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chartsheets/sheet3.xml" ContentType="application/vnd.openxmlformats-officedocument.spreadsheetml.chart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Iman\Assc. Prof\J.Papers\Int.Geo.Eng.Found.(IJGEF)\FCM\"/>
    </mc:Choice>
  </mc:AlternateContent>
  <xr:revisionPtr revIDLastSave="0" documentId="13_ncr:1_{DAAD123E-FDE5-4A7C-94D2-AE70154B4A9F}" xr6:coauthVersionLast="47" xr6:coauthVersionMax="47" xr10:uidLastSave="{00000000-0000-0000-0000-000000000000}"/>
  <bookViews>
    <workbookView xWindow="-108" yWindow="-108" windowWidth="22140" windowHeight="13176" firstSheet="6" activeTab="9" xr2:uid="{00000000-000D-0000-FFFF-FFFF00000000}"/>
  </bookViews>
  <sheets>
    <sheet name="CRR(7.5)" sheetId="2" r:id="rId1"/>
    <sheet name="CSR(eq-7.5)-(N1)60cs-FC(0-15)" sheetId="3" r:id="rId2"/>
    <sheet name="cen-testC25" sheetId="8" r:id="rId3"/>
    <sheet name="CSR(eq-7.5)-(N1)60cs-FC(0-1 (2" sheetId="9" r:id="rId4"/>
    <sheet name="FC(0-15)" sheetId="1" r:id="rId5"/>
    <sheet name="CSR(eq-7.5)-(N1)60cs-FC(0-35)" sheetId="4" r:id="rId6"/>
    <sheet name="FC(0-35)" sheetId="5" r:id="rId7"/>
    <sheet name="CSR(eq-7.5)-(N1)60cs-FC(0-100)" sheetId="6" r:id="rId8"/>
    <sheet name="FC(0-100)" sheetId="7" r:id="rId9"/>
    <sheet name="ALL DATA-RESULTS" sheetId="10" r:id="rId10"/>
  </sheets>
  <definedNames>
    <definedName name="_xlnm._FilterDatabase" localSheetId="9" hidden="1">'ALL DATA-RESULTS'!$A$2:$W$704</definedName>
    <definedName name="_xlnm._FilterDatabase" localSheetId="8" hidden="1">'FC(0-100)'!$A$1:$W$731</definedName>
    <definedName name="_xlnm._FilterDatabase" localSheetId="4" hidden="1">'FC(0-15)'!$A$1:$W$186</definedName>
    <definedName name="_xlnm._FilterDatabase" localSheetId="6" hidden="1">'FC(0-35)'!$A$1:$W$296</definedName>
    <definedName name="_xlnm.Print_Area" localSheetId="9">'ALL DATA-RESULTS'!$A$2:$AG$703</definedName>
    <definedName name="_xlnm.Print_Titles" localSheetId="9">'ALL DATA-RESULTS'!$2:$2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00" i="10" l="1"/>
  <c r="G700" i="10"/>
  <c r="H700" i="10"/>
  <c r="I700" i="10"/>
  <c r="J700" i="10"/>
  <c r="L700" i="10"/>
  <c r="M700" i="10"/>
  <c r="F701" i="10"/>
  <c r="G701" i="10"/>
  <c r="H701" i="10"/>
  <c r="I701" i="10"/>
  <c r="J701" i="10"/>
  <c r="L701" i="10"/>
  <c r="M701" i="10"/>
  <c r="F702" i="10"/>
  <c r="G702" i="10"/>
  <c r="H702" i="10"/>
  <c r="I702" i="10"/>
  <c r="J702" i="10"/>
  <c r="L702" i="10"/>
  <c r="M702" i="10"/>
  <c r="F703" i="10"/>
  <c r="G703" i="10"/>
  <c r="H703" i="10"/>
  <c r="I703" i="10"/>
  <c r="J703" i="10"/>
  <c r="L703" i="10"/>
  <c r="M703" i="10"/>
  <c r="D703" i="10"/>
  <c r="D702" i="10"/>
  <c r="D701" i="10"/>
  <c r="D700" i="10"/>
  <c r="R699" i="10" l="1"/>
  <c r="Q699" i="10"/>
  <c r="O699" i="10"/>
  <c r="N699" i="10"/>
  <c r="K699" i="10"/>
  <c r="R698" i="10"/>
  <c r="Q698" i="10"/>
  <c r="O698" i="10"/>
  <c r="N698" i="10"/>
  <c r="K698" i="10"/>
  <c r="R697" i="10"/>
  <c r="Q697" i="10"/>
  <c r="O697" i="10"/>
  <c r="N697" i="10"/>
  <c r="K697" i="10"/>
  <c r="R696" i="10"/>
  <c r="Q696" i="10"/>
  <c r="O696" i="10"/>
  <c r="N696" i="10"/>
  <c r="K696" i="10"/>
  <c r="R695" i="10"/>
  <c r="Q695" i="10"/>
  <c r="O695" i="10"/>
  <c r="N695" i="10"/>
  <c r="K695" i="10"/>
  <c r="R694" i="10"/>
  <c r="Q694" i="10"/>
  <c r="O694" i="10"/>
  <c r="N694" i="10"/>
  <c r="K694" i="10"/>
  <c r="R693" i="10"/>
  <c r="Q693" i="10"/>
  <c r="O693" i="10"/>
  <c r="N693" i="10"/>
  <c r="K693" i="10"/>
  <c r="R692" i="10"/>
  <c r="Q692" i="10"/>
  <c r="O692" i="10"/>
  <c r="N692" i="10"/>
  <c r="K692" i="10"/>
  <c r="R691" i="10"/>
  <c r="Q691" i="10"/>
  <c r="O691" i="10"/>
  <c r="N691" i="10"/>
  <c r="K691" i="10"/>
  <c r="R690" i="10"/>
  <c r="Q690" i="10"/>
  <c r="O690" i="10"/>
  <c r="N690" i="10"/>
  <c r="K690" i="10"/>
  <c r="R689" i="10"/>
  <c r="Q689" i="10"/>
  <c r="O689" i="10"/>
  <c r="N689" i="10"/>
  <c r="K689" i="10"/>
  <c r="R688" i="10"/>
  <c r="Q688" i="10"/>
  <c r="O688" i="10"/>
  <c r="N688" i="10"/>
  <c r="K688" i="10"/>
  <c r="R687" i="10"/>
  <c r="Q687" i="10"/>
  <c r="O687" i="10"/>
  <c r="N687" i="10"/>
  <c r="K687" i="10"/>
  <c r="R686" i="10"/>
  <c r="Q686" i="10"/>
  <c r="O686" i="10"/>
  <c r="N686" i="10"/>
  <c r="K686" i="10"/>
  <c r="R685" i="10"/>
  <c r="Q685" i="10"/>
  <c r="O685" i="10"/>
  <c r="N685" i="10"/>
  <c r="K685" i="10"/>
  <c r="R684" i="10"/>
  <c r="Q684" i="10"/>
  <c r="O684" i="10"/>
  <c r="N684" i="10"/>
  <c r="K684" i="10"/>
  <c r="R683" i="10"/>
  <c r="Q683" i="10"/>
  <c r="O683" i="10"/>
  <c r="N683" i="10"/>
  <c r="K683" i="10"/>
  <c r="R682" i="10"/>
  <c r="Q682" i="10"/>
  <c r="O682" i="10"/>
  <c r="N682" i="10"/>
  <c r="K682" i="10"/>
  <c r="R681" i="10"/>
  <c r="Q681" i="10"/>
  <c r="O681" i="10"/>
  <c r="N681" i="10"/>
  <c r="K681" i="10"/>
  <c r="R680" i="10"/>
  <c r="Q680" i="10"/>
  <c r="O680" i="10"/>
  <c r="N680" i="10"/>
  <c r="K680" i="10"/>
  <c r="R679" i="10"/>
  <c r="Q679" i="10"/>
  <c r="O679" i="10"/>
  <c r="N679" i="10"/>
  <c r="K679" i="10"/>
  <c r="R678" i="10"/>
  <c r="Q678" i="10"/>
  <c r="O678" i="10"/>
  <c r="N678" i="10"/>
  <c r="K678" i="10"/>
  <c r="R677" i="10"/>
  <c r="Q677" i="10"/>
  <c r="O677" i="10"/>
  <c r="N677" i="10"/>
  <c r="K677" i="10"/>
  <c r="R676" i="10"/>
  <c r="Q676" i="10"/>
  <c r="O676" i="10"/>
  <c r="N676" i="10"/>
  <c r="K676" i="10"/>
  <c r="R675" i="10"/>
  <c r="Q675" i="10"/>
  <c r="O675" i="10"/>
  <c r="N675" i="10"/>
  <c r="K675" i="10"/>
  <c r="R674" i="10"/>
  <c r="Q674" i="10"/>
  <c r="O674" i="10"/>
  <c r="N674" i="10"/>
  <c r="K674" i="10"/>
  <c r="X673" i="10"/>
  <c r="R673" i="10"/>
  <c r="Q673" i="10"/>
  <c r="O673" i="10"/>
  <c r="K673" i="10"/>
  <c r="E673" i="10"/>
  <c r="N673" i="10" s="1"/>
  <c r="P673" i="10" s="1"/>
  <c r="X672" i="10"/>
  <c r="R672" i="10"/>
  <c r="Q672" i="10"/>
  <c r="O672" i="10"/>
  <c r="K672" i="10"/>
  <c r="E672" i="10"/>
  <c r="N672" i="10" s="1"/>
  <c r="P672" i="10" s="1"/>
  <c r="X671" i="10"/>
  <c r="R671" i="10"/>
  <c r="Q671" i="10"/>
  <c r="O671" i="10"/>
  <c r="K671" i="10"/>
  <c r="E671" i="10"/>
  <c r="N671" i="10" s="1"/>
  <c r="P671" i="10" s="1"/>
  <c r="X670" i="10"/>
  <c r="R670" i="10"/>
  <c r="Q670" i="10"/>
  <c r="O670" i="10"/>
  <c r="K670" i="10"/>
  <c r="E670" i="10"/>
  <c r="N670" i="10" s="1"/>
  <c r="P670" i="10" s="1"/>
  <c r="X669" i="10"/>
  <c r="R669" i="10"/>
  <c r="Q669" i="10"/>
  <c r="O669" i="10"/>
  <c r="K669" i="10"/>
  <c r="E669" i="10"/>
  <c r="N669" i="10" s="1"/>
  <c r="P669" i="10" s="1"/>
  <c r="X668" i="10"/>
  <c r="R668" i="10"/>
  <c r="Q668" i="10"/>
  <c r="O668" i="10"/>
  <c r="K668" i="10"/>
  <c r="E668" i="10"/>
  <c r="N668" i="10" s="1"/>
  <c r="P668" i="10" s="1"/>
  <c r="X667" i="10"/>
  <c r="R667" i="10"/>
  <c r="Q667" i="10"/>
  <c r="O667" i="10"/>
  <c r="K667" i="10"/>
  <c r="E667" i="10"/>
  <c r="N667" i="10" s="1"/>
  <c r="P667" i="10" s="1"/>
  <c r="X666" i="10"/>
  <c r="R666" i="10"/>
  <c r="Q666" i="10"/>
  <c r="O666" i="10"/>
  <c r="K666" i="10"/>
  <c r="E666" i="10"/>
  <c r="N666" i="10" s="1"/>
  <c r="P666" i="10" s="1"/>
  <c r="X665" i="10"/>
  <c r="R665" i="10"/>
  <c r="Q665" i="10"/>
  <c r="O665" i="10"/>
  <c r="K665" i="10"/>
  <c r="E665" i="10"/>
  <c r="N665" i="10" s="1"/>
  <c r="P665" i="10" s="1"/>
  <c r="X664" i="10"/>
  <c r="R664" i="10"/>
  <c r="Q664" i="10"/>
  <c r="O664" i="10"/>
  <c r="K664" i="10"/>
  <c r="E664" i="10"/>
  <c r="N664" i="10" s="1"/>
  <c r="P664" i="10" s="1"/>
  <c r="X663" i="10"/>
  <c r="R663" i="10"/>
  <c r="Q663" i="10"/>
  <c r="O663" i="10"/>
  <c r="K663" i="10"/>
  <c r="E663" i="10"/>
  <c r="N663" i="10" s="1"/>
  <c r="P663" i="10" s="1"/>
  <c r="X662" i="10"/>
  <c r="R662" i="10"/>
  <c r="Q662" i="10"/>
  <c r="O662" i="10"/>
  <c r="K662" i="10"/>
  <c r="E662" i="10"/>
  <c r="N662" i="10" s="1"/>
  <c r="P662" i="10" s="1"/>
  <c r="X661" i="10"/>
  <c r="R661" i="10"/>
  <c r="Q661" i="10"/>
  <c r="O661" i="10"/>
  <c r="K661" i="10"/>
  <c r="E661" i="10"/>
  <c r="N661" i="10" s="1"/>
  <c r="P661" i="10" s="1"/>
  <c r="X660" i="10"/>
  <c r="R660" i="10"/>
  <c r="Q660" i="10"/>
  <c r="O660" i="10"/>
  <c r="K660" i="10"/>
  <c r="E660" i="10"/>
  <c r="N660" i="10" s="1"/>
  <c r="P660" i="10" s="1"/>
  <c r="X659" i="10"/>
  <c r="R659" i="10"/>
  <c r="Q659" i="10"/>
  <c r="O659" i="10"/>
  <c r="K659" i="10"/>
  <c r="E659" i="10"/>
  <c r="N659" i="10" s="1"/>
  <c r="P659" i="10" s="1"/>
  <c r="X658" i="10"/>
  <c r="R658" i="10"/>
  <c r="Q658" i="10"/>
  <c r="O658" i="10"/>
  <c r="K658" i="10"/>
  <c r="E658" i="10"/>
  <c r="N658" i="10" s="1"/>
  <c r="P658" i="10" s="1"/>
  <c r="X657" i="10"/>
  <c r="R657" i="10"/>
  <c r="Q657" i="10"/>
  <c r="O657" i="10"/>
  <c r="K657" i="10"/>
  <c r="E657" i="10"/>
  <c r="N657" i="10" s="1"/>
  <c r="P657" i="10" s="1"/>
  <c r="X656" i="10"/>
  <c r="R656" i="10"/>
  <c r="Q656" i="10"/>
  <c r="O656" i="10"/>
  <c r="K656" i="10"/>
  <c r="E656" i="10"/>
  <c r="N656" i="10" s="1"/>
  <c r="P656" i="10" s="1"/>
  <c r="X655" i="10"/>
  <c r="R655" i="10"/>
  <c r="Q655" i="10"/>
  <c r="O655" i="10"/>
  <c r="K655" i="10"/>
  <c r="E655" i="10"/>
  <c r="N655" i="10" s="1"/>
  <c r="P655" i="10" s="1"/>
  <c r="X654" i="10"/>
  <c r="R654" i="10"/>
  <c r="Q654" i="10"/>
  <c r="O654" i="10"/>
  <c r="K654" i="10"/>
  <c r="E654" i="10"/>
  <c r="N654" i="10" s="1"/>
  <c r="P654" i="10" s="1"/>
  <c r="X653" i="10"/>
  <c r="R653" i="10"/>
  <c r="Q653" i="10"/>
  <c r="O653" i="10"/>
  <c r="K653" i="10"/>
  <c r="E653" i="10"/>
  <c r="N653" i="10" s="1"/>
  <c r="P653" i="10" s="1"/>
  <c r="X652" i="10"/>
  <c r="R652" i="10"/>
  <c r="Q652" i="10"/>
  <c r="O652" i="10"/>
  <c r="K652" i="10"/>
  <c r="E652" i="10"/>
  <c r="N652" i="10" s="1"/>
  <c r="P652" i="10" s="1"/>
  <c r="X651" i="10"/>
  <c r="R651" i="10"/>
  <c r="Q651" i="10"/>
  <c r="O651" i="10"/>
  <c r="K651" i="10"/>
  <c r="E651" i="10"/>
  <c r="N651" i="10" s="1"/>
  <c r="P651" i="10" s="1"/>
  <c r="X650" i="10"/>
  <c r="R650" i="10"/>
  <c r="Q650" i="10"/>
  <c r="O650" i="10"/>
  <c r="K650" i="10"/>
  <c r="E650" i="10"/>
  <c r="N650" i="10" s="1"/>
  <c r="P650" i="10" s="1"/>
  <c r="X649" i="10"/>
  <c r="R649" i="10"/>
  <c r="Q649" i="10"/>
  <c r="O649" i="10"/>
  <c r="K649" i="10"/>
  <c r="E649" i="10"/>
  <c r="N649" i="10" s="1"/>
  <c r="P649" i="10" s="1"/>
  <c r="X648" i="10"/>
  <c r="R648" i="10"/>
  <c r="Q648" i="10"/>
  <c r="O648" i="10"/>
  <c r="K648" i="10"/>
  <c r="E648" i="10"/>
  <c r="N648" i="10" s="1"/>
  <c r="P648" i="10" s="1"/>
  <c r="X647" i="10"/>
  <c r="R647" i="10"/>
  <c r="Q647" i="10"/>
  <c r="O647" i="10"/>
  <c r="K647" i="10"/>
  <c r="E647" i="10"/>
  <c r="N647" i="10" s="1"/>
  <c r="P647" i="10" s="1"/>
  <c r="X646" i="10"/>
  <c r="R646" i="10"/>
  <c r="Q646" i="10"/>
  <c r="O646" i="10"/>
  <c r="K646" i="10"/>
  <c r="E646" i="10"/>
  <c r="N646" i="10" s="1"/>
  <c r="P646" i="10" s="1"/>
  <c r="X645" i="10"/>
  <c r="R645" i="10"/>
  <c r="Q645" i="10"/>
  <c r="O645" i="10"/>
  <c r="K645" i="10"/>
  <c r="E645" i="10"/>
  <c r="N645" i="10" s="1"/>
  <c r="P645" i="10" s="1"/>
  <c r="T645" i="10" s="1"/>
  <c r="X644" i="10"/>
  <c r="R644" i="10"/>
  <c r="Q644" i="10"/>
  <c r="O644" i="10"/>
  <c r="K644" i="10"/>
  <c r="E644" i="10"/>
  <c r="N644" i="10" s="1"/>
  <c r="P644" i="10" s="1"/>
  <c r="X643" i="10"/>
  <c r="R643" i="10"/>
  <c r="Q643" i="10"/>
  <c r="O643" i="10"/>
  <c r="K643" i="10"/>
  <c r="E643" i="10"/>
  <c r="N643" i="10" s="1"/>
  <c r="P643" i="10" s="1"/>
  <c r="X642" i="10"/>
  <c r="R642" i="10"/>
  <c r="Q642" i="10"/>
  <c r="O642" i="10"/>
  <c r="K642" i="10"/>
  <c r="E642" i="10"/>
  <c r="N642" i="10" s="1"/>
  <c r="P642" i="10" s="1"/>
  <c r="X641" i="10"/>
  <c r="R641" i="10"/>
  <c r="Q641" i="10"/>
  <c r="O641" i="10"/>
  <c r="K641" i="10"/>
  <c r="E641" i="10"/>
  <c r="N641" i="10" s="1"/>
  <c r="P641" i="10" s="1"/>
  <c r="X640" i="10"/>
  <c r="R640" i="10"/>
  <c r="Q640" i="10"/>
  <c r="O640" i="10"/>
  <c r="K640" i="10"/>
  <c r="E640" i="10"/>
  <c r="N640" i="10" s="1"/>
  <c r="P640" i="10" s="1"/>
  <c r="X639" i="10"/>
  <c r="R639" i="10"/>
  <c r="Q639" i="10"/>
  <c r="O639" i="10"/>
  <c r="K639" i="10"/>
  <c r="E639" i="10"/>
  <c r="N639" i="10" s="1"/>
  <c r="P639" i="10" s="1"/>
  <c r="X638" i="10"/>
  <c r="R638" i="10"/>
  <c r="Q638" i="10"/>
  <c r="O638" i="10"/>
  <c r="K638" i="10"/>
  <c r="E638" i="10"/>
  <c r="N638" i="10" s="1"/>
  <c r="P638" i="10" s="1"/>
  <c r="X637" i="10"/>
  <c r="R637" i="10"/>
  <c r="Q637" i="10"/>
  <c r="O637" i="10"/>
  <c r="K637" i="10"/>
  <c r="E637" i="10"/>
  <c r="N637" i="10" s="1"/>
  <c r="P637" i="10" s="1"/>
  <c r="X636" i="10"/>
  <c r="R636" i="10"/>
  <c r="Q636" i="10"/>
  <c r="O636" i="10"/>
  <c r="K636" i="10"/>
  <c r="E636" i="10"/>
  <c r="N636" i="10" s="1"/>
  <c r="P636" i="10" s="1"/>
  <c r="X635" i="10"/>
  <c r="R635" i="10"/>
  <c r="Q635" i="10"/>
  <c r="O635" i="10"/>
  <c r="K635" i="10"/>
  <c r="E635" i="10"/>
  <c r="N635" i="10" s="1"/>
  <c r="P635" i="10" s="1"/>
  <c r="X634" i="10"/>
  <c r="R634" i="10"/>
  <c r="Q634" i="10"/>
  <c r="O634" i="10"/>
  <c r="K634" i="10"/>
  <c r="E634" i="10"/>
  <c r="N634" i="10" s="1"/>
  <c r="P634" i="10" s="1"/>
  <c r="X633" i="10"/>
  <c r="R633" i="10"/>
  <c r="Q633" i="10"/>
  <c r="O633" i="10"/>
  <c r="K633" i="10"/>
  <c r="E633" i="10"/>
  <c r="N633" i="10" s="1"/>
  <c r="P633" i="10" s="1"/>
  <c r="X632" i="10"/>
  <c r="R632" i="10"/>
  <c r="Q632" i="10"/>
  <c r="O632" i="10"/>
  <c r="K632" i="10"/>
  <c r="E632" i="10"/>
  <c r="N632" i="10" s="1"/>
  <c r="P632" i="10" s="1"/>
  <c r="X631" i="10"/>
  <c r="R631" i="10"/>
  <c r="Q631" i="10"/>
  <c r="O631" i="10"/>
  <c r="K631" i="10"/>
  <c r="E631" i="10"/>
  <c r="N631" i="10" s="1"/>
  <c r="P631" i="10" s="1"/>
  <c r="X630" i="10"/>
  <c r="R630" i="10"/>
  <c r="Q630" i="10"/>
  <c r="O630" i="10"/>
  <c r="K630" i="10"/>
  <c r="E630" i="10"/>
  <c r="N630" i="10" s="1"/>
  <c r="P630" i="10" s="1"/>
  <c r="X629" i="10"/>
  <c r="R629" i="10"/>
  <c r="Q629" i="10"/>
  <c r="O629" i="10"/>
  <c r="K629" i="10"/>
  <c r="E629" i="10"/>
  <c r="N629" i="10" s="1"/>
  <c r="P629" i="10" s="1"/>
  <c r="X628" i="10"/>
  <c r="R628" i="10"/>
  <c r="Q628" i="10"/>
  <c r="O628" i="10"/>
  <c r="K628" i="10"/>
  <c r="E628" i="10"/>
  <c r="N628" i="10" s="1"/>
  <c r="P628" i="10" s="1"/>
  <c r="X627" i="10"/>
  <c r="R627" i="10"/>
  <c r="Q627" i="10"/>
  <c r="O627" i="10"/>
  <c r="K627" i="10"/>
  <c r="E627" i="10"/>
  <c r="N627" i="10" s="1"/>
  <c r="P627" i="10" s="1"/>
  <c r="X626" i="10"/>
  <c r="R626" i="10"/>
  <c r="Q626" i="10"/>
  <c r="O626" i="10"/>
  <c r="K626" i="10"/>
  <c r="E626" i="10"/>
  <c r="N626" i="10" s="1"/>
  <c r="P626" i="10" s="1"/>
  <c r="X625" i="10"/>
  <c r="R625" i="10"/>
  <c r="Q625" i="10"/>
  <c r="O625" i="10"/>
  <c r="K625" i="10"/>
  <c r="E625" i="10"/>
  <c r="N625" i="10" s="1"/>
  <c r="P625" i="10" s="1"/>
  <c r="X624" i="10"/>
  <c r="R624" i="10"/>
  <c r="Q624" i="10"/>
  <c r="O624" i="10"/>
  <c r="K624" i="10"/>
  <c r="E624" i="10"/>
  <c r="N624" i="10" s="1"/>
  <c r="P624" i="10" s="1"/>
  <c r="X623" i="10"/>
  <c r="R623" i="10"/>
  <c r="Q623" i="10"/>
  <c r="O623" i="10"/>
  <c r="K623" i="10"/>
  <c r="E623" i="10"/>
  <c r="N623" i="10" s="1"/>
  <c r="P623" i="10" s="1"/>
  <c r="X622" i="10"/>
  <c r="R622" i="10"/>
  <c r="Q622" i="10"/>
  <c r="O622" i="10"/>
  <c r="K622" i="10"/>
  <c r="E622" i="10"/>
  <c r="N622" i="10" s="1"/>
  <c r="P622" i="10" s="1"/>
  <c r="X621" i="10"/>
  <c r="R621" i="10"/>
  <c r="Q621" i="10"/>
  <c r="O621" i="10"/>
  <c r="K621" i="10"/>
  <c r="E621" i="10"/>
  <c r="N621" i="10" s="1"/>
  <c r="P621" i="10" s="1"/>
  <c r="X620" i="10"/>
  <c r="R620" i="10"/>
  <c r="Q620" i="10"/>
  <c r="O620" i="10"/>
  <c r="K620" i="10"/>
  <c r="E620" i="10"/>
  <c r="N620" i="10" s="1"/>
  <c r="P620" i="10" s="1"/>
  <c r="X619" i="10"/>
  <c r="R619" i="10"/>
  <c r="Q619" i="10"/>
  <c r="O619" i="10"/>
  <c r="K619" i="10"/>
  <c r="E619" i="10"/>
  <c r="N619" i="10" s="1"/>
  <c r="P619" i="10" s="1"/>
  <c r="X618" i="10"/>
  <c r="R618" i="10"/>
  <c r="Q618" i="10"/>
  <c r="O618" i="10"/>
  <c r="K618" i="10"/>
  <c r="E618" i="10"/>
  <c r="N618" i="10" s="1"/>
  <c r="P618" i="10" s="1"/>
  <c r="X617" i="10"/>
  <c r="R617" i="10"/>
  <c r="Q617" i="10"/>
  <c r="O617" i="10"/>
  <c r="K617" i="10"/>
  <c r="E617" i="10"/>
  <c r="N617" i="10" s="1"/>
  <c r="P617" i="10" s="1"/>
  <c r="X616" i="10"/>
  <c r="R616" i="10"/>
  <c r="Q616" i="10"/>
  <c r="O616" i="10"/>
  <c r="K616" i="10"/>
  <c r="E616" i="10"/>
  <c r="N616" i="10" s="1"/>
  <c r="P616" i="10" s="1"/>
  <c r="X615" i="10"/>
  <c r="R615" i="10"/>
  <c r="Q615" i="10"/>
  <c r="O615" i="10"/>
  <c r="K615" i="10"/>
  <c r="E615" i="10"/>
  <c r="N615" i="10" s="1"/>
  <c r="P615" i="10" s="1"/>
  <c r="X614" i="10"/>
  <c r="R614" i="10"/>
  <c r="Q614" i="10"/>
  <c r="O614" i="10"/>
  <c r="K614" i="10"/>
  <c r="E614" i="10"/>
  <c r="N614" i="10" s="1"/>
  <c r="P614" i="10" s="1"/>
  <c r="X613" i="10"/>
  <c r="R613" i="10"/>
  <c r="Q613" i="10"/>
  <c r="O613" i="10"/>
  <c r="K613" i="10"/>
  <c r="E613" i="10"/>
  <c r="N613" i="10" s="1"/>
  <c r="P613" i="10" s="1"/>
  <c r="X612" i="10"/>
  <c r="R612" i="10"/>
  <c r="Q612" i="10"/>
  <c r="O612" i="10"/>
  <c r="K612" i="10"/>
  <c r="E612" i="10"/>
  <c r="N612" i="10" s="1"/>
  <c r="P612" i="10" s="1"/>
  <c r="X611" i="10"/>
  <c r="R611" i="10"/>
  <c r="Q611" i="10"/>
  <c r="O611" i="10"/>
  <c r="K611" i="10"/>
  <c r="E611" i="10"/>
  <c r="N611" i="10" s="1"/>
  <c r="P611" i="10" s="1"/>
  <c r="X610" i="10"/>
  <c r="R610" i="10"/>
  <c r="Q610" i="10"/>
  <c r="O610" i="10"/>
  <c r="K610" i="10"/>
  <c r="E610" i="10"/>
  <c r="N610" i="10" s="1"/>
  <c r="P610" i="10" s="1"/>
  <c r="X609" i="10"/>
  <c r="R609" i="10"/>
  <c r="Q609" i="10"/>
  <c r="O609" i="10"/>
  <c r="K609" i="10"/>
  <c r="E609" i="10"/>
  <c r="N609" i="10" s="1"/>
  <c r="P609" i="10" s="1"/>
  <c r="X608" i="10"/>
  <c r="R608" i="10"/>
  <c r="Q608" i="10"/>
  <c r="O608" i="10"/>
  <c r="K608" i="10"/>
  <c r="E608" i="10"/>
  <c r="N608" i="10" s="1"/>
  <c r="P608" i="10" s="1"/>
  <c r="X607" i="10"/>
  <c r="R607" i="10"/>
  <c r="Q607" i="10"/>
  <c r="O607" i="10"/>
  <c r="K607" i="10"/>
  <c r="E607" i="10"/>
  <c r="N607" i="10" s="1"/>
  <c r="P607" i="10" s="1"/>
  <c r="X606" i="10"/>
  <c r="R606" i="10"/>
  <c r="Q606" i="10"/>
  <c r="O606" i="10"/>
  <c r="K606" i="10"/>
  <c r="E606" i="10"/>
  <c r="N606" i="10" s="1"/>
  <c r="P606" i="10" s="1"/>
  <c r="X605" i="10"/>
  <c r="R605" i="10"/>
  <c r="Q605" i="10"/>
  <c r="O605" i="10"/>
  <c r="K605" i="10"/>
  <c r="E605" i="10"/>
  <c r="N605" i="10" s="1"/>
  <c r="P605" i="10" s="1"/>
  <c r="X604" i="10"/>
  <c r="R604" i="10"/>
  <c r="Q604" i="10"/>
  <c r="O604" i="10"/>
  <c r="K604" i="10"/>
  <c r="E604" i="10"/>
  <c r="N604" i="10" s="1"/>
  <c r="P604" i="10" s="1"/>
  <c r="X603" i="10"/>
  <c r="R603" i="10"/>
  <c r="Q603" i="10"/>
  <c r="O603" i="10"/>
  <c r="K603" i="10"/>
  <c r="E603" i="10"/>
  <c r="N603" i="10" s="1"/>
  <c r="P603" i="10" s="1"/>
  <c r="X602" i="10"/>
  <c r="R602" i="10"/>
  <c r="Q602" i="10"/>
  <c r="O602" i="10"/>
  <c r="K602" i="10"/>
  <c r="E602" i="10"/>
  <c r="N602" i="10" s="1"/>
  <c r="P602" i="10" s="1"/>
  <c r="X601" i="10"/>
  <c r="R601" i="10"/>
  <c r="Q601" i="10"/>
  <c r="O601" i="10"/>
  <c r="K601" i="10"/>
  <c r="E601" i="10"/>
  <c r="N601" i="10" s="1"/>
  <c r="P601" i="10" s="1"/>
  <c r="X600" i="10"/>
  <c r="R600" i="10"/>
  <c r="Q600" i="10"/>
  <c r="O600" i="10"/>
  <c r="K600" i="10"/>
  <c r="E600" i="10"/>
  <c r="N600" i="10" s="1"/>
  <c r="P600" i="10" s="1"/>
  <c r="X599" i="10"/>
  <c r="R599" i="10"/>
  <c r="Q599" i="10"/>
  <c r="O599" i="10"/>
  <c r="K599" i="10"/>
  <c r="E599" i="10"/>
  <c r="N599" i="10" s="1"/>
  <c r="P599" i="10" s="1"/>
  <c r="X598" i="10"/>
  <c r="R598" i="10"/>
  <c r="Q598" i="10"/>
  <c r="O598" i="10"/>
  <c r="K598" i="10"/>
  <c r="E598" i="10"/>
  <c r="N598" i="10" s="1"/>
  <c r="P598" i="10" s="1"/>
  <c r="X597" i="10"/>
  <c r="R597" i="10"/>
  <c r="Q597" i="10"/>
  <c r="O597" i="10"/>
  <c r="K597" i="10"/>
  <c r="E597" i="10"/>
  <c r="N597" i="10" s="1"/>
  <c r="P597" i="10" s="1"/>
  <c r="X596" i="10"/>
  <c r="R596" i="10"/>
  <c r="Q596" i="10"/>
  <c r="O596" i="10"/>
  <c r="K596" i="10"/>
  <c r="E596" i="10"/>
  <c r="N596" i="10" s="1"/>
  <c r="P596" i="10" s="1"/>
  <c r="X595" i="10"/>
  <c r="R595" i="10"/>
  <c r="Q595" i="10"/>
  <c r="O595" i="10"/>
  <c r="K595" i="10"/>
  <c r="E595" i="10"/>
  <c r="N595" i="10" s="1"/>
  <c r="P595" i="10" s="1"/>
  <c r="T595" i="10" s="1"/>
  <c r="X594" i="10"/>
  <c r="R594" i="10"/>
  <c r="Q594" i="10"/>
  <c r="O594" i="10"/>
  <c r="K594" i="10"/>
  <c r="E594" i="10"/>
  <c r="X593" i="10"/>
  <c r="R593" i="10"/>
  <c r="Q593" i="10"/>
  <c r="O593" i="10"/>
  <c r="N593" i="10"/>
  <c r="P593" i="10" s="1"/>
  <c r="K593" i="10"/>
  <c r="X592" i="10"/>
  <c r="R592" i="10"/>
  <c r="Q592" i="10"/>
  <c r="O592" i="10"/>
  <c r="N592" i="10"/>
  <c r="P592" i="10" s="1"/>
  <c r="K592" i="10"/>
  <c r="X591" i="10"/>
  <c r="R591" i="10"/>
  <c r="Q591" i="10"/>
  <c r="O591" i="10"/>
  <c r="N591" i="10"/>
  <c r="P591" i="10" s="1"/>
  <c r="K591" i="10"/>
  <c r="X590" i="10"/>
  <c r="R590" i="10"/>
  <c r="Q590" i="10"/>
  <c r="O590" i="10"/>
  <c r="N590" i="10"/>
  <c r="P590" i="10" s="1"/>
  <c r="K590" i="10"/>
  <c r="X589" i="10"/>
  <c r="R589" i="10"/>
  <c r="Q589" i="10"/>
  <c r="O589" i="10"/>
  <c r="N589" i="10"/>
  <c r="P589" i="10" s="1"/>
  <c r="K589" i="10"/>
  <c r="X588" i="10"/>
  <c r="R588" i="10"/>
  <c r="Q588" i="10"/>
  <c r="O588" i="10"/>
  <c r="N588" i="10"/>
  <c r="P588" i="10" s="1"/>
  <c r="K588" i="10"/>
  <c r="X587" i="10"/>
  <c r="R587" i="10"/>
  <c r="Q587" i="10"/>
  <c r="O587" i="10"/>
  <c r="N587" i="10"/>
  <c r="P587" i="10" s="1"/>
  <c r="K587" i="10"/>
  <c r="X586" i="10"/>
  <c r="R586" i="10"/>
  <c r="Q586" i="10"/>
  <c r="O586" i="10"/>
  <c r="N586" i="10"/>
  <c r="P586" i="10" s="1"/>
  <c r="K586" i="10"/>
  <c r="X585" i="10"/>
  <c r="R585" i="10"/>
  <c r="Q585" i="10"/>
  <c r="O585" i="10"/>
  <c r="N585" i="10"/>
  <c r="P585" i="10" s="1"/>
  <c r="K585" i="10"/>
  <c r="X584" i="10"/>
  <c r="R584" i="10"/>
  <c r="Q584" i="10"/>
  <c r="O584" i="10"/>
  <c r="N584" i="10"/>
  <c r="P584" i="10" s="1"/>
  <c r="K584" i="10"/>
  <c r="X583" i="10"/>
  <c r="R583" i="10"/>
  <c r="Q583" i="10"/>
  <c r="O583" i="10"/>
  <c r="N583" i="10"/>
  <c r="P583" i="10" s="1"/>
  <c r="K583" i="10"/>
  <c r="X582" i="10"/>
  <c r="R582" i="10"/>
  <c r="Q582" i="10"/>
  <c r="O582" i="10"/>
  <c r="N582" i="10"/>
  <c r="P582" i="10" s="1"/>
  <c r="K582" i="10"/>
  <c r="X581" i="10"/>
  <c r="R581" i="10"/>
  <c r="Q581" i="10"/>
  <c r="O581" i="10"/>
  <c r="N581" i="10"/>
  <c r="P581" i="10" s="1"/>
  <c r="K581" i="10"/>
  <c r="X580" i="10"/>
  <c r="R580" i="10"/>
  <c r="Q580" i="10"/>
  <c r="O580" i="10"/>
  <c r="N580" i="10"/>
  <c r="P580" i="10" s="1"/>
  <c r="K580" i="10"/>
  <c r="X579" i="10"/>
  <c r="R579" i="10"/>
  <c r="Q579" i="10"/>
  <c r="O579" i="10"/>
  <c r="N579" i="10"/>
  <c r="P579" i="10" s="1"/>
  <c r="K579" i="10"/>
  <c r="X578" i="10"/>
  <c r="R578" i="10"/>
  <c r="Q578" i="10"/>
  <c r="O578" i="10"/>
  <c r="N578" i="10"/>
  <c r="P578" i="10" s="1"/>
  <c r="K578" i="10"/>
  <c r="X577" i="10"/>
  <c r="R577" i="10"/>
  <c r="Q577" i="10"/>
  <c r="O577" i="10"/>
  <c r="N577" i="10"/>
  <c r="P577" i="10" s="1"/>
  <c r="K577" i="10"/>
  <c r="X576" i="10"/>
  <c r="R576" i="10"/>
  <c r="Q576" i="10"/>
  <c r="O576" i="10"/>
  <c r="N576" i="10"/>
  <c r="P576" i="10" s="1"/>
  <c r="K576" i="10"/>
  <c r="X575" i="10"/>
  <c r="R575" i="10"/>
  <c r="Q575" i="10"/>
  <c r="O575" i="10"/>
  <c r="N575" i="10"/>
  <c r="P575" i="10" s="1"/>
  <c r="K575" i="10"/>
  <c r="X574" i="10"/>
  <c r="R574" i="10"/>
  <c r="Q574" i="10"/>
  <c r="O574" i="10"/>
  <c r="N574" i="10"/>
  <c r="P574" i="10" s="1"/>
  <c r="K574" i="10"/>
  <c r="X573" i="10"/>
  <c r="R573" i="10"/>
  <c r="Q573" i="10"/>
  <c r="O573" i="10"/>
  <c r="N573" i="10"/>
  <c r="P573" i="10" s="1"/>
  <c r="K573" i="10"/>
  <c r="X572" i="10"/>
  <c r="R572" i="10"/>
  <c r="Q572" i="10"/>
  <c r="O572" i="10"/>
  <c r="N572" i="10"/>
  <c r="P572" i="10" s="1"/>
  <c r="K572" i="10"/>
  <c r="X571" i="10"/>
  <c r="R571" i="10"/>
  <c r="Q571" i="10"/>
  <c r="O571" i="10"/>
  <c r="N571" i="10"/>
  <c r="P571" i="10" s="1"/>
  <c r="K571" i="10"/>
  <c r="X570" i="10"/>
  <c r="R570" i="10"/>
  <c r="Q570" i="10"/>
  <c r="O570" i="10"/>
  <c r="N570" i="10"/>
  <c r="P570" i="10" s="1"/>
  <c r="K570" i="10"/>
  <c r="X569" i="10"/>
  <c r="R569" i="10"/>
  <c r="Q569" i="10"/>
  <c r="O569" i="10"/>
  <c r="N569" i="10"/>
  <c r="P569" i="10" s="1"/>
  <c r="K569" i="10"/>
  <c r="X568" i="10"/>
  <c r="R568" i="10"/>
  <c r="Q568" i="10"/>
  <c r="O568" i="10"/>
  <c r="N568" i="10"/>
  <c r="P568" i="10" s="1"/>
  <c r="K568" i="10"/>
  <c r="X567" i="10"/>
  <c r="R567" i="10"/>
  <c r="Q567" i="10"/>
  <c r="O567" i="10"/>
  <c r="N567" i="10"/>
  <c r="P567" i="10" s="1"/>
  <c r="K567" i="10"/>
  <c r="X566" i="10"/>
  <c r="R566" i="10"/>
  <c r="Q566" i="10"/>
  <c r="O566" i="10"/>
  <c r="N566" i="10"/>
  <c r="P566" i="10" s="1"/>
  <c r="K566" i="10"/>
  <c r="X565" i="10"/>
  <c r="R565" i="10"/>
  <c r="Q565" i="10"/>
  <c r="O565" i="10"/>
  <c r="N565" i="10"/>
  <c r="P565" i="10" s="1"/>
  <c r="K565" i="10"/>
  <c r="X564" i="10"/>
  <c r="R564" i="10"/>
  <c r="Q564" i="10"/>
  <c r="O564" i="10"/>
  <c r="N564" i="10"/>
  <c r="P564" i="10" s="1"/>
  <c r="K564" i="10"/>
  <c r="X563" i="10"/>
  <c r="R563" i="10"/>
  <c r="Q563" i="10"/>
  <c r="O563" i="10"/>
  <c r="N563" i="10"/>
  <c r="P563" i="10" s="1"/>
  <c r="K563" i="10"/>
  <c r="X562" i="10"/>
  <c r="R562" i="10"/>
  <c r="Q562" i="10"/>
  <c r="O562" i="10"/>
  <c r="N562" i="10"/>
  <c r="P562" i="10" s="1"/>
  <c r="K562" i="10"/>
  <c r="X561" i="10"/>
  <c r="R561" i="10"/>
  <c r="Q561" i="10"/>
  <c r="O561" i="10"/>
  <c r="N561" i="10"/>
  <c r="P561" i="10" s="1"/>
  <c r="K561" i="10"/>
  <c r="X560" i="10"/>
  <c r="R560" i="10"/>
  <c r="Q560" i="10"/>
  <c r="O560" i="10"/>
  <c r="N560" i="10"/>
  <c r="P560" i="10" s="1"/>
  <c r="K560" i="10"/>
  <c r="X559" i="10"/>
  <c r="R559" i="10"/>
  <c r="Q559" i="10"/>
  <c r="O559" i="10"/>
  <c r="N559" i="10"/>
  <c r="P559" i="10" s="1"/>
  <c r="K559" i="10"/>
  <c r="X558" i="10"/>
  <c r="R558" i="10"/>
  <c r="Q558" i="10"/>
  <c r="O558" i="10"/>
  <c r="N558" i="10"/>
  <c r="P558" i="10" s="1"/>
  <c r="K558" i="10"/>
  <c r="X557" i="10"/>
  <c r="R557" i="10"/>
  <c r="Q557" i="10"/>
  <c r="O557" i="10"/>
  <c r="N557" i="10"/>
  <c r="P557" i="10" s="1"/>
  <c r="K557" i="10"/>
  <c r="X556" i="10"/>
  <c r="R556" i="10"/>
  <c r="Q556" i="10"/>
  <c r="O556" i="10"/>
  <c r="N556" i="10"/>
  <c r="P556" i="10" s="1"/>
  <c r="K556" i="10"/>
  <c r="X555" i="10"/>
  <c r="R555" i="10"/>
  <c r="Q555" i="10"/>
  <c r="O555" i="10"/>
  <c r="N555" i="10"/>
  <c r="P555" i="10" s="1"/>
  <c r="K555" i="10"/>
  <c r="X554" i="10"/>
  <c r="R554" i="10"/>
  <c r="Q554" i="10"/>
  <c r="O554" i="10"/>
  <c r="N554" i="10"/>
  <c r="P554" i="10" s="1"/>
  <c r="K554" i="10"/>
  <c r="X553" i="10"/>
  <c r="R553" i="10"/>
  <c r="Q553" i="10"/>
  <c r="O553" i="10"/>
  <c r="N553" i="10"/>
  <c r="P553" i="10" s="1"/>
  <c r="K553" i="10"/>
  <c r="X552" i="10"/>
  <c r="R552" i="10"/>
  <c r="Q552" i="10"/>
  <c r="O552" i="10"/>
  <c r="N552" i="10"/>
  <c r="P552" i="10" s="1"/>
  <c r="K552" i="10"/>
  <c r="X551" i="10"/>
  <c r="R551" i="10"/>
  <c r="Q551" i="10"/>
  <c r="O551" i="10"/>
  <c r="N551" i="10"/>
  <c r="P551" i="10" s="1"/>
  <c r="K551" i="10"/>
  <c r="X550" i="10"/>
  <c r="R550" i="10"/>
  <c r="Q550" i="10"/>
  <c r="O550" i="10"/>
  <c r="N550" i="10"/>
  <c r="P550" i="10" s="1"/>
  <c r="K550" i="10"/>
  <c r="X549" i="10"/>
  <c r="R549" i="10"/>
  <c r="Q549" i="10"/>
  <c r="O549" i="10"/>
  <c r="N549" i="10"/>
  <c r="P549" i="10" s="1"/>
  <c r="K549" i="10"/>
  <c r="X548" i="10"/>
  <c r="R548" i="10"/>
  <c r="Q548" i="10"/>
  <c r="O548" i="10"/>
  <c r="N548" i="10"/>
  <c r="P548" i="10" s="1"/>
  <c r="K548" i="10"/>
  <c r="X547" i="10"/>
  <c r="R547" i="10"/>
  <c r="Q547" i="10"/>
  <c r="O547" i="10"/>
  <c r="N547" i="10"/>
  <c r="P547" i="10" s="1"/>
  <c r="K547" i="10"/>
  <c r="X546" i="10"/>
  <c r="R546" i="10"/>
  <c r="Q546" i="10"/>
  <c r="O546" i="10"/>
  <c r="N546" i="10"/>
  <c r="P546" i="10" s="1"/>
  <c r="K546" i="10"/>
  <c r="X545" i="10"/>
  <c r="R545" i="10"/>
  <c r="Q545" i="10"/>
  <c r="O545" i="10"/>
  <c r="N545" i="10"/>
  <c r="P545" i="10" s="1"/>
  <c r="K545" i="10"/>
  <c r="X544" i="10"/>
  <c r="R544" i="10"/>
  <c r="Q544" i="10"/>
  <c r="O544" i="10"/>
  <c r="N544" i="10"/>
  <c r="P544" i="10" s="1"/>
  <c r="K544" i="10"/>
  <c r="X543" i="10"/>
  <c r="R543" i="10"/>
  <c r="Q543" i="10"/>
  <c r="O543" i="10"/>
  <c r="N543" i="10"/>
  <c r="P543" i="10" s="1"/>
  <c r="K543" i="10"/>
  <c r="X542" i="10"/>
  <c r="R542" i="10"/>
  <c r="Q542" i="10"/>
  <c r="O542" i="10"/>
  <c r="N542" i="10"/>
  <c r="P542" i="10" s="1"/>
  <c r="K542" i="10"/>
  <c r="X541" i="10"/>
  <c r="R541" i="10"/>
  <c r="Q541" i="10"/>
  <c r="O541" i="10"/>
  <c r="N541" i="10"/>
  <c r="P541" i="10" s="1"/>
  <c r="K541" i="10"/>
  <c r="X540" i="10"/>
  <c r="R540" i="10"/>
  <c r="Q540" i="10"/>
  <c r="O540" i="10"/>
  <c r="N540" i="10"/>
  <c r="P540" i="10" s="1"/>
  <c r="K540" i="10"/>
  <c r="X539" i="10"/>
  <c r="R539" i="10"/>
  <c r="Q539" i="10"/>
  <c r="O539" i="10"/>
  <c r="N539" i="10"/>
  <c r="P539" i="10" s="1"/>
  <c r="K539" i="10"/>
  <c r="X538" i="10"/>
  <c r="R538" i="10"/>
  <c r="Q538" i="10"/>
  <c r="O538" i="10"/>
  <c r="N538" i="10"/>
  <c r="P538" i="10" s="1"/>
  <c r="K538" i="10"/>
  <c r="X537" i="10"/>
  <c r="R537" i="10"/>
  <c r="Q537" i="10"/>
  <c r="O537" i="10"/>
  <c r="N537" i="10"/>
  <c r="P537" i="10" s="1"/>
  <c r="K537" i="10"/>
  <c r="X536" i="10"/>
  <c r="R536" i="10"/>
  <c r="Q536" i="10"/>
  <c r="O536" i="10"/>
  <c r="N536" i="10"/>
  <c r="P536" i="10" s="1"/>
  <c r="K536" i="10"/>
  <c r="X535" i="10"/>
  <c r="R535" i="10"/>
  <c r="Q535" i="10"/>
  <c r="O535" i="10"/>
  <c r="N535" i="10"/>
  <c r="P535" i="10" s="1"/>
  <c r="K535" i="10"/>
  <c r="X534" i="10"/>
  <c r="R534" i="10"/>
  <c r="Q534" i="10"/>
  <c r="O534" i="10"/>
  <c r="N534" i="10"/>
  <c r="P534" i="10" s="1"/>
  <c r="K534" i="10"/>
  <c r="X533" i="10"/>
  <c r="R533" i="10"/>
  <c r="Q533" i="10"/>
  <c r="O533" i="10"/>
  <c r="N533" i="10"/>
  <c r="P533" i="10" s="1"/>
  <c r="K533" i="10"/>
  <c r="X532" i="10"/>
  <c r="R532" i="10"/>
  <c r="Q532" i="10"/>
  <c r="O532" i="10"/>
  <c r="N532" i="10"/>
  <c r="P532" i="10" s="1"/>
  <c r="K532" i="10"/>
  <c r="X531" i="10"/>
  <c r="R531" i="10"/>
  <c r="Q531" i="10"/>
  <c r="O531" i="10"/>
  <c r="N531" i="10"/>
  <c r="P531" i="10" s="1"/>
  <c r="K531" i="10"/>
  <c r="X530" i="10"/>
  <c r="R530" i="10"/>
  <c r="Q530" i="10"/>
  <c r="O530" i="10"/>
  <c r="N530" i="10"/>
  <c r="P530" i="10" s="1"/>
  <c r="K530" i="10"/>
  <c r="X529" i="10"/>
  <c r="R529" i="10"/>
  <c r="Q529" i="10"/>
  <c r="O529" i="10"/>
  <c r="N529" i="10"/>
  <c r="P529" i="10" s="1"/>
  <c r="K529" i="10"/>
  <c r="X528" i="10"/>
  <c r="R528" i="10"/>
  <c r="Q528" i="10"/>
  <c r="O528" i="10"/>
  <c r="N528" i="10"/>
  <c r="P528" i="10" s="1"/>
  <c r="K528" i="10"/>
  <c r="X527" i="10"/>
  <c r="R527" i="10"/>
  <c r="Q527" i="10"/>
  <c r="O527" i="10"/>
  <c r="N527" i="10"/>
  <c r="P527" i="10" s="1"/>
  <c r="K527" i="10"/>
  <c r="X526" i="10"/>
  <c r="R526" i="10"/>
  <c r="Q526" i="10"/>
  <c r="O526" i="10"/>
  <c r="N526" i="10"/>
  <c r="P526" i="10" s="1"/>
  <c r="K526" i="10"/>
  <c r="X525" i="10"/>
  <c r="R525" i="10"/>
  <c r="Q525" i="10"/>
  <c r="O525" i="10"/>
  <c r="N525" i="10"/>
  <c r="P525" i="10" s="1"/>
  <c r="K525" i="10"/>
  <c r="X524" i="10"/>
  <c r="R524" i="10"/>
  <c r="Q524" i="10"/>
  <c r="O524" i="10"/>
  <c r="N524" i="10"/>
  <c r="P524" i="10" s="1"/>
  <c r="K524" i="10"/>
  <c r="X523" i="10"/>
  <c r="R523" i="10"/>
  <c r="Q523" i="10"/>
  <c r="O523" i="10"/>
  <c r="N523" i="10"/>
  <c r="P523" i="10" s="1"/>
  <c r="K523" i="10"/>
  <c r="X522" i="10"/>
  <c r="R522" i="10"/>
  <c r="Q522" i="10"/>
  <c r="O522" i="10"/>
  <c r="N522" i="10"/>
  <c r="P522" i="10" s="1"/>
  <c r="K522" i="10"/>
  <c r="X521" i="10"/>
  <c r="R521" i="10"/>
  <c r="Q521" i="10"/>
  <c r="O521" i="10"/>
  <c r="N521" i="10"/>
  <c r="P521" i="10" s="1"/>
  <c r="K521" i="10"/>
  <c r="X520" i="10"/>
  <c r="R520" i="10"/>
  <c r="Q520" i="10"/>
  <c r="O520" i="10"/>
  <c r="N520" i="10"/>
  <c r="P520" i="10" s="1"/>
  <c r="K520" i="10"/>
  <c r="X519" i="10"/>
  <c r="R519" i="10"/>
  <c r="Q519" i="10"/>
  <c r="O519" i="10"/>
  <c r="N519" i="10"/>
  <c r="P519" i="10" s="1"/>
  <c r="K519" i="10"/>
  <c r="X518" i="10"/>
  <c r="R518" i="10"/>
  <c r="Q518" i="10"/>
  <c r="O518" i="10"/>
  <c r="N518" i="10"/>
  <c r="P518" i="10" s="1"/>
  <c r="K518" i="10"/>
  <c r="X517" i="10"/>
  <c r="R517" i="10"/>
  <c r="Q517" i="10"/>
  <c r="O517" i="10"/>
  <c r="N517" i="10"/>
  <c r="P517" i="10" s="1"/>
  <c r="K517" i="10"/>
  <c r="X516" i="10"/>
  <c r="R516" i="10"/>
  <c r="Q516" i="10"/>
  <c r="O516" i="10"/>
  <c r="N516" i="10"/>
  <c r="P516" i="10" s="1"/>
  <c r="K516" i="10"/>
  <c r="X515" i="10"/>
  <c r="R515" i="10"/>
  <c r="Q515" i="10"/>
  <c r="O515" i="10"/>
  <c r="N515" i="10"/>
  <c r="P515" i="10" s="1"/>
  <c r="K515" i="10"/>
  <c r="X514" i="10"/>
  <c r="R514" i="10"/>
  <c r="Q514" i="10"/>
  <c r="O514" i="10"/>
  <c r="N514" i="10"/>
  <c r="P514" i="10" s="1"/>
  <c r="K514" i="10"/>
  <c r="X513" i="10"/>
  <c r="R513" i="10"/>
  <c r="Q513" i="10"/>
  <c r="O513" i="10"/>
  <c r="N513" i="10"/>
  <c r="P513" i="10" s="1"/>
  <c r="K513" i="10"/>
  <c r="X512" i="10"/>
  <c r="R512" i="10"/>
  <c r="Q512" i="10"/>
  <c r="O512" i="10"/>
  <c r="N512" i="10"/>
  <c r="P512" i="10" s="1"/>
  <c r="K512" i="10"/>
  <c r="X511" i="10"/>
  <c r="R511" i="10"/>
  <c r="Q511" i="10"/>
  <c r="O511" i="10"/>
  <c r="N511" i="10"/>
  <c r="P511" i="10" s="1"/>
  <c r="K511" i="10"/>
  <c r="X510" i="10"/>
  <c r="R510" i="10"/>
  <c r="Q510" i="10"/>
  <c r="O510" i="10"/>
  <c r="N510" i="10"/>
  <c r="P510" i="10" s="1"/>
  <c r="K510" i="10"/>
  <c r="X509" i="10"/>
  <c r="R509" i="10"/>
  <c r="Q509" i="10"/>
  <c r="O509" i="10"/>
  <c r="N509" i="10"/>
  <c r="P509" i="10" s="1"/>
  <c r="K509" i="10"/>
  <c r="X508" i="10"/>
  <c r="R508" i="10"/>
  <c r="Q508" i="10"/>
  <c r="O508" i="10"/>
  <c r="N508" i="10"/>
  <c r="P508" i="10" s="1"/>
  <c r="K508" i="10"/>
  <c r="X507" i="10"/>
  <c r="R507" i="10"/>
  <c r="Q507" i="10"/>
  <c r="O507" i="10"/>
  <c r="N507" i="10"/>
  <c r="P507" i="10" s="1"/>
  <c r="K507" i="10"/>
  <c r="X506" i="10"/>
  <c r="R506" i="10"/>
  <c r="Q506" i="10"/>
  <c r="O506" i="10"/>
  <c r="N506" i="10"/>
  <c r="P506" i="10" s="1"/>
  <c r="K506" i="10"/>
  <c r="X505" i="10"/>
  <c r="R505" i="10"/>
  <c r="Q505" i="10"/>
  <c r="O505" i="10"/>
  <c r="N505" i="10"/>
  <c r="P505" i="10" s="1"/>
  <c r="K505" i="10"/>
  <c r="X504" i="10"/>
  <c r="R504" i="10"/>
  <c r="Q504" i="10"/>
  <c r="O504" i="10"/>
  <c r="N504" i="10"/>
  <c r="P504" i="10" s="1"/>
  <c r="K504" i="10"/>
  <c r="X503" i="10"/>
  <c r="R503" i="10"/>
  <c r="Q503" i="10"/>
  <c r="O503" i="10"/>
  <c r="N503" i="10"/>
  <c r="P503" i="10" s="1"/>
  <c r="K503" i="10"/>
  <c r="X502" i="10"/>
  <c r="R502" i="10"/>
  <c r="Q502" i="10"/>
  <c r="O502" i="10"/>
  <c r="N502" i="10"/>
  <c r="P502" i="10" s="1"/>
  <c r="K502" i="10"/>
  <c r="X501" i="10"/>
  <c r="R501" i="10"/>
  <c r="Q501" i="10"/>
  <c r="O501" i="10"/>
  <c r="N501" i="10"/>
  <c r="P501" i="10" s="1"/>
  <c r="K501" i="10"/>
  <c r="X500" i="10"/>
  <c r="R500" i="10"/>
  <c r="Q500" i="10"/>
  <c r="O500" i="10"/>
  <c r="N500" i="10"/>
  <c r="P500" i="10" s="1"/>
  <c r="K500" i="10"/>
  <c r="X499" i="10"/>
  <c r="R499" i="10"/>
  <c r="Q499" i="10"/>
  <c r="O499" i="10"/>
  <c r="N499" i="10"/>
  <c r="P499" i="10" s="1"/>
  <c r="K499" i="10"/>
  <c r="X498" i="10"/>
  <c r="R498" i="10"/>
  <c r="Q498" i="10"/>
  <c r="O498" i="10"/>
  <c r="N498" i="10"/>
  <c r="P498" i="10" s="1"/>
  <c r="K498" i="10"/>
  <c r="X497" i="10"/>
  <c r="R497" i="10"/>
  <c r="Q497" i="10"/>
  <c r="O497" i="10"/>
  <c r="N497" i="10"/>
  <c r="P497" i="10" s="1"/>
  <c r="K497" i="10"/>
  <c r="X496" i="10"/>
  <c r="R496" i="10"/>
  <c r="Q496" i="10"/>
  <c r="O496" i="10"/>
  <c r="N496" i="10"/>
  <c r="P496" i="10" s="1"/>
  <c r="K496" i="10"/>
  <c r="X495" i="10"/>
  <c r="R495" i="10"/>
  <c r="Q495" i="10"/>
  <c r="O495" i="10"/>
  <c r="N495" i="10"/>
  <c r="P495" i="10" s="1"/>
  <c r="K495" i="10"/>
  <c r="X494" i="10"/>
  <c r="R494" i="10"/>
  <c r="Q494" i="10"/>
  <c r="O494" i="10"/>
  <c r="N494" i="10"/>
  <c r="P494" i="10" s="1"/>
  <c r="K494" i="10"/>
  <c r="X493" i="10"/>
  <c r="R493" i="10"/>
  <c r="Q493" i="10"/>
  <c r="O493" i="10"/>
  <c r="N493" i="10"/>
  <c r="P493" i="10" s="1"/>
  <c r="K493" i="10"/>
  <c r="X492" i="10"/>
  <c r="R492" i="10"/>
  <c r="Q492" i="10"/>
  <c r="O492" i="10"/>
  <c r="N492" i="10"/>
  <c r="P492" i="10" s="1"/>
  <c r="K492" i="10"/>
  <c r="X491" i="10"/>
  <c r="R491" i="10"/>
  <c r="Q491" i="10"/>
  <c r="O491" i="10"/>
  <c r="N491" i="10"/>
  <c r="P491" i="10" s="1"/>
  <c r="K491" i="10"/>
  <c r="X490" i="10"/>
  <c r="R490" i="10"/>
  <c r="Q490" i="10"/>
  <c r="O490" i="10"/>
  <c r="N490" i="10"/>
  <c r="P490" i="10" s="1"/>
  <c r="K490" i="10"/>
  <c r="X489" i="10"/>
  <c r="R489" i="10"/>
  <c r="Q489" i="10"/>
  <c r="O489" i="10"/>
  <c r="N489" i="10"/>
  <c r="P489" i="10" s="1"/>
  <c r="K489" i="10"/>
  <c r="X488" i="10"/>
  <c r="R488" i="10"/>
  <c r="Q488" i="10"/>
  <c r="O488" i="10"/>
  <c r="N488" i="10"/>
  <c r="P488" i="10" s="1"/>
  <c r="K488" i="10"/>
  <c r="X487" i="10"/>
  <c r="R487" i="10"/>
  <c r="Q487" i="10"/>
  <c r="O487" i="10"/>
  <c r="N487" i="10"/>
  <c r="P487" i="10" s="1"/>
  <c r="K487" i="10"/>
  <c r="X486" i="10"/>
  <c r="R486" i="10"/>
  <c r="Q486" i="10"/>
  <c r="O486" i="10"/>
  <c r="N486" i="10"/>
  <c r="P486" i="10" s="1"/>
  <c r="K486" i="10"/>
  <c r="X485" i="10"/>
  <c r="R485" i="10"/>
  <c r="Q485" i="10"/>
  <c r="O485" i="10"/>
  <c r="N485" i="10"/>
  <c r="P485" i="10" s="1"/>
  <c r="K485" i="10"/>
  <c r="X484" i="10"/>
  <c r="R484" i="10"/>
  <c r="Q484" i="10"/>
  <c r="O484" i="10"/>
  <c r="N484" i="10"/>
  <c r="P484" i="10" s="1"/>
  <c r="K484" i="10"/>
  <c r="X483" i="10"/>
  <c r="R483" i="10"/>
  <c r="Q483" i="10"/>
  <c r="O483" i="10"/>
  <c r="N483" i="10"/>
  <c r="P483" i="10" s="1"/>
  <c r="K483" i="10"/>
  <c r="X482" i="10"/>
  <c r="R482" i="10"/>
  <c r="Q482" i="10"/>
  <c r="O482" i="10"/>
  <c r="N482" i="10"/>
  <c r="P482" i="10" s="1"/>
  <c r="K482" i="10"/>
  <c r="X481" i="10"/>
  <c r="R481" i="10"/>
  <c r="Q481" i="10"/>
  <c r="O481" i="10"/>
  <c r="N481" i="10"/>
  <c r="P481" i="10" s="1"/>
  <c r="K481" i="10"/>
  <c r="X480" i="10"/>
  <c r="R480" i="10"/>
  <c r="Q480" i="10"/>
  <c r="O480" i="10"/>
  <c r="N480" i="10"/>
  <c r="P480" i="10" s="1"/>
  <c r="K480" i="10"/>
  <c r="X479" i="10"/>
  <c r="R479" i="10"/>
  <c r="Q479" i="10"/>
  <c r="O479" i="10"/>
  <c r="N479" i="10"/>
  <c r="P479" i="10" s="1"/>
  <c r="K479" i="10"/>
  <c r="X478" i="10"/>
  <c r="R478" i="10"/>
  <c r="Q478" i="10"/>
  <c r="O478" i="10"/>
  <c r="N478" i="10"/>
  <c r="P478" i="10" s="1"/>
  <c r="K478" i="10"/>
  <c r="X477" i="10"/>
  <c r="R477" i="10"/>
  <c r="Q477" i="10"/>
  <c r="O477" i="10"/>
  <c r="N477" i="10"/>
  <c r="P477" i="10" s="1"/>
  <c r="K477" i="10"/>
  <c r="X476" i="10"/>
  <c r="R476" i="10"/>
  <c r="Q476" i="10"/>
  <c r="O476" i="10"/>
  <c r="N476" i="10"/>
  <c r="P476" i="10" s="1"/>
  <c r="K476" i="10"/>
  <c r="X475" i="10"/>
  <c r="R475" i="10"/>
  <c r="Q475" i="10"/>
  <c r="O475" i="10"/>
  <c r="N475" i="10"/>
  <c r="P475" i="10" s="1"/>
  <c r="K475" i="10"/>
  <c r="X474" i="10"/>
  <c r="R474" i="10"/>
  <c r="Q474" i="10"/>
  <c r="O474" i="10"/>
  <c r="N474" i="10"/>
  <c r="P474" i="10" s="1"/>
  <c r="K474" i="10"/>
  <c r="X473" i="10"/>
  <c r="R473" i="10"/>
  <c r="Q473" i="10"/>
  <c r="O473" i="10"/>
  <c r="N473" i="10"/>
  <c r="P473" i="10" s="1"/>
  <c r="K473" i="10"/>
  <c r="X472" i="10"/>
  <c r="R472" i="10"/>
  <c r="Q472" i="10"/>
  <c r="O472" i="10"/>
  <c r="N472" i="10"/>
  <c r="P472" i="10" s="1"/>
  <c r="K472" i="10"/>
  <c r="X471" i="10"/>
  <c r="R471" i="10"/>
  <c r="Q471" i="10"/>
  <c r="O471" i="10"/>
  <c r="N471" i="10"/>
  <c r="P471" i="10" s="1"/>
  <c r="K471" i="10"/>
  <c r="X470" i="10"/>
  <c r="R470" i="10"/>
  <c r="Q470" i="10"/>
  <c r="O470" i="10"/>
  <c r="N470" i="10"/>
  <c r="P470" i="10" s="1"/>
  <c r="K470" i="10"/>
  <c r="X469" i="10"/>
  <c r="R469" i="10"/>
  <c r="Q469" i="10"/>
  <c r="O469" i="10"/>
  <c r="N469" i="10"/>
  <c r="P469" i="10" s="1"/>
  <c r="K469" i="10"/>
  <c r="X468" i="10"/>
  <c r="R468" i="10"/>
  <c r="Q468" i="10"/>
  <c r="O468" i="10"/>
  <c r="N468" i="10"/>
  <c r="P468" i="10" s="1"/>
  <c r="K468" i="10"/>
  <c r="X467" i="10"/>
  <c r="R467" i="10"/>
  <c r="Q467" i="10"/>
  <c r="O467" i="10"/>
  <c r="N467" i="10"/>
  <c r="P467" i="10" s="1"/>
  <c r="K467" i="10"/>
  <c r="X466" i="10"/>
  <c r="R466" i="10"/>
  <c r="Q466" i="10"/>
  <c r="O466" i="10"/>
  <c r="N466" i="10"/>
  <c r="P466" i="10" s="1"/>
  <c r="K466" i="10"/>
  <c r="X465" i="10"/>
  <c r="R465" i="10"/>
  <c r="Q465" i="10"/>
  <c r="O465" i="10"/>
  <c r="N465" i="10"/>
  <c r="P465" i="10" s="1"/>
  <c r="K465" i="10"/>
  <c r="X464" i="10"/>
  <c r="R464" i="10"/>
  <c r="Q464" i="10"/>
  <c r="O464" i="10"/>
  <c r="N464" i="10"/>
  <c r="P464" i="10" s="1"/>
  <c r="K464" i="10"/>
  <c r="X463" i="10"/>
  <c r="R463" i="10"/>
  <c r="Q463" i="10"/>
  <c r="O463" i="10"/>
  <c r="N463" i="10"/>
  <c r="P463" i="10" s="1"/>
  <c r="K463" i="10"/>
  <c r="X462" i="10"/>
  <c r="R462" i="10"/>
  <c r="Q462" i="10"/>
  <c r="O462" i="10"/>
  <c r="N462" i="10"/>
  <c r="P462" i="10" s="1"/>
  <c r="K462" i="10"/>
  <c r="X461" i="10"/>
  <c r="R461" i="10"/>
  <c r="Q461" i="10"/>
  <c r="O461" i="10"/>
  <c r="N461" i="10"/>
  <c r="P461" i="10" s="1"/>
  <c r="K461" i="10"/>
  <c r="X460" i="10"/>
  <c r="R460" i="10"/>
  <c r="Q460" i="10"/>
  <c r="O460" i="10"/>
  <c r="N460" i="10"/>
  <c r="P460" i="10" s="1"/>
  <c r="K460" i="10"/>
  <c r="X459" i="10"/>
  <c r="R459" i="10"/>
  <c r="Q459" i="10"/>
  <c r="O459" i="10"/>
  <c r="N459" i="10"/>
  <c r="P459" i="10" s="1"/>
  <c r="K459" i="10"/>
  <c r="X458" i="10"/>
  <c r="R458" i="10"/>
  <c r="Q458" i="10"/>
  <c r="O458" i="10"/>
  <c r="N458" i="10"/>
  <c r="P458" i="10" s="1"/>
  <c r="K458" i="10"/>
  <c r="X457" i="10"/>
  <c r="R457" i="10"/>
  <c r="Q457" i="10"/>
  <c r="O457" i="10"/>
  <c r="N457" i="10"/>
  <c r="P457" i="10" s="1"/>
  <c r="K457" i="10"/>
  <c r="X456" i="10"/>
  <c r="R456" i="10"/>
  <c r="Q456" i="10"/>
  <c r="O456" i="10"/>
  <c r="N456" i="10"/>
  <c r="P456" i="10" s="1"/>
  <c r="K456" i="10"/>
  <c r="X455" i="10"/>
  <c r="R455" i="10"/>
  <c r="Q455" i="10"/>
  <c r="O455" i="10"/>
  <c r="N455" i="10"/>
  <c r="P455" i="10" s="1"/>
  <c r="K455" i="10"/>
  <c r="X454" i="10"/>
  <c r="R454" i="10"/>
  <c r="Q454" i="10"/>
  <c r="O454" i="10"/>
  <c r="N454" i="10"/>
  <c r="P454" i="10" s="1"/>
  <c r="K454" i="10"/>
  <c r="X453" i="10"/>
  <c r="R453" i="10"/>
  <c r="Q453" i="10"/>
  <c r="O453" i="10"/>
  <c r="N453" i="10"/>
  <c r="P453" i="10" s="1"/>
  <c r="K453" i="10"/>
  <c r="X452" i="10"/>
  <c r="R452" i="10"/>
  <c r="Q452" i="10"/>
  <c r="O452" i="10"/>
  <c r="N452" i="10"/>
  <c r="P452" i="10" s="1"/>
  <c r="K452" i="10"/>
  <c r="X451" i="10"/>
  <c r="R451" i="10"/>
  <c r="Q451" i="10"/>
  <c r="O451" i="10"/>
  <c r="N451" i="10"/>
  <c r="P451" i="10" s="1"/>
  <c r="K451" i="10"/>
  <c r="X450" i="10"/>
  <c r="R450" i="10"/>
  <c r="Q450" i="10"/>
  <c r="O450" i="10"/>
  <c r="N450" i="10"/>
  <c r="P450" i="10" s="1"/>
  <c r="K450" i="10"/>
  <c r="X449" i="10"/>
  <c r="R449" i="10"/>
  <c r="Q449" i="10"/>
  <c r="O449" i="10"/>
  <c r="N449" i="10"/>
  <c r="P449" i="10" s="1"/>
  <c r="K449" i="10"/>
  <c r="X448" i="10"/>
  <c r="R448" i="10"/>
  <c r="Q448" i="10"/>
  <c r="O448" i="10"/>
  <c r="N448" i="10"/>
  <c r="P448" i="10" s="1"/>
  <c r="K448" i="10"/>
  <c r="X447" i="10"/>
  <c r="R447" i="10"/>
  <c r="Q447" i="10"/>
  <c r="O447" i="10"/>
  <c r="N447" i="10"/>
  <c r="P447" i="10" s="1"/>
  <c r="K447" i="10"/>
  <c r="X446" i="10"/>
  <c r="R446" i="10"/>
  <c r="Q446" i="10"/>
  <c r="O446" i="10"/>
  <c r="N446" i="10"/>
  <c r="P446" i="10" s="1"/>
  <c r="K446" i="10"/>
  <c r="X445" i="10"/>
  <c r="R445" i="10"/>
  <c r="Q445" i="10"/>
  <c r="O445" i="10"/>
  <c r="N445" i="10"/>
  <c r="P445" i="10" s="1"/>
  <c r="K445" i="10"/>
  <c r="X444" i="10"/>
  <c r="R444" i="10"/>
  <c r="Q444" i="10"/>
  <c r="O444" i="10"/>
  <c r="N444" i="10"/>
  <c r="P444" i="10" s="1"/>
  <c r="K444" i="10"/>
  <c r="X443" i="10"/>
  <c r="R443" i="10"/>
  <c r="Q443" i="10"/>
  <c r="O443" i="10"/>
  <c r="N443" i="10"/>
  <c r="P443" i="10" s="1"/>
  <c r="K443" i="10"/>
  <c r="X442" i="10"/>
  <c r="R442" i="10"/>
  <c r="Q442" i="10"/>
  <c r="O442" i="10"/>
  <c r="N442" i="10"/>
  <c r="P442" i="10" s="1"/>
  <c r="K442" i="10"/>
  <c r="X441" i="10"/>
  <c r="R441" i="10"/>
  <c r="Q441" i="10"/>
  <c r="O441" i="10"/>
  <c r="N441" i="10"/>
  <c r="P441" i="10" s="1"/>
  <c r="K441" i="10"/>
  <c r="X440" i="10"/>
  <c r="R440" i="10"/>
  <c r="Q440" i="10"/>
  <c r="O440" i="10"/>
  <c r="N440" i="10"/>
  <c r="P440" i="10" s="1"/>
  <c r="K440" i="10"/>
  <c r="X439" i="10"/>
  <c r="R439" i="10"/>
  <c r="Q439" i="10"/>
  <c r="O439" i="10"/>
  <c r="N439" i="10"/>
  <c r="P439" i="10" s="1"/>
  <c r="K439" i="10"/>
  <c r="X438" i="10"/>
  <c r="R438" i="10"/>
  <c r="Q438" i="10"/>
  <c r="O438" i="10"/>
  <c r="N438" i="10"/>
  <c r="P438" i="10" s="1"/>
  <c r="K438" i="10"/>
  <c r="X437" i="10"/>
  <c r="R437" i="10"/>
  <c r="Q437" i="10"/>
  <c r="O437" i="10"/>
  <c r="N437" i="10"/>
  <c r="P437" i="10" s="1"/>
  <c r="K437" i="10"/>
  <c r="X436" i="10"/>
  <c r="R436" i="10"/>
  <c r="Q436" i="10"/>
  <c r="O436" i="10"/>
  <c r="N436" i="10"/>
  <c r="P436" i="10" s="1"/>
  <c r="K436" i="10"/>
  <c r="X435" i="10"/>
  <c r="R435" i="10"/>
  <c r="Q435" i="10"/>
  <c r="O435" i="10"/>
  <c r="N435" i="10"/>
  <c r="P435" i="10" s="1"/>
  <c r="K435" i="10"/>
  <c r="X434" i="10"/>
  <c r="R434" i="10"/>
  <c r="Q434" i="10"/>
  <c r="O434" i="10"/>
  <c r="N434" i="10"/>
  <c r="P434" i="10" s="1"/>
  <c r="K434" i="10"/>
  <c r="X433" i="10"/>
  <c r="R433" i="10"/>
  <c r="Q433" i="10"/>
  <c r="O433" i="10"/>
  <c r="N433" i="10"/>
  <c r="P433" i="10" s="1"/>
  <c r="K433" i="10"/>
  <c r="X432" i="10"/>
  <c r="R432" i="10"/>
  <c r="Q432" i="10"/>
  <c r="O432" i="10"/>
  <c r="N432" i="10"/>
  <c r="P432" i="10" s="1"/>
  <c r="K432" i="10"/>
  <c r="X431" i="10"/>
  <c r="R431" i="10"/>
  <c r="Q431" i="10"/>
  <c r="O431" i="10"/>
  <c r="N431" i="10"/>
  <c r="P431" i="10" s="1"/>
  <c r="K431" i="10"/>
  <c r="X430" i="10"/>
  <c r="R430" i="10"/>
  <c r="Q430" i="10"/>
  <c r="O430" i="10"/>
  <c r="N430" i="10"/>
  <c r="P430" i="10" s="1"/>
  <c r="K430" i="10"/>
  <c r="X429" i="10"/>
  <c r="R429" i="10"/>
  <c r="Q429" i="10"/>
  <c r="O429" i="10"/>
  <c r="N429" i="10"/>
  <c r="P429" i="10" s="1"/>
  <c r="K429" i="10"/>
  <c r="X428" i="10"/>
  <c r="R428" i="10"/>
  <c r="Q428" i="10"/>
  <c r="O428" i="10"/>
  <c r="N428" i="10"/>
  <c r="P428" i="10" s="1"/>
  <c r="K428" i="10"/>
  <c r="X427" i="10"/>
  <c r="R427" i="10"/>
  <c r="Q427" i="10"/>
  <c r="O427" i="10"/>
  <c r="N427" i="10"/>
  <c r="P427" i="10" s="1"/>
  <c r="K427" i="10"/>
  <c r="X426" i="10"/>
  <c r="R426" i="10"/>
  <c r="Q426" i="10"/>
  <c r="O426" i="10"/>
  <c r="N426" i="10"/>
  <c r="P426" i="10" s="1"/>
  <c r="K426" i="10"/>
  <c r="X425" i="10"/>
  <c r="R425" i="10"/>
  <c r="Q425" i="10"/>
  <c r="O425" i="10"/>
  <c r="N425" i="10"/>
  <c r="P425" i="10" s="1"/>
  <c r="K425" i="10"/>
  <c r="X424" i="10"/>
  <c r="R424" i="10"/>
  <c r="Q424" i="10"/>
  <c r="O424" i="10"/>
  <c r="N424" i="10"/>
  <c r="P424" i="10" s="1"/>
  <c r="K424" i="10"/>
  <c r="X423" i="10"/>
  <c r="R423" i="10"/>
  <c r="Q423" i="10"/>
  <c r="O423" i="10"/>
  <c r="N423" i="10"/>
  <c r="P423" i="10" s="1"/>
  <c r="K423" i="10"/>
  <c r="X422" i="10"/>
  <c r="R422" i="10"/>
  <c r="Q422" i="10"/>
  <c r="O422" i="10"/>
  <c r="N422" i="10"/>
  <c r="P422" i="10" s="1"/>
  <c r="K422" i="10"/>
  <c r="X421" i="10"/>
  <c r="R421" i="10"/>
  <c r="Q421" i="10"/>
  <c r="O421" i="10"/>
  <c r="N421" i="10"/>
  <c r="P421" i="10" s="1"/>
  <c r="K421" i="10"/>
  <c r="X420" i="10"/>
  <c r="R420" i="10"/>
  <c r="Q420" i="10"/>
  <c r="O420" i="10"/>
  <c r="N420" i="10"/>
  <c r="P420" i="10" s="1"/>
  <c r="K420" i="10"/>
  <c r="X419" i="10"/>
  <c r="R419" i="10"/>
  <c r="Q419" i="10"/>
  <c r="O419" i="10"/>
  <c r="N419" i="10"/>
  <c r="P419" i="10" s="1"/>
  <c r="K419" i="10"/>
  <c r="X418" i="10"/>
  <c r="R418" i="10"/>
  <c r="Q418" i="10"/>
  <c r="O418" i="10"/>
  <c r="N418" i="10"/>
  <c r="P418" i="10" s="1"/>
  <c r="K418" i="10"/>
  <c r="X417" i="10"/>
  <c r="R417" i="10"/>
  <c r="Q417" i="10"/>
  <c r="O417" i="10"/>
  <c r="N417" i="10"/>
  <c r="P417" i="10" s="1"/>
  <c r="K417" i="10"/>
  <c r="X416" i="10"/>
  <c r="R416" i="10"/>
  <c r="Q416" i="10"/>
  <c r="O416" i="10"/>
  <c r="N416" i="10"/>
  <c r="P416" i="10" s="1"/>
  <c r="K416" i="10"/>
  <c r="X415" i="10"/>
  <c r="R415" i="10"/>
  <c r="Q415" i="10"/>
  <c r="O415" i="10"/>
  <c r="N415" i="10"/>
  <c r="P415" i="10" s="1"/>
  <c r="K415" i="10"/>
  <c r="X414" i="10"/>
  <c r="R414" i="10"/>
  <c r="Q414" i="10"/>
  <c r="O414" i="10"/>
  <c r="N414" i="10"/>
  <c r="P414" i="10" s="1"/>
  <c r="K414" i="10"/>
  <c r="X413" i="10"/>
  <c r="R413" i="10"/>
  <c r="Q413" i="10"/>
  <c r="O413" i="10"/>
  <c r="N413" i="10"/>
  <c r="P413" i="10" s="1"/>
  <c r="K413" i="10"/>
  <c r="X412" i="10"/>
  <c r="R412" i="10"/>
  <c r="Q412" i="10"/>
  <c r="O412" i="10"/>
  <c r="N412" i="10"/>
  <c r="P412" i="10" s="1"/>
  <c r="K412" i="10"/>
  <c r="X411" i="10"/>
  <c r="R411" i="10"/>
  <c r="Q411" i="10"/>
  <c r="O411" i="10"/>
  <c r="N411" i="10"/>
  <c r="P411" i="10" s="1"/>
  <c r="K411" i="10"/>
  <c r="X410" i="10"/>
  <c r="R410" i="10"/>
  <c r="Q410" i="10"/>
  <c r="O410" i="10"/>
  <c r="N410" i="10"/>
  <c r="P410" i="10" s="1"/>
  <c r="K410" i="10"/>
  <c r="X409" i="10"/>
  <c r="R409" i="10"/>
  <c r="Q409" i="10"/>
  <c r="O409" i="10"/>
  <c r="N409" i="10"/>
  <c r="P409" i="10" s="1"/>
  <c r="K409" i="10"/>
  <c r="X408" i="10"/>
  <c r="R408" i="10"/>
  <c r="Q408" i="10"/>
  <c r="O408" i="10"/>
  <c r="N408" i="10"/>
  <c r="P408" i="10" s="1"/>
  <c r="K408" i="10"/>
  <c r="X407" i="10"/>
  <c r="R407" i="10"/>
  <c r="Q407" i="10"/>
  <c r="O407" i="10"/>
  <c r="N407" i="10"/>
  <c r="P407" i="10" s="1"/>
  <c r="K407" i="10"/>
  <c r="X406" i="10"/>
  <c r="R406" i="10"/>
  <c r="Q406" i="10"/>
  <c r="O406" i="10"/>
  <c r="N406" i="10"/>
  <c r="P406" i="10" s="1"/>
  <c r="K406" i="10"/>
  <c r="X405" i="10"/>
  <c r="R405" i="10"/>
  <c r="Q405" i="10"/>
  <c r="O405" i="10"/>
  <c r="N405" i="10"/>
  <c r="P405" i="10" s="1"/>
  <c r="K405" i="10"/>
  <c r="X404" i="10"/>
  <c r="R404" i="10"/>
  <c r="Q404" i="10"/>
  <c r="O404" i="10"/>
  <c r="N404" i="10"/>
  <c r="P404" i="10" s="1"/>
  <c r="K404" i="10"/>
  <c r="X403" i="10"/>
  <c r="R403" i="10"/>
  <c r="Q403" i="10"/>
  <c r="O403" i="10"/>
  <c r="N403" i="10"/>
  <c r="P403" i="10" s="1"/>
  <c r="K403" i="10"/>
  <c r="X402" i="10"/>
  <c r="R402" i="10"/>
  <c r="Q402" i="10"/>
  <c r="O402" i="10"/>
  <c r="N402" i="10"/>
  <c r="P402" i="10" s="1"/>
  <c r="K402" i="10"/>
  <c r="X401" i="10"/>
  <c r="R401" i="10"/>
  <c r="Q401" i="10"/>
  <c r="O401" i="10"/>
  <c r="N401" i="10"/>
  <c r="P401" i="10" s="1"/>
  <c r="K401" i="10"/>
  <c r="X400" i="10"/>
  <c r="R400" i="10"/>
  <c r="Q400" i="10"/>
  <c r="O400" i="10"/>
  <c r="N400" i="10"/>
  <c r="P400" i="10" s="1"/>
  <c r="K400" i="10"/>
  <c r="X399" i="10"/>
  <c r="R399" i="10"/>
  <c r="Q399" i="10"/>
  <c r="O399" i="10"/>
  <c r="N399" i="10"/>
  <c r="P399" i="10" s="1"/>
  <c r="K399" i="10"/>
  <c r="X398" i="10"/>
  <c r="R398" i="10"/>
  <c r="Q398" i="10"/>
  <c r="O398" i="10"/>
  <c r="N398" i="10"/>
  <c r="P398" i="10" s="1"/>
  <c r="K398" i="10"/>
  <c r="X397" i="10"/>
  <c r="R397" i="10"/>
  <c r="Q397" i="10"/>
  <c r="O397" i="10"/>
  <c r="N397" i="10"/>
  <c r="P397" i="10" s="1"/>
  <c r="K397" i="10"/>
  <c r="X396" i="10"/>
  <c r="R396" i="10"/>
  <c r="Q396" i="10"/>
  <c r="O396" i="10"/>
  <c r="N396" i="10"/>
  <c r="P396" i="10" s="1"/>
  <c r="K396" i="10"/>
  <c r="X395" i="10"/>
  <c r="R395" i="10"/>
  <c r="Q395" i="10"/>
  <c r="O395" i="10"/>
  <c r="N395" i="10"/>
  <c r="P395" i="10" s="1"/>
  <c r="K395" i="10"/>
  <c r="X394" i="10"/>
  <c r="R394" i="10"/>
  <c r="Q394" i="10"/>
  <c r="O394" i="10"/>
  <c r="N394" i="10"/>
  <c r="P394" i="10" s="1"/>
  <c r="K394" i="10"/>
  <c r="X393" i="10"/>
  <c r="R393" i="10"/>
  <c r="Q393" i="10"/>
  <c r="O393" i="10"/>
  <c r="N393" i="10"/>
  <c r="P393" i="10" s="1"/>
  <c r="K393" i="10"/>
  <c r="X392" i="10"/>
  <c r="R392" i="10"/>
  <c r="Q392" i="10"/>
  <c r="O392" i="10"/>
  <c r="N392" i="10"/>
  <c r="P392" i="10" s="1"/>
  <c r="K392" i="10"/>
  <c r="X391" i="10"/>
  <c r="R391" i="10"/>
  <c r="Q391" i="10"/>
  <c r="O391" i="10"/>
  <c r="N391" i="10"/>
  <c r="P391" i="10" s="1"/>
  <c r="K391" i="10"/>
  <c r="X390" i="10"/>
  <c r="R390" i="10"/>
  <c r="Q390" i="10"/>
  <c r="O390" i="10"/>
  <c r="N390" i="10"/>
  <c r="P390" i="10" s="1"/>
  <c r="K390" i="10"/>
  <c r="X389" i="10"/>
  <c r="R389" i="10"/>
  <c r="Q389" i="10"/>
  <c r="O389" i="10"/>
  <c r="N389" i="10"/>
  <c r="P389" i="10" s="1"/>
  <c r="K389" i="10"/>
  <c r="X388" i="10"/>
  <c r="R388" i="10"/>
  <c r="Q388" i="10"/>
  <c r="O388" i="10"/>
  <c r="N388" i="10"/>
  <c r="P388" i="10" s="1"/>
  <c r="K388" i="10"/>
  <c r="X387" i="10"/>
  <c r="R387" i="10"/>
  <c r="Q387" i="10"/>
  <c r="O387" i="10"/>
  <c r="N387" i="10"/>
  <c r="P387" i="10" s="1"/>
  <c r="K387" i="10"/>
  <c r="X386" i="10"/>
  <c r="R386" i="10"/>
  <c r="Q386" i="10"/>
  <c r="O386" i="10"/>
  <c r="N386" i="10"/>
  <c r="P386" i="10" s="1"/>
  <c r="K386" i="10"/>
  <c r="X385" i="10"/>
  <c r="R385" i="10"/>
  <c r="Q385" i="10"/>
  <c r="O385" i="10"/>
  <c r="N385" i="10"/>
  <c r="P385" i="10" s="1"/>
  <c r="K385" i="10"/>
  <c r="X384" i="10"/>
  <c r="R384" i="10"/>
  <c r="Q384" i="10"/>
  <c r="O384" i="10"/>
  <c r="N384" i="10"/>
  <c r="P384" i="10" s="1"/>
  <c r="K384" i="10"/>
  <c r="X383" i="10"/>
  <c r="R383" i="10"/>
  <c r="Q383" i="10"/>
  <c r="O383" i="10"/>
  <c r="N383" i="10"/>
  <c r="P383" i="10" s="1"/>
  <c r="K383" i="10"/>
  <c r="X382" i="10"/>
  <c r="R382" i="10"/>
  <c r="Q382" i="10"/>
  <c r="O382" i="10"/>
  <c r="N382" i="10"/>
  <c r="P382" i="10" s="1"/>
  <c r="K382" i="10"/>
  <c r="X381" i="10"/>
  <c r="R381" i="10"/>
  <c r="Q381" i="10"/>
  <c r="O381" i="10"/>
  <c r="N381" i="10"/>
  <c r="P381" i="10" s="1"/>
  <c r="K381" i="10"/>
  <c r="X380" i="10"/>
  <c r="R380" i="10"/>
  <c r="Q380" i="10"/>
  <c r="O380" i="10"/>
  <c r="N380" i="10"/>
  <c r="P380" i="10" s="1"/>
  <c r="K380" i="10"/>
  <c r="X379" i="10"/>
  <c r="R379" i="10"/>
  <c r="Q379" i="10"/>
  <c r="O379" i="10"/>
  <c r="N379" i="10"/>
  <c r="P379" i="10" s="1"/>
  <c r="K379" i="10"/>
  <c r="X378" i="10"/>
  <c r="R378" i="10"/>
  <c r="Q378" i="10"/>
  <c r="O378" i="10"/>
  <c r="N378" i="10"/>
  <c r="P378" i="10" s="1"/>
  <c r="K378" i="10"/>
  <c r="X377" i="10"/>
  <c r="R377" i="10"/>
  <c r="Q377" i="10"/>
  <c r="O377" i="10"/>
  <c r="N377" i="10"/>
  <c r="P377" i="10" s="1"/>
  <c r="K377" i="10"/>
  <c r="X376" i="10"/>
  <c r="R376" i="10"/>
  <c r="Q376" i="10"/>
  <c r="O376" i="10"/>
  <c r="N376" i="10"/>
  <c r="P376" i="10" s="1"/>
  <c r="K376" i="10"/>
  <c r="X375" i="10"/>
  <c r="R375" i="10"/>
  <c r="Q375" i="10"/>
  <c r="O375" i="10"/>
  <c r="N375" i="10"/>
  <c r="P375" i="10" s="1"/>
  <c r="K375" i="10"/>
  <c r="X374" i="10"/>
  <c r="R374" i="10"/>
  <c r="Q374" i="10"/>
  <c r="O374" i="10"/>
  <c r="N374" i="10"/>
  <c r="P374" i="10" s="1"/>
  <c r="K374" i="10"/>
  <c r="X373" i="10"/>
  <c r="R373" i="10"/>
  <c r="Q373" i="10"/>
  <c r="O373" i="10"/>
  <c r="N373" i="10"/>
  <c r="P373" i="10" s="1"/>
  <c r="K373" i="10"/>
  <c r="X372" i="10"/>
  <c r="R372" i="10"/>
  <c r="Q372" i="10"/>
  <c r="O372" i="10"/>
  <c r="N372" i="10"/>
  <c r="P372" i="10" s="1"/>
  <c r="K372" i="10"/>
  <c r="X371" i="10"/>
  <c r="R371" i="10"/>
  <c r="Q371" i="10"/>
  <c r="O371" i="10"/>
  <c r="N371" i="10"/>
  <c r="P371" i="10" s="1"/>
  <c r="K371" i="10"/>
  <c r="X370" i="10"/>
  <c r="R370" i="10"/>
  <c r="Q370" i="10"/>
  <c r="O370" i="10"/>
  <c r="N370" i="10"/>
  <c r="P370" i="10" s="1"/>
  <c r="K370" i="10"/>
  <c r="X369" i="10"/>
  <c r="R369" i="10"/>
  <c r="Q369" i="10"/>
  <c r="O369" i="10"/>
  <c r="N369" i="10"/>
  <c r="P369" i="10" s="1"/>
  <c r="K369" i="10"/>
  <c r="X368" i="10"/>
  <c r="R368" i="10"/>
  <c r="Q368" i="10"/>
  <c r="O368" i="10"/>
  <c r="N368" i="10"/>
  <c r="P368" i="10" s="1"/>
  <c r="K368" i="10"/>
  <c r="X367" i="10"/>
  <c r="R367" i="10"/>
  <c r="Q367" i="10"/>
  <c r="O367" i="10"/>
  <c r="N367" i="10"/>
  <c r="P367" i="10" s="1"/>
  <c r="K367" i="10"/>
  <c r="X366" i="10"/>
  <c r="R366" i="10"/>
  <c r="Q366" i="10"/>
  <c r="O366" i="10"/>
  <c r="N366" i="10"/>
  <c r="P366" i="10" s="1"/>
  <c r="K366" i="10"/>
  <c r="X365" i="10"/>
  <c r="R365" i="10"/>
  <c r="Q365" i="10"/>
  <c r="O365" i="10"/>
  <c r="N365" i="10"/>
  <c r="P365" i="10" s="1"/>
  <c r="K365" i="10"/>
  <c r="X364" i="10"/>
  <c r="R364" i="10"/>
  <c r="Q364" i="10"/>
  <c r="O364" i="10"/>
  <c r="N364" i="10"/>
  <c r="P364" i="10" s="1"/>
  <c r="K364" i="10"/>
  <c r="X363" i="10"/>
  <c r="R363" i="10"/>
  <c r="Q363" i="10"/>
  <c r="O363" i="10"/>
  <c r="N363" i="10"/>
  <c r="P363" i="10" s="1"/>
  <c r="K363" i="10"/>
  <c r="X362" i="10"/>
  <c r="R362" i="10"/>
  <c r="Q362" i="10"/>
  <c r="O362" i="10"/>
  <c r="N362" i="10"/>
  <c r="P362" i="10" s="1"/>
  <c r="K362" i="10"/>
  <c r="X361" i="10"/>
  <c r="R361" i="10"/>
  <c r="Q361" i="10"/>
  <c r="O361" i="10"/>
  <c r="N361" i="10"/>
  <c r="P361" i="10" s="1"/>
  <c r="K361" i="10"/>
  <c r="X360" i="10"/>
  <c r="R360" i="10"/>
  <c r="Q360" i="10"/>
  <c r="O360" i="10"/>
  <c r="N360" i="10"/>
  <c r="P360" i="10" s="1"/>
  <c r="K360" i="10"/>
  <c r="X359" i="10"/>
  <c r="R359" i="10"/>
  <c r="Q359" i="10"/>
  <c r="O359" i="10"/>
  <c r="N359" i="10"/>
  <c r="P359" i="10" s="1"/>
  <c r="K359" i="10"/>
  <c r="X358" i="10"/>
  <c r="R358" i="10"/>
  <c r="Q358" i="10"/>
  <c r="O358" i="10"/>
  <c r="N358" i="10"/>
  <c r="P358" i="10" s="1"/>
  <c r="K358" i="10"/>
  <c r="X357" i="10"/>
  <c r="R357" i="10"/>
  <c r="Q357" i="10"/>
  <c r="O357" i="10"/>
  <c r="N357" i="10"/>
  <c r="P357" i="10" s="1"/>
  <c r="K357" i="10"/>
  <c r="X356" i="10"/>
  <c r="R356" i="10"/>
  <c r="Q356" i="10"/>
  <c r="O356" i="10"/>
  <c r="N356" i="10"/>
  <c r="P356" i="10" s="1"/>
  <c r="K356" i="10"/>
  <c r="X355" i="10"/>
  <c r="R355" i="10"/>
  <c r="Q355" i="10"/>
  <c r="O355" i="10"/>
  <c r="N355" i="10"/>
  <c r="P355" i="10" s="1"/>
  <c r="K355" i="10"/>
  <c r="X354" i="10"/>
  <c r="R354" i="10"/>
  <c r="Q354" i="10"/>
  <c r="O354" i="10"/>
  <c r="N354" i="10"/>
  <c r="P354" i="10" s="1"/>
  <c r="K354" i="10"/>
  <c r="X353" i="10"/>
  <c r="R353" i="10"/>
  <c r="Q353" i="10"/>
  <c r="O353" i="10"/>
  <c r="N353" i="10"/>
  <c r="P353" i="10" s="1"/>
  <c r="K353" i="10"/>
  <c r="X352" i="10"/>
  <c r="R352" i="10"/>
  <c r="Q352" i="10"/>
  <c r="O352" i="10"/>
  <c r="N352" i="10"/>
  <c r="P352" i="10" s="1"/>
  <c r="K352" i="10"/>
  <c r="X351" i="10"/>
  <c r="R351" i="10"/>
  <c r="Q351" i="10"/>
  <c r="O351" i="10"/>
  <c r="N351" i="10"/>
  <c r="P351" i="10" s="1"/>
  <c r="K351" i="10"/>
  <c r="X350" i="10"/>
  <c r="R350" i="10"/>
  <c r="Q350" i="10"/>
  <c r="O350" i="10"/>
  <c r="N350" i="10"/>
  <c r="P350" i="10" s="1"/>
  <c r="K350" i="10"/>
  <c r="X349" i="10"/>
  <c r="R349" i="10"/>
  <c r="Q349" i="10"/>
  <c r="O349" i="10"/>
  <c r="N349" i="10"/>
  <c r="P349" i="10" s="1"/>
  <c r="K349" i="10"/>
  <c r="X348" i="10"/>
  <c r="R348" i="10"/>
  <c r="Q348" i="10"/>
  <c r="O348" i="10"/>
  <c r="N348" i="10"/>
  <c r="P348" i="10" s="1"/>
  <c r="K348" i="10"/>
  <c r="X347" i="10"/>
  <c r="R347" i="10"/>
  <c r="Q347" i="10"/>
  <c r="O347" i="10"/>
  <c r="N347" i="10"/>
  <c r="P347" i="10" s="1"/>
  <c r="K347" i="10"/>
  <c r="X346" i="10"/>
  <c r="R346" i="10"/>
  <c r="Q346" i="10"/>
  <c r="O346" i="10"/>
  <c r="N346" i="10"/>
  <c r="P346" i="10" s="1"/>
  <c r="K346" i="10"/>
  <c r="X345" i="10"/>
  <c r="R345" i="10"/>
  <c r="Q345" i="10"/>
  <c r="O345" i="10"/>
  <c r="N345" i="10"/>
  <c r="P345" i="10" s="1"/>
  <c r="K345" i="10"/>
  <c r="X344" i="10"/>
  <c r="R344" i="10"/>
  <c r="Q344" i="10"/>
  <c r="O344" i="10"/>
  <c r="N344" i="10"/>
  <c r="P344" i="10" s="1"/>
  <c r="K344" i="10"/>
  <c r="X343" i="10"/>
  <c r="R343" i="10"/>
  <c r="Q343" i="10"/>
  <c r="O343" i="10"/>
  <c r="N343" i="10"/>
  <c r="P343" i="10" s="1"/>
  <c r="K343" i="10"/>
  <c r="X342" i="10"/>
  <c r="R342" i="10"/>
  <c r="Q342" i="10"/>
  <c r="O342" i="10"/>
  <c r="N342" i="10"/>
  <c r="P342" i="10" s="1"/>
  <c r="K342" i="10"/>
  <c r="X341" i="10"/>
  <c r="R341" i="10"/>
  <c r="Q341" i="10"/>
  <c r="O341" i="10"/>
  <c r="N341" i="10"/>
  <c r="P341" i="10" s="1"/>
  <c r="K341" i="10"/>
  <c r="X340" i="10"/>
  <c r="R340" i="10"/>
  <c r="Q340" i="10"/>
  <c r="O340" i="10"/>
  <c r="N340" i="10"/>
  <c r="P340" i="10" s="1"/>
  <c r="K340" i="10"/>
  <c r="X339" i="10"/>
  <c r="R339" i="10"/>
  <c r="Q339" i="10"/>
  <c r="O339" i="10"/>
  <c r="N339" i="10"/>
  <c r="P339" i="10" s="1"/>
  <c r="K339" i="10"/>
  <c r="X338" i="10"/>
  <c r="R338" i="10"/>
  <c r="Q338" i="10"/>
  <c r="O338" i="10"/>
  <c r="N338" i="10"/>
  <c r="P338" i="10" s="1"/>
  <c r="K338" i="10"/>
  <c r="X337" i="10"/>
  <c r="R337" i="10"/>
  <c r="Q337" i="10"/>
  <c r="O337" i="10"/>
  <c r="N337" i="10"/>
  <c r="P337" i="10" s="1"/>
  <c r="K337" i="10"/>
  <c r="X336" i="10"/>
  <c r="R336" i="10"/>
  <c r="Q336" i="10"/>
  <c r="O336" i="10"/>
  <c r="N336" i="10"/>
  <c r="P336" i="10" s="1"/>
  <c r="K336" i="10"/>
  <c r="X335" i="10"/>
  <c r="R335" i="10"/>
  <c r="Q335" i="10"/>
  <c r="O335" i="10"/>
  <c r="N335" i="10"/>
  <c r="P335" i="10" s="1"/>
  <c r="K335" i="10"/>
  <c r="X334" i="10"/>
  <c r="R334" i="10"/>
  <c r="Q334" i="10"/>
  <c r="O334" i="10"/>
  <c r="N334" i="10"/>
  <c r="P334" i="10" s="1"/>
  <c r="K334" i="10"/>
  <c r="X333" i="10"/>
  <c r="R333" i="10"/>
  <c r="Q333" i="10"/>
  <c r="O333" i="10"/>
  <c r="N333" i="10"/>
  <c r="P333" i="10" s="1"/>
  <c r="K333" i="10"/>
  <c r="X332" i="10"/>
  <c r="R332" i="10"/>
  <c r="Q332" i="10"/>
  <c r="O332" i="10"/>
  <c r="N332" i="10"/>
  <c r="P332" i="10" s="1"/>
  <c r="K332" i="10"/>
  <c r="X331" i="10"/>
  <c r="R331" i="10"/>
  <c r="Q331" i="10"/>
  <c r="O331" i="10"/>
  <c r="N331" i="10"/>
  <c r="P331" i="10" s="1"/>
  <c r="K331" i="10"/>
  <c r="X330" i="10"/>
  <c r="R330" i="10"/>
  <c r="Q330" i="10"/>
  <c r="O330" i="10"/>
  <c r="N330" i="10"/>
  <c r="P330" i="10" s="1"/>
  <c r="K330" i="10"/>
  <c r="X329" i="10"/>
  <c r="R329" i="10"/>
  <c r="Q329" i="10"/>
  <c r="O329" i="10"/>
  <c r="N329" i="10"/>
  <c r="P329" i="10" s="1"/>
  <c r="K329" i="10"/>
  <c r="X328" i="10"/>
  <c r="R328" i="10"/>
  <c r="Q328" i="10"/>
  <c r="O328" i="10"/>
  <c r="N328" i="10"/>
  <c r="P328" i="10" s="1"/>
  <c r="K328" i="10"/>
  <c r="X327" i="10"/>
  <c r="R327" i="10"/>
  <c r="Q327" i="10"/>
  <c r="O327" i="10"/>
  <c r="N327" i="10"/>
  <c r="P327" i="10" s="1"/>
  <c r="K327" i="10"/>
  <c r="X326" i="10"/>
  <c r="R326" i="10"/>
  <c r="Q326" i="10"/>
  <c r="O326" i="10"/>
  <c r="N326" i="10"/>
  <c r="P326" i="10" s="1"/>
  <c r="K326" i="10"/>
  <c r="X325" i="10"/>
  <c r="R325" i="10"/>
  <c r="Q325" i="10"/>
  <c r="O325" i="10"/>
  <c r="N325" i="10"/>
  <c r="P325" i="10" s="1"/>
  <c r="K325" i="10"/>
  <c r="X324" i="10"/>
  <c r="R324" i="10"/>
  <c r="Q324" i="10"/>
  <c r="O324" i="10"/>
  <c r="N324" i="10"/>
  <c r="P324" i="10" s="1"/>
  <c r="K324" i="10"/>
  <c r="X323" i="10"/>
  <c r="R323" i="10"/>
  <c r="Q323" i="10"/>
  <c r="O323" i="10"/>
  <c r="N323" i="10"/>
  <c r="P323" i="10" s="1"/>
  <c r="K323" i="10"/>
  <c r="X322" i="10"/>
  <c r="R322" i="10"/>
  <c r="Q322" i="10"/>
  <c r="O322" i="10"/>
  <c r="N322" i="10"/>
  <c r="P322" i="10" s="1"/>
  <c r="K322" i="10"/>
  <c r="X321" i="10"/>
  <c r="R321" i="10"/>
  <c r="Q321" i="10"/>
  <c r="O321" i="10"/>
  <c r="N321" i="10"/>
  <c r="P321" i="10" s="1"/>
  <c r="K321" i="10"/>
  <c r="X320" i="10"/>
  <c r="R320" i="10"/>
  <c r="Q320" i="10"/>
  <c r="O320" i="10"/>
  <c r="N320" i="10"/>
  <c r="P320" i="10" s="1"/>
  <c r="K320" i="10"/>
  <c r="X319" i="10"/>
  <c r="R319" i="10"/>
  <c r="Q319" i="10"/>
  <c r="O319" i="10"/>
  <c r="N319" i="10"/>
  <c r="P319" i="10" s="1"/>
  <c r="K319" i="10"/>
  <c r="X318" i="10"/>
  <c r="R318" i="10"/>
  <c r="Q318" i="10"/>
  <c r="O318" i="10"/>
  <c r="N318" i="10"/>
  <c r="P318" i="10" s="1"/>
  <c r="K318" i="10"/>
  <c r="X317" i="10"/>
  <c r="R317" i="10"/>
  <c r="Q317" i="10"/>
  <c r="O317" i="10"/>
  <c r="N317" i="10"/>
  <c r="P317" i="10" s="1"/>
  <c r="K317" i="10"/>
  <c r="X316" i="10"/>
  <c r="R316" i="10"/>
  <c r="Q316" i="10"/>
  <c r="O316" i="10"/>
  <c r="N316" i="10"/>
  <c r="P316" i="10" s="1"/>
  <c r="K316" i="10"/>
  <c r="X315" i="10"/>
  <c r="R315" i="10"/>
  <c r="Q315" i="10"/>
  <c r="O315" i="10"/>
  <c r="N315" i="10"/>
  <c r="P315" i="10" s="1"/>
  <c r="K315" i="10"/>
  <c r="X314" i="10"/>
  <c r="R314" i="10"/>
  <c r="Q314" i="10"/>
  <c r="O314" i="10"/>
  <c r="N314" i="10"/>
  <c r="P314" i="10" s="1"/>
  <c r="K314" i="10"/>
  <c r="X313" i="10"/>
  <c r="R313" i="10"/>
  <c r="Q313" i="10"/>
  <c r="O313" i="10"/>
  <c r="N313" i="10"/>
  <c r="P313" i="10" s="1"/>
  <c r="K313" i="10"/>
  <c r="X312" i="10"/>
  <c r="R312" i="10"/>
  <c r="Q312" i="10"/>
  <c r="O312" i="10"/>
  <c r="N312" i="10"/>
  <c r="P312" i="10" s="1"/>
  <c r="K312" i="10"/>
  <c r="X311" i="10"/>
  <c r="R311" i="10"/>
  <c r="Q311" i="10"/>
  <c r="O311" i="10"/>
  <c r="N311" i="10"/>
  <c r="P311" i="10" s="1"/>
  <c r="K311" i="10"/>
  <c r="X310" i="10"/>
  <c r="R310" i="10"/>
  <c r="Q310" i="10"/>
  <c r="O310" i="10"/>
  <c r="N310" i="10"/>
  <c r="P310" i="10" s="1"/>
  <c r="K310" i="10"/>
  <c r="X309" i="10"/>
  <c r="R309" i="10"/>
  <c r="Q309" i="10"/>
  <c r="O309" i="10"/>
  <c r="N309" i="10"/>
  <c r="P309" i="10" s="1"/>
  <c r="K309" i="10"/>
  <c r="X308" i="10"/>
  <c r="R308" i="10"/>
  <c r="Q308" i="10"/>
  <c r="O308" i="10"/>
  <c r="N308" i="10"/>
  <c r="P308" i="10" s="1"/>
  <c r="K308" i="10"/>
  <c r="X307" i="10"/>
  <c r="R307" i="10"/>
  <c r="Q307" i="10"/>
  <c r="O307" i="10"/>
  <c r="N307" i="10"/>
  <c r="P307" i="10" s="1"/>
  <c r="K307" i="10"/>
  <c r="X306" i="10"/>
  <c r="R306" i="10"/>
  <c r="Q306" i="10"/>
  <c r="O306" i="10"/>
  <c r="N306" i="10"/>
  <c r="P306" i="10" s="1"/>
  <c r="K306" i="10"/>
  <c r="X305" i="10"/>
  <c r="R305" i="10"/>
  <c r="Q305" i="10"/>
  <c r="O305" i="10"/>
  <c r="N305" i="10"/>
  <c r="P305" i="10" s="1"/>
  <c r="K305" i="10"/>
  <c r="X304" i="10"/>
  <c r="R304" i="10"/>
  <c r="Q304" i="10"/>
  <c r="O304" i="10"/>
  <c r="N304" i="10"/>
  <c r="P304" i="10" s="1"/>
  <c r="K304" i="10"/>
  <c r="X303" i="10"/>
  <c r="R303" i="10"/>
  <c r="Q303" i="10"/>
  <c r="O303" i="10"/>
  <c r="N303" i="10"/>
  <c r="P303" i="10" s="1"/>
  <c r="K303" i="10"/>
  <c r="X302" i="10"/>
  <c r="R302" i="10"/>
  <c r="Q302" i="10"/>
  <c r="O302" i="10"/>
  <c r="N302" i="10"/>
  <c r="P302" i="10" s="1"/>
  <c r="K302" i="10"/>
  <c r="X301" i="10"/>
  <c r="R301" i="10"/>
  <c r="Q301" i="10"/>
  <c r="O301" i="10"/>
  <c r="N301" i="10"/>
  <c r="P301" i="10" s="1"/>
  <c r="K301" i="10"/>
  <c r="X300" i="10"/>
  <c r="R300" i="10"/>
  <c r="Q300" i="10"/>
  <c r="O300" i="10"/>
  <c r="N300" i="10"/>
  <c r="P300" i="10" s="1"/>
  <c r="K300" i="10"/>
  <c r="X299" i="10"/>
  <c r="R299" i="10"/>
  <c r="Q299" i="10"/>
  <c r="O299" i="10"/>
  <c r="N299" i="10"/>
  <c r="P299" i="10" s="1"/>
  <c r="K299" i="10"/>
  <c r="X298" i="10"/>
  <c r="R298" i="10"/>
  <c r="Q298" i="10"/>
  <c r="O298" i="10"/>
  <c r="N298" i="10"/>
  <c r="P298" i="10" s="1"/>
  <c r="K298" i="10"/>
  <c r="X297" i="10"/>
  <c r="R297" i="10"/>
  <c r="Q297" i="10"/>
  <c r="O297" i="10"/>
  <c r="N297" i="10"/>
  <c r="P297" i="10" s="1"/>
  <c r="K297" i="10"/>
  <c r="X296" i="10"/>
  <c r="R296" i="10"/>
  <c r="Q296" i="10"/>
  <c r="O296" i="10"/>
  <c r="N296" i="10"/>
  <c r="P296" i="10" s="1"/>
  <c r="K296" i="10"/>
  <c r="X295" i="10"/>
  <c r="R295" i="10"/>
  <c r="Q295" i="10"/>
  <c r="O295" i="10"/>
  <c r="N295" i="10"/>
  <c r="P295" i="10" s="1"/>
  <c r="K295" i="10"/>
  <c r="X294" i="10"/>
  <c r="R294" i="10"/>
  <c r="Q294" i="10"/>
  <c r="O294" i="10"/>
  <c r="N294" i="10"/>
  <c r="P294" i="10" s="1"/>
  <c r="K294" i="10"/>
  <c r="X293" i="10"/>
  <c r="R293" i="10"/>
  <c r="Q293" i="10"/>
  <c r="O293" i="10"/>
  <c r="N293" i="10"/>
  <c r="P293" i="10" s="1"/>
  <c r="K293" i="10"/>
  <c r="X292" i="10"/>
  <c r="R292" i="10"/>
  <c r="Q292" i="10"/>
  <c r="O292" i="10"/>
  <c r="N292" i="10"/>
  <c r="P292" i="10" s="1"/>
  <c r="K292" i="10"/>
  <c r="X291" i="10"/>
  <c r="R291" i="10"/>
  <c r="Q291" i="10"/>
  <c r="O291" i="10"/>
  <c r="N291" i="10"/>
  <c r="P291" i="10" s="1"/>
  <c r="K291" i="10"/>
  <c r="X290" i="10"/>
  <c r="R290" i="10"/>
  <c r="Q290" i="10"/>
  <c r="O290" i="10"/>
  <c r="N290" i="10"/>
  <c r="P290" i="10" s="1"/>
  <c r="K290" i="10"/>
  <c r="X289" i="10"/>
  <c r="R289" i="10"/>
  <c r="Q289" i="10"/>
  <c r="O289" i="10"/>
  <c r="N289" i="10"/>
  <c r="P289" i="10" s="1"/>
  <c r="K289" i="10"/>
  <c r="X288" i="10"/>
  <c r="R288" i="10"/>
  <c r="Q288" i="10"/>
  <c r="O288" i="10"/>
  <c r="N288" i="10"/>
  <c r="P288" i="10" s="1"/>
  <c r="K288" i="10"/>
  <c r="X287" i="10"/>
  <c r="R287" i="10"/>
  <c r="Q287" i="10"/>
  <c r="O287" i="10"/>
  <c r="N287" i="10"/>
  <c r="P287" i="10" s="1"/>
  <c r="K287" i="10"/>
  <c r="X286" i="10"/>
  <c r="R286" i="10"/>
  <c r="Q286" i="10"/>
  <c r="O286" i="10"/>
  <c r="N286" i="10"/>
  <c r="P286" i="10" s="1"/>
  <c r="K286" i="10"/>
  <c r="X285" i="10"/>
  <c r="R285" i="10"/>
  <c r="Q285" i="10"/>
  <c r="O285" i="10"/>
  <c r="N285" i="10"/>
  <c r="P285" i="10" s="1"/>
  <c r="K285" i="10"/>
  <c r="X284" i="10"/>
  <c r="R284" i="10"/>
  <c r="Q284" i="10"/>
  <c r="O284" i="10"/>
  <c r="N284" i="10"/>
  <c r="P284" i="10" s="1"/>
  <c r="K284" i="10"/>
  <c r="X283" i="10"/>
  <c r="R283" i="10"/>
  <c r="Q283" i="10"/>
  <c r="O283" i="10"/>
  <c r="N283" i="10"/>
  <c r="P283" i="10" s="1"/>
  <c r="K283" i="10"/>
  <c r="X282" i="10"/>
  <c r="R282" i="10"/>
  <c r="Q282" i="10"/>
  <c r="O282" i="10"/>
  <c r="N282" i="10"/>
  <c r="P282" i="10" s="1"/>
  <c r="K282" i="10"/>
  <c r="X281" i="10"/>
  <c r="R281" i="10"/>
  <c r="Q281" i="10"/>
  <c r="O281" i="10"/>
  <c r="N281" i="10"/>
  <c r="P281" i="10" s="1"/>
  <c r="K281" i="10"/>
  <c r="X280" i="10"/>
  <c r="R280" i="10"/>
  <c r="Q280" i="10"/>
  <c r="O280" i="10"/>
  <c r="N280" i="10"/>
  <c r="P280" i="10" s="1"/>
  <c r="K280" i="10"/>
  <c r="X279" i="10"/>
  <c r="R279" i="10"/>
  <c r="Q279" i="10"/>
  <c r="O279" i="10"/>
  <c r="N279" i="10"/>
  <c r="P279" i="10" s="1"/>
  <c r="K279" i="10"/>
  <c r="X278" i="10"/>
  <c r="R278" i="10"/>
  <c r="Q278" i="10"/>
  <c r="O278" i="10"/>
  <c r="N278" i="10"/>
  <c r="P278" i="10" s="1"/>
  <c r="K278" i="10"/>
  <c r="X277" i="10"/>
  <c r="R277" i="10"/>
  <c r="Q277" i="10"/>
  <c r="O277" i="10"/>
  <c r="N277" i="10"/>
  <c r="P277" i="10" s="1"/>
  <c r="K277" i="10"/>
  <c r="X276" i="10"/>
  <c r="R276" i="10"/>
  <c r="Q276" i="10"/>
  <c r="O276" i="10"/>
  <c r="N276" i="10"/>
  <c r="P276" i="10" s="1"/>
  <c r="K276" i="10"/>
  <c r="X275" i="10"/>
  <c r="R275" i="10"/>
  <c r="Q275" i="10"/>
  <c r="O275" i="10"/>
  <c r="N275" i="10"/>
  <c r="P275" i="10" s="1"/>
  <c r="K275" i="10"/>
  <c r="X274" i="10"/>
  <c r="R274" i="10"/>
  <c r="Q274" i="10"/>
  <c r="O274" i="10"/>
  <c r="N274" i="10"/>
  <c r="P274" i="10" s="1"/>
  <c r="K274" i="10"/>
  <c r="X273" i="10"/>
  <c r="R273" i="10"/>
  <c r="Q273" i="10"/>
  <c r="O273" i="10"/>
  <c r="N273" i="10"/>
  <c r="P273" i="10" s="1"/>
  <c r="K273" i="10"/>
  <c r="X272" i="10"/>
  <c r="R272" i="10"/>
  <c r="Q272" i="10"/>
  <c r="O272" i="10"/>
  <c r="N272" i="10"/>
  <c r="P272" i="10" s="1"/>
  <c r="K272" i="10"/>
  <c r="X271" i="10"/>
  <c r="R271" i="10"/>
  <c r="Q271" i="10"/>
  <c r="O271" i="10"/>
  <c r="N271" i="10"/>
  <c r="P271" i="10" s="1"/>
  <c r="K271" i="10"/>
  <c r="X270" i="10"/>
  <c r="R270" i="10"/>
  <c r="Q270" i="10"/>
  <c r="O270" i="10"/>
  <c r="N270" i="10"/>
  <c r="P270" i="10" s="1"/>
  <c r="K270" i="10"/>
  <c r="X269" i="10"/>
  <c r="R269" i="10"/>
  <c r="Q269" i="10"/>
  <c r="O269" i="10"/>
  <c r="N269" i="10"/>
  <c r="P269" i="10" s="1"/>
  <c r="K269" i="10"/>
  <c r="X268" i="10"/>
  <c r="R268" i="10"/>
  <c r="Q268" i="10"/>
  <c r="O268" i="10"/>
  <c r="N268" i="10"/>
  <c r="P268" i="10" s="1"/>
  <c r="K268" i="10"/>
  <c r="X267" i="10"/>
  <c r="R267" i="10"/>
  <c r="Q267" i="10"/>
  <c r="O267" i="10"/>
  <c r="N267" i="10"/>
  <c r="P267" i="10" s="1"/>
  <c r="K267" i="10"/>
  <c r="X266" i="10"/>
  <c r="R266" i="10"/>
  <c r="Q266" i="10"/>
  <c r="O266" i="10"/>
  <c r="N266" i="10"/>
  <c r="P266" i="10" s="1"/>
  <c r="K266" i="10"/>
  <c r="X265" i="10"/>
  <c r="R265" i="10"/>
  <c r="Q265" i="10"/>
  <c r="O265" i="10"/>
  <c r="N265" i="10"/>
  <c r="P265" i="10" s="1"/>
  <c r="K265" i="10"/>
  <c r="X264" i="10"/>
  <c r="R264" i="10"/>
  <c r="Q264" i="10"/>
  <c r="O264" i="10"/>
  <c r="N264" i="10"/>
  <c r="P264" i="10" s="1"/>
  <c r="K264" i="10"/>
  <c r="X263" i="10"/>
  <c r="R263" i="10"/>
  <c r="Q263" i="10"/>
  <c r="O263" i="10"/>
  <c r="N263" i="10"/>
  <c r="P263" i="10" s="1"/>
  <c r="K263" i="10"/>
  <c r="X262" i="10"/>
  <c r="R262" i="10"/>
  <c r="Q262" i="10"/>
  <c r="O262" i="10"/>
  <c r="N262" i="10"/>
  <c r="P262" i="10" s="1"/>
  <c r="K262" i="10"/>
  <c r="X261" i="10"/>
  <c r="R261" i="10"/>
  <c r="Q261" i="10"/>
  <c r="O261" i="10"/>
  <c r="N261" i="10"/>
  <c r="P261" i="10" s="1"/>
  <c r="K261" i="10"/>
  <c r="X260" i="10"/>
  <c r="R260" i="10"/>
  <c r="Q260" i="10"/>
  <c r="O260" i="10"/>
  <c r="N260" i="10"/>
  <c r="P260" i="10" s="1"/>
  <c r="K260" i="10"/>
  <c r="X259" i="10"/>
  <c r="R259" i="10"/>
  <c r="Q259" i="10"/>
  <c r="O259" i="10"/>
  <c r="N259" i="10"/>
  <c r="P259" i="10" s="1"/>
  <c r="K259" i="10"/>
  <c r="X258" i="10"/>
  <c r="R258" i="10"/>
  <c r="Q258" i="10"/>
  <c r="O258" i="10"/>
  <c r="N258" i="10"/>
  <c r="P258" i="10" s="1"/>
  <c r="K258" i="10"/>
  <c r="X257" i="10"/>
  <c r="R257" i="10"/>
  <c r="Q257" i="10"/>
  <c r="O257" i="10"/>
  <c r="N257" i="10"/>
  <c r="P257" i="10" s="1"/>
  <c r="K257" i="10"/>
  <c r="X256" i="10"/>
  <c r="R256" i="10"/>
  <c r="Q256" i="10"/>
  <c r="O256" i="10"/>
  <c r="N256" i="10"/>
  <c r="P256" i="10" s="1"/>
  <c r="K256" i="10"/>
  <c r="X255" i="10"/>
  <c r="R255" i="10"/>
  <c r="Q255" i="10"/>
  <c r="O255" i="10"/>
  <c r="N255" i="10"/>
  <c r="P255" i="10" s="1"/>
  <c r="K255" i="10"/>
  <c r="X254" i="10"/>
  <c r="R254" i="10"/>
  <c r="Q254" i="10"/>
  <c r="O254" i="10"/>
  <c r="N254" i="10"/>
  <c r="P254" i="10" s="1"/>
  <c r="K254" i="10"/>
  <c r="X253" i="10"/>
  <c r="R253" i="10"/>
  <c r="Q253" i="10"/>
  <c r="O253" i="10"/>
  <c r="N253" i="10"/>
  <c r="P253" i="10" s="1"/>
  <c r="K253" i="10"/>
  <c r="X252" i="10"/>
  <c r="R252" i="10"/>
  <c r="Q252" i="10"/>
  <c r="O252" i="10"/>
  <c r="N252" i="10"/>
  <c r="P252" i="10" s="1"/>
  <c r="K252" i="10"/>
  <c r="X251" i="10"/>
  <c r="R251" i="10"/>
  <c r="Q251" i="10"/>
  <c r="O251" i="10"/>
  <c r="N251" i="10"/>
  <c r="P251" i="10" s="1"/>
  <c r="K251" i="10"/>
  <c r="X250" i="10"/>
  <c r="R250" i="10"/>
  <c r="Q250" i="10"/>
  <c r="O250" i="10"/>
  <c r="N250" i="10"/>
  <c r="P250" i="10" s="1"/>
  <c r="K250" i="10"/>
  <c r="X249" i="10"/>
  <c r="R249" i="10"/>
  <c r="Q249" i="10"/>
  <c r="O249" i="10"/>
  <c r="N249" i="10"/>
  <c r="P249" i="10" s="1"/>
  <c r="K249" i="10"/>
  <c r="X248" i="10"/>
  <c r="R248" i="10"/>
  <c r="Q248" i="10"/>
  <c r="O248" i="10"/>
  <c r="N248" i="10"/>
  <c r="P248" i="10" s="1"/>
  <c r="K248" i="10"/>
  <c r="X247" i="10"/>
  <c r="R247" i="10"/>
  <c r="Q247" i="10"/>
  <c r="O247" i="10"/>
  <c r="N247" i="10"/>
  <c r="P247" i="10" s="1"/>
  <c r="K247" i="10"/>
  <c r="X246" i="10"/>
  <c r="R246" i="10"/>
  <c r="Q246" i="10"/>
  <c r="O246" i="10"/>
  <c r="N246" i="10"/>
  <c r="P246" i="10" s="1"/>
  <c r="K246" i="10"/>
  <c r="X245" i="10"/>
  <c r="R245" i="10"/>
  <c r="Q245" i="10"/>
  <c r="O245" i="10"/>
  <c r="N245" i="10"/>
  <c r="P245" i="10" s="1"/>
  <c r="K245" i="10"/>
  <c r="X244" i="10"/>
  <c r="R244" i="10"/>
  <c r="Q244" i="10"/>
  <c r="O244" i="10"/>
  <c r="N244" i="10"/>
  <c r="P244" i="10" s="1"/>
  <c r="K244" i="10"/>
  <c r="X243" i="10"/>
  <c r="R243" i="10"/>
  <c r="Q243" i="10"/>
  <c r="O243" i="10"/>
  <c r="N243" i="10"/>
  <c r="P243" i="10" s="1"/>
  <c r="K243" i="10"/>
  <c r="X242" i="10"/>
  <c r="R242" i="10"/>
  <c r="Q242" i="10"/>
  <c r="O242" i="10"/>
  <c r="N242" i="10"/>
  <c r="P242" i="10" s="1"/>
  <c r="K242" i="10"/>
  <c r="X241" i="10"/>
  <c r="R241" i="10"/>
  <c r="Q241" i="10"/>
  <c r="O241" i="10"/>
  <c r="N241" i="10"/>
  <c r="P241" i="10" s="1"/>
  <c r="K241" i="10"/>
  <c r="X240" i="10"/>
  <c r="R240" i="10"/>
  <c r="Q240" i="10"/>
  <c r="O240" i="10"/>
  <c r="N240" i="10"/>
  <c r="P240" i="10" s="1"/>
  <c r="K240" i="10"/>
  <c r="X239" i="10"/>
  <c r="R239" i="10"/>
  <c r="Q239" i="10"/>
  <c r="O239" i="10"/>
  <c r="N239" i="10"/>
  <c r="P239" i="10" s="1"/>
  <c r="K239" i="10"/>
  <c r="X238" i="10"/>
  <c r="R238" i="10"/>
  <c r="Q238" i="10"/>
  <c r="O238" i="10"/>
  <c r="N238" i="10"/>
  <c r="P238" i="10" s="1"/>
  <c r="K238" i="10"/>
  <c r="X237" i="10"/>
  <c r="R237" i="10"/>
  <c r="Q237" i="10"/>
  <c r="O237" i="10"/>
  <c r="N237" i="10"/>
  <c r="P237" i="10" s="1"/>
  <c r="K237" i="10"/>
  <c r="X236" i="10"/>
  <c r="R236" i="10"/>
  <c r="Q236" i="10"/>
  <c r="O236" i="10"/>
  <c r="N236" i="10"/>
  <c r="P236" i="10" s="1"/>
  <c r="K236" i="10"/>
  <c r="X235" i="10"/>
  <c r="R235" i="10"/>
  <c r="Q235" i="10"/>
  <c r="O235" i="10"/>
  <c r="N235" i="10"/>
  <c r="P235" i="10" s="1"/>
  <c r="K235" i="10"/>
  <c r="X234" i="10"/>
  <c r="R234" i="10"/>
  <c r="Q234" i="10"/>
  <c r="O234" i="10"/>
  <c r="N234" i="10"/>
  <c r="P234" i="10" s="1"/>
  <c r="K234" i="10"/>
  <c r="X233" i="10"/>
  <c r="R233" i="10"/>
  <c r="Q233" i="10"/>
  <c r="O233" i="10"/>
  <c r="N233" i="10"/>
  <c r="P233" i="10" s="1"/>
  <c r="K233" i="10"/>
  <c r="X232" i="10"/>
  <c r="R232" i="10"/>
  <c r="Q232" i="10"/>
  <c r="O232" i="10"/>
  <c r="N232" i="10"/>
  <c r="P232" i="10" s="1"/>
  <c r="K232" i="10"/>
  <c r="X231" i="10"/>
  <c r="R231" i="10"/>
  <c r="Q231" i="10"/>
  <c r="O231" i="10"/>
  <c r="N231" i="10"/>
  <c r="P231" i="10" s="1"/>
  <c r="K231" i="10"/>
  <c r="X230" i="10"/>
  <c r="R230" i="10"/>
  <c r="Q230" i="10"/>
  <c r="O230" i="10"/>
  <c r="N230" i="10"/>
  <c r="P230" i="10" s="1"/>
  <c r="K230" i="10"/>
  <c r="X229" i="10"/>
  <c r="R229" i="10"/>
  <c r="Q229" i="10"/>
  <c r="O229" i="10"/>
  <c r="N229" i="10"/>
  <c r="P229" i="10" s="1"/>
  <c r="K229" i="10"/>
  <c r="X228" i="10"/>
  <c r="R228" i="10"/>
  <c r="Q228" i="10"/>
  <c r="O228" i="10"/>
  <c r="N228" i="10"/>
  <c r="P228" i="10" s="1"/>
  <c r="K228" i="10"/>
  <c r="X227" i="10"/>
  <c r="R227" i="10"/>
  <c r="Q227" i="10"/>
  <c r="O227" i="10"/>
  <c r="N227" i="10"/>
  <c r="P227" i="10" s="1"/>
  <c r="K227" i="10"/>
  <c r="X226" i="10"/>
  <c r="R226" i="10"/>
  <c r="Q226" i="10"/>
  <c r="O226" i="10"/>
  <c r="N226" i="10"/>
  <c r="P226" i="10" s="1"/>
  <c r="K226" i="10"/>
  <c r="X225" i="10"/>
  <c r="R225" i="10"/>
  <c r="Q225" i="10"/>
  <c r="O225" i="10"/>
  <c r="N225" i="10"/>
  <c r="P225" i="10" s="1"/>
  <c r="K225" i="10"/>
  <c r="X224" i="10"/>
  <c r="R224" i="10"/>
  <c r="Q224" i="10"/>
  <c r="O224" i="10"/>
  <c r="N224" i="10"/>
  <c r="P224" i="10" s="1"/>
  <c r="K224" i="10"/>
  <c r="X223" i="10"/>
  <c r="R223" i="10"/>
  <c r="Q223" i="10"/>
  <c r="O223" i="10"/>
  <c r="N223" i="10"/>
  <c r="P223" i="10" s="1"/>
  <c r="K223" i="10"/>
  <c r="X222" i="10"/>
  <c r="R222" i="10"/>
  <c r="Q222" i="10"/>
  <c r="O222" i="10"/>
  <c r="N222" i="10"/>
  <c r="P222" i="10" s="1"/>
  <c r="K222" i="10"/>
  <c r="X221" i="10"/>
  <c r="R221" i="10"/>
  <c r="Q221" i="10"/>
  <c r="O221" i="10"/>
  <c r="N221" i="10"/>
  <c r="P221" i="10" s="1"/>
  <c r="K221" i="10"/>
  <c r="X220" i="10"/>
  <c r="R220" i="10"/>
  <c r="Q220" i="10"/>
  <c r="O220" i="10"/>
  <c r="N220" i="10"/>
  <c r="P220" i="10" s="1"/>
  <c r="K220" i="10"/>
  <c r="X219" i="10"/>
  <c r="R219" i="10"/>
  <c r="Q219" i="10"/>
  <c r="O219" i="10"/>
  <c r="N219" i="10"/>
  <c r="P219" i="10" s="1"/>
  <c r="K219" i="10"/>
  <c r="X218" i="10"/>
  <c r="R218" i="10"/>
  <c r="Q218" i="10"/>
  <c r="O218" i="10"/>
  <c r="N218" i="10"/>
  <c r="P218" i="10" s="1"/>
  <c r="K218" i="10"/>
  <c r="X217" i="10"/>
  <c r="R217" i="10"/>
  <c r="Q217" i="10"/>
  <c r="O217" i="10"/>
  <c r="N217" i="10"/>
  <c r="P217" i="10" s="1"/>
  <c r="K217" i="10"/>
  <c r="X216" i="10"/>
  <c r="R216" i="10"/>
  <c r="Q216" i="10"/>
  <c r="O216" i="10"/>
  <c r="N216" i="10"/>
  <c r="P216" i="10" s="1"/>
  <c r="K216" i="10"/>
  <c r="X215" i="10"/>
  <c r="R215" i="10"/>
  <c r="Q215" i="10"/>
  <c r="O215" i="10"/>
  <c r="N215" i="10"/>
  <c r="P215" i="10" s="1"/>
  <c r="K215" i="10"/>
  <c r="X214" i="10"/>
  <c r="R214" i="10"/>
  <c r="Q214" i="10"/>
  <c r="O214" i="10"/>
  <c r="N214" i="10"/>
  <c r="P214" i="10" s="1"/>
  <c r="K214" i="10"/>
  <c r="X213" i="10"/>
  <c r="R213" i="10"/>
  <c r="Q213" i="10"/>
  <c r="O213" i="10"/>
  <c r="N213" i="10"/>
  <c r="P213" i="10" s="1"/>
  <c r="K213" i="10"/>
  <c r="X212" i="10"/>
  <c r="R212" i="10"/>
  <c r="Q212" i="10"/>
  <c r="O212" i="10"/>
  <c r="N212" i="10"/>
  <c r="P212" i="10" s="1"/>
  <c r="K212" i="10"/>
  <c r="X211" i="10"/>
  <c r="R211" i="10"/>
  <c r="Q211" i="10"/>
  <c r="O211" i="10"/>
  <c r="N211" i="10"/>
  <c r="P211" i="10" s="1"/>
  <c r="K211" i="10"/>
  <c r="X210" i="10"/>
  <c r="R210" i="10"/>
  <c r="Q210" i="10"/>
  <c r="O210" i="10"/>
  <c r="N210" i="10"/>
  <c r="P210" i="10" s="1"/>
  <c r="K210" i="10"/>
  <c r="X209" i="10"/>
  <c r="R209" i="10"/>
  <c r="Q209" i="10"/>
  <c r="O209" i="10"/>
  <c r="N209" i="10"/>
  <c r="P209" i="10" s="1"/>
  <c r="K209" i="10"/>
  <c r="X208" i="10"/>
  <c r="R208" i="10"/>
  <c r="Q208" i="10"/>
  <c r="O208" i="10"/>
  <c r="N208" i="10"/>
  <c r="P208" i="10" s="1"/>
  <c r="K208" i="10"/>
  <c r="X207" i="10"/>
  <c r="R207" i="10"/>
  <c r="Q207" i="10"/>
  <c r="O207" i="10"/>
  <c r="N207" i="10"/>
  <c r="P207" i="10" s="1"/>
  <c r="K207" i="10"/>
  <c r="X206" i="10"/>
  <c r="R206" i="10"/>
  <c r="Q206" i="10"/>
  <c r="O206" i="10"/>
  <c r="N206" i="10"/>
  <c r="P206" i="10" s="1"/>
  <c r="K206" i="10"/>
  <c r="X205" i="10"/>
  <c r="R205" i="10"/>
  <c r="Q205" i="10"/>
  <c r="O205" i="10"/>
  <c r="N205" i="10"/>
  <c r="P205" i="10" s="1"/>
  <c r="K205" i="10"/>
  <c r="X204" i="10"/>
  <c r="R204" i="10"/>
  <c r="Q204" i="10"/>
  <c r="O204" i="10"/>
  <c r="N204" i="10"/>
  <c r="P204" i="10" s="1"/>
  <c r="K204" i="10"/>
  <c r="X203" i="10"/>
  <c r="R203" i="10"/>
  <c r="Q203" i="10"/>
  <c r="O203" i="10"/>
  <c r="N203" i="10"/>
  <c r="P203" i="10" s="1"/>
  <c r="K203" i="10"/>
  <c r="X202" i="10"/>
  <c r="R202" i="10"/>
  <c r="Q202" i="10"/>
  <c r="O202" i="10"/>
  <c r="N202" i="10"/>
  <c r="P202" i="10" s="1"/>
  <c r="K202" i="10"/>
  <c r="X201" i="10"/>
  <c r="R201" i="10"/>
  <c r="Q201" i="10"/>
  <c r="O201" i="10"/>
  <c r="N201" i="10"/>
  <c r="P201" i="10" s="1"/>
  <c r="K201" i="10"/>
  <c r="X200" i="10"/>
  <c r="R200" i="10"/>
  <c r="Q200" i="10"/>
  <c r="O200" i="10"/>
  <c r="N200" i="10"/>
  <c r="P200" i="10" s="1"/>
  <c r="K200" i="10"/>
  <c r="X199" i="10"/>
  <c r="R199" i="10"/>
  <c r="Q199" i="10"/>
  <c r="O199" i="10"/>
  <c r="N199" i="10"/>
  <c r="P199" i="10" s="1"/>
  <c r="K199" i="10"/>
  <c r="X198" i="10"/>
  <c r="R198" i="10"/>
  <c r="Q198" i="10"/>
  <c r="O198" i="10"/>
  <c r="N198" i="10"/>
  <c r="P198" i="10" s="1"/>
  <c r="K198" i="10"/>
  <c r="X197" i="10"/>
  <c r="R197" i="10"/>
  <c r="Q197" i="10"/>
  <c r="O197" i="10"/>
  <c r="N197" i="10"/>
  <c r="P197" i="10" s="1"/>
  <c r="K197" i="10"/>
  <c r="X196" i="10"/>
  <c r="R196" i="10"/>
  <c r="Q196" i="10"/>
  <c r="O196" i="10"/>
  <c r="N196" i="10"/>
  <c r="P196" i="10" s="1"/>
  <c r="K196" i="10"/>
  <c r="X195" i="10"/>
  <c r="R195" i="10"/>
  <c r="Q195" i="10"/>
  <c r="O195" i="10"/>
  <c r="N195" i="10"/>
  <c r="P195" i="10" s="1"/>
  <c r="K195" i="10"/>
  <c r="X194" i="10"/>
  <c r="R194" i="10"/>
  <c r="Q194" i="10"/>
  <c r="O194" i="10"/>
  <c r="N194" i="10"/>
  <c r="P194" i="10" s="1"/>
  <c r="K194" i="10"/>
  <c r="X193" i="10"/>
  <c r="R193" i="10"/>
  <c r="Q193" i="10"/>
  <c r="O193" i="10"/>
  <c r="N193" i="10"/>
  <c r="P193" i="10" s="1"/>
  <c r="K193" i="10"/>
  <c r="X192" i="10"/>
  <c r="R192" i="10"/>
  <c r="Q192" i="10"/>
  <c r="O192" i="10"/>
  <c r="N192" i="10"/>
  <c r="P192" i="10" s="1"/>
  <c r="K192" i="10"/>
  <c r="X191" i="10"/>
  <c r="R191" i="10"/>
  <c r="Q191" i="10"/>
  <c r="O191" i="10"/>
  <c r="N191" i="10"/>
  <c r="P191" i="10" s="1"/>
  <c r="K191" i="10"/>
  <c r="X190" i="10"/>
  <c r="R190" i="10"/>
  <c r="Q190" i="10"/>
  <c r="O190" i="10"/>
  <c r="N190" i="10"/>
  <c r="P190" i="10" s="1"/>
  <c r="K190" i="10"/>
  <c r="X189" i="10"/>
  <c r="R189" i="10"/>
  <c r="Q189" i="10"/>
  <c r="O189" i="10"/>
  <c r="N189" i="10"/>
  <c r="P189" i="10" s="1"/>
  <c r="K189" i="10"/>
  <c r="X188" i="10"/>
  <c r="R188" i="10"/>
  <c r="Q188" i="10"/>
  <c r="O188" i="10"/>
  <c r="N188" i="10"/>
  <c r="P188" i="10" s="1"/>
  <c r="K188" i="10"/>
  <c r="X187" i="10"/>
  <c r="R187" i="10"/>
  <c r="Q187" i="10"/>
  <c r="O187" i="10"/>
  <c r="N187" i="10"/>
  <c r="P187" i="10" s="1"/>
  <c r="K187" i="10"/>
  <c r="X186" i="10"/>
  <c r="R186" i="10"/>
  <c r="Q186" i="10"/>
  <c r="O186" i="10"/>
  <c r="N186" i="10"/>
  <c r="P186" i="10" s="1"/>
  <c r="K186" i="10"/>
  <c r="X185" i="10"/>
  <c r="R185" i="10"/>
  <c r="Q185" i="10"/>
  <c r="O185" i="10"/>
  <c r="N185" i="10"/>
  <c r="P185" i="10" s="1"/>
  <c r="K185" i="10"/>
  <c r="X184" i="10"/>
  <c r="R184" i="10"/>
  <c r="Q184" i="10"/>
  <c r="O184" i="10"/>
  <c r="N184" i="10"/>
  <c r="P184" i="10" s="1"/>
  <c r="K184" i="10"/>
  <c r="X183" i="10"/>
  <c r="R183" i="10"/>
  <c r="Q183" i="10"/>
  <c r="O183" i="10"/>
  <c r="N183" i="10"/>
  <c r="P183" i="10" s="1"/>
  <c r="K183" i="10"/>
  <c r="X182" i="10"/>
  <c r="R182" i="10"/>
  <c r="Q182" i="10"/>
  <c r="O182" i="10"/>
  <c r="N182" i="10"/>
  <c r="P182" i="10" s="1"/>
  <c r="K182" i="10"/>
  <c r="X181" i="10"/>
  <c r="R181" i="10"/>
  <c r="Q181" i="10"/>
  <c r="O181" i="10"/>
  <c r="N181" i="10"/>
  <c r="P181" i="10" s="1"/>
  <c r="K181" i="10"/>
  <c r="X180" i="10"/>
  <c r="R180" i="10"/>
  <c r="Q180" i="10"/>
  <c r="O180" i="10"/>
  <c r="N180" i="10"/>
  <c r="P180" i="10" s="1"/>
  <c r="K180" i="10"/>
  <c r="X179" i="10"/>
  <c r="R179" i="10"/>
  <c r="Q179" i="10"/>
  <c r="O179" i="10"/>
  <c r="N179" i="10"/>
  <c r="P179" i="10" s="1"/>
  <c r="K179" i="10"/>
  <c r="X178" i="10"/>
  <c r="R178" i="10"/>
  <c r="Q178" i="10"/>
  <c r="O178" i="10"/>
  <c r="N178" i="10"/>
  <c r="P178" i="10" s="1"/>
  <c r="K178" i="10"/>
  <c r="X177" i="10"/>
  <c r="R177" i="10"/>
  <c r="Q177" i="10"/>
  <c r="O177" i="10"/>
  <c r="N177" i="10"/>
  <c r="P177" i="10" s="1"/>
  <c r="K177" i="10"/>
  <c r="X176" i="10"/>
  <c r="R176" i="10"/>
  <c r="Q176" i="10"/>
  <c r="O176" i="10"/>
  <c r="N176" i="10"/>
  <c r="P176" i="10" s="1"/>
  <c r="K176" i="10"/>
  <c r="X175" i="10"/>
  <c r="R175" i="10"/>
  <c r="Q175" i="10"/>
  <c r="O175" i="10"/>
  <c r="N175" i="10"/>
  <c r="P175" i="10" s="1"/>
  <c r="K175" i="10"/>
  <c r="X174" i="10"/>
  <c r="R174" i="10"/>
  <c r="Q174" i="10"/>
  <c r="O174" i="10"/>
  <c r="N174" i="10"/>
  <c r="P174" i="10" s="1"/>
  <c r="K174" i="10"/>
  <c r="X173" i="10"/>
  <c r="R173" i="10"/>
  <c r="Q173" i="10"/>
  <c r="O173" i="10"/>
  <c r="N173" i="10"/>
  <c r="P173" i="10" s="1"/>
  <c r="K173" i="10"/>
  <c r="X172" i="10"/>
  <c r="R172" i="10"/>
  <c r="Q172" i="10"/>
  <c r="O172" i="10"/>
  <c r="N172" i="10"/>
  <c r="P172" i="10" s="1"/>
  <c r="K172" i="10"/>
  <c r="X171" i="10"/>
  <c r="R171" i="10"/>
  <c r="Q171" i="10"/>
  <c r="O171" i="10"/>
  <c r="N171" i="10"/>
  <c r="P171" i="10" s="1"/>
  <c r="K171" i="10"/>
  <c r="X170" i="10"/>
  <c r="R170" i="10"/>
  <c r="Q170" i="10"/>
  <c r="O170" i="10"/>
  <c r="N170" i="10"/>
  <c r="P170" i="10" s="1"/>
  <c r="K170" i="10"/>
  <c r="X169" i="10"/>
  <c r="R169" i="10"/>
  <c r="Q169" i="10"/>
  <c r="O169" i="10"/>
  <c r="N169" i="10"/>
  <c r="P169" i="10" s="1"/>
  <c r="K169" i="10"/>
  <c r="X168" i="10"/>
  <c r="R168" i="10"/>
  <c r="Q168" i="10"/>
  <c r="O168" i="10"/>
  <c r="N168" i="10"/>
  <c r="P168" i="10" s="1"/>
  <c r="K168" i="10"/>
  <c r="X167" i="10"/>
  <c r="R167" i="10"/>
  <c r="Q167" i="10"/>
  <c r="O167" i="10"/>
  <c r="N167" i="10"/>
  <c r="P167" i="10" s="1"/>
  <c r="K167" i="10"/>
  <c r="X166" i="10"/>
  <c r="R166" i="10"/>
  <c r="Q166" i="10"/>
  <c r="O166" i="10"/>
  <c r="N166" i="10"/>
  <c r="P166" i="10" s="1"/>
  <c r="K166" i="10"/>
  <c r="X165" i="10"/>
  <c r="R165" i="10"/>
  <c r="Q165" i="10"/>
  <c r="O165" i="10"/>
  <c r="N165" i="10"/>
  <c r="P165" i="10" s="1"/>
  <c r="K165" i="10"/>
  <c r="X164" i="10"/>
  <c r="R164" i="10"/>
  <c r="Q164" i="10"/>
  <c r="O164" i="10"/>
  <c r="N164" i="10"/>
  <c r="P164" i="10" s="1"/>
  <c r="K164" i="10"/>
  <c r="X163" i="10"/>
  <c r="R163" i="10"/>
  <c r="Q163" i="10"/>
  <c r="O163" i="10"/>
  <c r="N163" i="10"/>
  <c r="P163" i="10" s="1"/>
  <c r="K163" i="10"/>
  <c r="X162" i="10"/>
  <c r="R162" i="10"/>
  <c r="Q162" i="10"/>
  <c r="O162" i="10"/>
  <c r="N162" i="10"/>
  <c r="P162" i="10" s="1"/>
  <c r="K162" i="10"/>
  <c r="X161" i="10"/>
  <c r="R161" i="10"/>
  <c r="Q161" i="10"/>
  <c r="O161" i="10"/>
  <c r="N161" i="10"/>
  <c r="P161" i="10" s="1"/>
  <c r="K161" i="10"/>
  <c r="X160" i="10"/>
  <c r="R160" i="10"/>
  <c r="Q160" i="10"/>
  <c r="O160" i="10"/>
  <c r="N160" i="10"/>
  <c r="P160" i="10" s="1"/>
  <c r="K160" i="10"/>
  <c r="X159" i="10"/>
  <c r="R159" i="10"/>
  <c r="Q159" i="10"/>
  <c r="O159" i="10"/>
  <c r="N159" i="10"/>
  <c r="P159" i="10" s="1"/>
  <c r="K159" i="10"/>
  <c r="X158" i="10"/>
  <c r="R158" i="10"/>
  <c r="Q158" i="10"/>
  <c r="O158" i="10"/>
  <c r="N158" i="10"/>
  <c r="P158" i="10" s="1"/>
  <c r="K158" i="10"/>
  <c r="X157" i="10"/>
  <c r="R157" i="10"/>
  <c r="Q157" i="10"/>
  <c r="O157" i="10"/>
  <c r="N157" i="10"/>
  <c r="P157" i="10" s="1"/>
  <c r="K157" i="10"/>
  <c r="X156" i="10"/>
  <c r="R156" i="10"/>
  <c r="Q156" i="10"/>
  <c r="O156" i="10"/>
  <c r="N156" i="10"/>
  <c r="P156" i="10" s="1"/>
  <c r="K156" i="10"/>
  <c r="X155" i="10"/>
  <c r="R155" i="10"/>
  <c r="Q155" i="10"/>
  <c r="O155" i="10"/>
  <c r="N155" i="10"/>
  <c r="P155" i="10" s="1"/>
  <c r="K155" i="10"/>
  <c r="X154" i="10"/>
  <c r="R154" i="10"/>
  <c r="Q154" i="10"/>
  <c r="O154" i="10"/>
  <c r="N154" i="10"/>
  <c r="P154" i="10" s="1"/>
  <c r="K154" i="10"/>
  <c r="X153" i="10"/>
  <c r="R153" i="10"/>
  <c r="Q153" i="10"/>
  <c r="O153" i="10"/>
  <c r="N153" i="10"/>
  <c r="P153" i="10" s="1"/>
  <c r="K153" i="10"/>
  <c r="X152" i="10"/>
  <c r="R152" i="10"/>
  <c r="Q152" i="10"/>
  <c r="O152" i="10"/>
  <c r="N152" i="10"/>
  <c r="P152" i="10" s="1"/>
  <c r="K152" i="10"/>
  <c r="X151" i="10"/>
  <c r="R151" i="10"/>
  <c r="Q151" i="10"/>
  <c r="O151" i="10"/>
  <c r="N151" i="10"/>
  <c r="P151" i="10" s="1"/>
  <c r="K151" i="10"/>
  <c r="X150" i="10"/>
  <c r="R150" i="10"/>
  <c r="Q150" i="10"/>
  <c r="O150" i="10"/>
  <c r="N150" i="10"/>
  <c r="P150" i="10" s="1"/>
  <c r="K150" i="10"/>
  <c r="X149" i="10"/>
  <c r="R149" i="10"/>
  <c r="Q149" i="10"/>
  <c r="O149" i="10"/>
  <c r="N149" i="10"/>
  <c r="P149" i="10" s="1"/>
  <c r="K149" i="10"/>
  <c r="X148" i="10"/>
  <c r="R148" i="10"/>
  <c r="Q148" i="10"/>
  <c r="O148" i="10"/>
  <c r="N148" i="10"/>
  <c r="P148" i="10" s="1"/>
  <c r="K148" i="10"/>
  <c r="X147" i="10"/>
  <c r="R147" i="10"/>
  <c r="Q147" i="10"/>
  <c r="O147" i="10"/>
  <c r="N147" i="10"/>
  <c r="P147" i="10" s="1"/>
  <c r="K147" i="10"/>
  <c r="X146" i="10"/>
  <c r="R146" i="10"/>
  <c r="Q146" i="10"/>
  <c r="O146" i="10"/>
  <c r="N146" i="10"/>
  <c r="P146" i="10" s="1"/>
  <c r="K146" i="10"/>
  <c r="X145" i="10"/>
  <c r="R145" i="10"/>
  <c r="Q145" i="10"/>
  <c r="O145" i="10"/>
  <c r="N145" i="10"/>
  <c r="P145" i="10" s="1"/>
  <c r="K145" i="10"/>
  <c r="X144" i="10"/>
  <c r="R144" i="10"/>
  <c r="Q144" i="10"/>
  <c r="O144" i="10"/>
  <c r="N144" i="10"/>
  <c r="P144" i="10" s="1"/>
  <c r="K144" i="10"/>
  <c r="X143" i="10"/>
  <c r="R143" i="10"/>
  <c r="Q143" i="10"/>
  <c r="O143" i="10"/>
  <c r="N143" i="10"/>
  <c r="P143" i="10" s="1"/>
  <c r="K143" i="10"/>
  <c r="X142" i="10"/>
  <c r="R142" i="10"/>
  <c r="Q142" i="10"/>
  <c r="O142" i="10"/>
  <c r="N142" i="10"/>
  <c r="P142" i="10" s="1"/>
  <c r="K142" i="10"/>
  <c r="X141" i="10"/>
  <c r="R141" i="10"/>
  <c r="Q141" i="10"/>
  <c r="O141" i="10"/>
  <c r="N141" i="10"/>
  <c r="P141" i="10" s="1"/>
  <c r="K141" i="10"/>
  <c r="X140" i="10"/>
  <c r="R140" i="10"/>
  <c r="Q140" i="10"/>
  <c r="O140" i="10"/>
  <c r="N140" i="10"/>
  <c r="P140" i="10" s="1"/>
  <c r="K140" i="10"/>
  <c r="X139" i="10"/>
  <c r="R139" i="10"/>
  <c r="Q139" i="10"/>
  <c r="O139" i="10"/>
  <c r="N139" i="10"/>
  <c r="P139" i="10" s="1"/>
  <c r="K139" i="10"/>
  <c r="X138" i="10"/>
  <c r="R138" i="10"/>
  <c r="Q138" i="10"/>
  <c r="O138" i="10"/>
  <c r="N138" i="10"/>
  <c r="P138" i="10" s="1"/>
  <c r="K138" i="10"/>
  <c r="X137" i="10"/>
  <c r="R137" i="10"/>
  <c r="Q137" i="10"/>
  <c r="O137" i="10"/>
  <c r="N137" i="10"/>
  <c r="P137" i="10" s="1"/>
  <c r="K137" i="10"/>
  <c r="X136" i="10"/>
  <c r="R136" i="10"/>
  <c r="Q136" i="10"/>
  <c r="O136" i="10"/>
  <c r="N136" i="10"/>
  <c r="P136" i="10" s="1"/>
  <c r="K136" i="10"/>
  <c r="X135" i="10"/>
  <c r="R135" i="10"/>
  <c r="Q135" i="10"/>
  <c r="O135" i="10"/>
  <c r="N135" i="10"/>
  <c r="P135" i="10" s="1"/>
  <c r="K135" i="10"/>
  <c r="X134" i="10"/>
  <c r="R134" i="10"/>
  <c r="Q134" i="10"/>
  <c r="O134" i="10"/>
  <c r="N134" i="10"/>
  <c r="P134" i="10" s="1"/>
  <c r="K134" i="10"/>
  <c r="X133" i="10"/>
  <c r="R133" i="10"/>
  <c r="Q133" i="10"/>
  <c r="O133" i="10"/>
  <c r="N133" i="10"/>
  <c r="P133" i="10" s="1"/>
  <c r="K133" i="10"/>
  <c r="X132" i="10"/>
  <c r="R132" i="10"/>
  <c r="Q132" i="10"/>
  <c r="O132" i="10"/>
  <c r="N132" i="10"/>
  <c r="P132" i="10" s="1"/>
  <c r="K132" i="10"/>
  <c r="X131" i="10"/>
  <c r="R131" i="10"/>
  <c r="Q131" i="10"/>
  <c r="O131" i="10"/>
  <c r="N131" i="10"/>
  <c r="P131" i="10" s="1"/>
  <c r="K131" i="10"/>
  <c r="X130" i="10"/>
  <c r="R130" i="10"/>
  <c r="Q130" i="10"/>
  <c r="O130" i="10"/>
  <c r="N130" i="10"/>
  <c r="P130" i="10" s="1"/>
  <c r="K130" i="10"/>
  <c r="X129" i="10"/>
  <c r="R129" i="10"/>
  <c r="Q129" i="10"/>
  <c r="O129" i="10"/>
  <c r="N129" i="10"/>
  <c r="P129" i="10" s="1"/>
  <c r="K129" i="10"/>
  <c r="X128" i="10"/>
  <c r="R128" i="10"/>
  <c r="Q128" i="10"/>
  <c r="O128" i="10"/>
  <c r="N128" i="10"/>
  <c r="P128" i="10" s="1"/>
  <c r="K128" i="10"/>
  <c r="X127" i="10"/>
  <c r="R127" i="10"/>
  <c r="Q127" i="10"/>
  <c r="O127" i="10"/>
  <c r="N127" i="10"/>
  <c r="P127" i="10" s="1"/>
  <c r="K127" i="10"/>
  <c r="X126" i="10"/>
  <c r="R126" i="10"/>
  <c r="Q126" i="10"/>
  <c r="O126" i="10"/>
  <c r="N126" i="10"/>
  <c r="P126" i="10" s="1"/>
  <c r="K126" i="10"/>
  <c r="X125" i="10"/>
  <c r="R125" i="10"/>
  <c r="Q125" i="10"/>
  <c r="O125" i="10"/>
  <c r="N125" i="10"/>
  <c r="P125" i="10" s="1"/>
  <c r="K125" i="10"/>
  <c r="X124" i="10"/>
  <c r="R124" i="10"/>
  <c r="Q124" i="10"/>
  <c r="O124" i="10"/>
  <c r="N124" i="10"/>
  <c r="P124" i="10" s="1"/>
  <c r="K124" i="10"/>
  <c r="X123" i="10"/>
  <c r="R123" i="10"/>
  <c r="Q123" i="10"/>
  <c r="O123" i="10"/>
  <c r="N123" i="10"/>
  <c r="P123" i="10" s="1"/>
  <c r="K123" i="10"/>
  <c r="X122" i="10"/>
  <c r="R122" i="10"/>
  <c r="Q122" i="10"/>
  <c r="O122" i="10"/>
  <c r="N122" i="10"/>
  <c r="P122" i="10" s="1"/>
  <c r="K122" i="10"/>
  <c r="X121" i="10"/>
  <c r="R121" i="10"/>
  <c r="Q121" i="10"/>
  <c r="O121" i="10"/>
  <c r="N121" i="10"/>
  <c r="P121" i="10" s="1"/>
  <c r="K121" i="10"/>
  <c r="X120" i="10"/>
  <c r="R120" i="10"/>
  <c r="Q120" i="10"/>
  <c r="O120" i="10"/>
  <c r="N120" i="10"/>
  <c r="P120" i="10" s="1"/>
  <c r="K120" i="10"/>
  <c r="X119" i="10"/>
  <c r="R119" i="10"/>
  <c r="Q119" i="10"/>
  <c r="O119" i="10"/>
  <c r="N119" i="10"/>
  <c r="P119" i="10" s="1"/>
  <c r="K119" i="10"/>
  <c r="X118" i="10"/>
  <c r="R118" i="10"/>
  <c r="Q118" i="10"/>
  <c r="O118" i="10"/>
  <c r="N118" i="10"/>
  <c r="P118" i="10" s="1"/>
  <c r="K118" i="10"/>
  <c r="X117" i="10"/>
  <c r="R117" i="10"/>
  <c r="Q117" i="10"/>
  <c r="O117" i="10"/>
  <c r="N117" i="10"/>
  <c r="P117" i="10" s="1"/>
  <c r="K117" i="10"/>
  <c r="X116" i="10"/>
  <c r="R116" i="10"/>
  <c r="Q116" i="10"/>
  <c r="O116" i="10"/>
  <c r="N116" i="10"/>
  <c r="P116" i="10" s="1"/>
  <c r="K116" i="10"/>
  <c r="X115" i="10"/>
  <c r="R115" i="10"/>
  <c r="Q115" i="10"/>
  <c r="O115" i="10"/>
  <c r="N115" i="10"/>
  <c r="P115" i="10" s="1"/>
  <c r="K115" i="10"/>
  <c r="X114" i="10"/>
  <c r="R114" i="10"/>
  <c r="Q114" i="10"/>
  <c r="O114" i="10"/>
  <c r="N114" i="10"/>
  <c r="P114" i="10" s="1"/>
  <c r="K114" i="10"/>
  <c r="X113" i="10"/>
  <c r="R113" i="10"/>
  <c r="Q113" i="10"/>
  <c r="O113" i="10"/>
  <c r="N113" i="10"/>
  <c r="P113" i="10" s="1"/>
  <c r="K113" i="10"/>
  <c r="X112" i="10"/>
  <c r="R112" i="10"/>
  <c r="Q112" i="10"/>
  <c r="O112" i="10"/>
  <c r="N112" i="10"/>
  <c r="P112" i="10" s="1"/>
  <c r="K112" i="10"/>
  <c r="X111" i="10"/>
  <c r="R111" i="10"/>
  <c r="Q111" i="10"/>
  <c r="O111" i="10"/>
  <c r="N111" i="10"/>
  <c r="P111" i="10" s="1"/>
  <c r="K111" i="10"/>
  <c r="X110" i="10"/>
  <c r="R110" i="10"/>
  <c r="Q110" i="10"/>
  <c r="O110" i="10"/>
  <c r="N110" i="10"/>
  <c r="P110" i="10" s="1"/>
  <c r="K110" i="10"/>
  <c r="X109" i="10"/>
  <c r="R109" i="10"/>
  <c r="Q109" i="10"/>
  <c r="O109" i="10"/>
  <c r="N109" i="10"/>
  <c r="P109" i="10" s="1"/>
  <c r="K109" i="10"/>
  <c r="X108" i="10"/>
  <c r="R108" i="10"/>
  <c r="Q108" i="10"/>
  <c r="O108" i="10"/>
  <c r="N108" i="10"/>
  <c r="P108" i="10" s="1"/>
  <c r="K108" i="10"/>
  <c r="X107" i="10"/>
  <c r="R107" i="10"/>
  <c r="Q107" i="10"/>
  <c r="O107" i="10"/>
  <c r="N107" i="10"/>
  <c r="P107" i="10" s="1"/>
  <c r="K107" i="10"/>
  <c r="X106" i="10"/>
  <c r="R106" i="10"/>
  <c r="Q106" i="10"/>
  <c r="O106" i="10"/>
  <c r="N106" i="10"/>
  <c r="P106" i="10" s="1"/>
  <c r="K106" i="10"/>
  <c r="X105" i="10"/>
  <c r="R105" i="10"/>
  <c r="Q105" i="10"/>
  <c r="O105" i="10"/>
  <c r="N105" i="10"/>
  <c r="P105" i="10" s="1"/>
  <c r="K105" i="10"/>
  <c r="X104" i="10"/>
  <c r="R104" i="10"/>
  <c r="Q104" i="10"/>
  <c r="O104" i="10"/>
  <c r="N104" i="10"/>
  <c r="P104" i="10" s="1"/>
  <c r="K104" i="10"/>
  <c r="X103" i="10"/>
  <c r="R103" i="10"/>
  <c r="Q103" i="10"/>
  <c r="O103" i="10"/>
  <c r="N103" i="10"/>
  <c r="P103" i="10" s="1"/>
  <c r="K103" i="10"/>
  <c r="X102" i="10"/>
  <c r="R102" i="10"/>
  <c r="Q102" i="10"/>
  <c r="O102" i="10"/>
  <c r="N102" i="10"/>
  <c r="P102" i="10" s="1"/>
  <c r="K102" i="10"/>
  <c r="X101" i="10"/>
  <c r="R101" i="10"/>
  <c r="Q101" i="10"/>
  <c r="O101" i="10"/>
  <c r="N101" i="10"/>
  <c r="P101" i="10" s="1"/>
  <c r="K101" i="10"/>
  <c r="X100" i="10"/>
  <c r="R100" i="10"/>
  <c r="Q100" i="10"/>
  <c r="O100" i="10"/>
  <c r="N100" i="10"/>
  <c r="P100" i="10" s="1"/>
  <c r="K100" i="10"/>
  <c r="X99" i="10"/>
  <c r="R99" i="10"/>
  <c r="Q99" i="10"/>
  <c r="O99" i="10"/>
  <c r="N99" i="10"/>
  <c r="P99" i="10" s="1"/>
  <c r="K99" i="10"/>
  <c r="X98" i="10"/>
  <c r="R98" i="10"/>
  <c r="Q98" i="10"/>
  <c r="O98" i="10"/>
  <c r="N98" i="10"/>
  <c r="P98" i="10" s="1"/>
  <c r="K98" i="10"/>
  <c r="X97" i="10"/>
  <c r="R97" i="10"/>
  <c r="Q97" i="10"/>
  <c r="O97" i="10"/>
  <c r="N97" i="10"/>
  <c r="P97" i="10" s="1"/>
  <c r="K97" i="10"/>
  <c r="X96" i="10"/>
  <c r="R96" i="10"/>
  <c r="Q96" i="10"/>
  <c r="O96" i="10"/>
  <c r="N96" i="10"/>
  <c r="P96" i="10" s="1"/>
  <c r="K96" i="10"/>
  <c r="X95" i="10"/>
  <c r="R95" i="10"/>
  <c r="Q95" i="10"/>
  <c r="O95" i="10"/>
  <c r="N95" i="10"/>
  <c r="P95" i="10" s="1"/>
  <c r="K95" i="10"/>
  <c r="X94" i="10"/>
  <c r="R94" i="10"/>
  <c r="Q94" i="10"/>
  <c r="O94" i="10"/>
  <c r="N94" i="10"/>
  <c r="P94" i="10" s="1"/>
  <c r="K94" i="10"/>
  <c r="X93" i="10"/>
  <c r="R93" i="10"/>
  <c r="Q93" i="10"/>
  <c r="O93" i="10"/>
  <c r="N93" i="10"/>
  <c r="P93" i="10" s="1"/>
  <c r="K93" i="10"/>
  <c r="X92" i="10"/>
  <c r="R92" i="10"/>
  <c r="Q92" i="10"/>
  <c r="O92" i="10"/>
  <c r="N92" i="10"/>
  <c r="P92" i="10" s="1"/>
  <c r="K92" i="10"/>
  <c r="X91" i="10"/>
  <c r="R91" i="10"/>
  <c r="Q91" i="10"/>
  <c r="O91" i="10"/>
  <c r="N91" i="10"/>
  <c r="P91" i="10" s="1"/>
  <c r="K91" i="10"/>
  <c r="X90" i="10"/>
  <c r="R90" i="10"/>
  <c r="Q90" i="10"/>
  <c r="O90" i="10"/>
  <c r="N90" i="10"/>
  <c r="P90" i="10" s="1"/>
  <c r="K90" i="10"/>
  <c r="X89" i="10"/>
  <c r="R89" i="10"/>
  <c r="Q89" i="10"/>
  <c r="O89" i="10"/>
  <c r="N89" i="10"/>
  <c r="P89" i="10" s="1"/>
  <c r="K89" i="10"/>
  <c r="X88" i="10"/>
  <c r="R88" i="10"/>
  <c r="Q88" i="10"/>
  <c r="O88" i="10"/>
  <c r="N88" i="10"/>
  <c r="P88" i="10" s="1"/>
  <c r="K88" i="10"/>
  <c r="X87" i="10"/>
  <c r="R87" i="10"/>
  <c r="Q87" i="10"/>
  <c r="O87" i="10"/>
  <c r="N87" i="10"/>
  <c r="P87" i="10" s="1"/>
  <c r="K87" i="10"/>
  <c r="X86" i="10"/>
  <c r="R86" i="10"/>
  <c r="Q86" i="10"/>
  <c r="O86" i="10"/>
  <c r="N86" i="10"/>
  <c r="P86" i="10" s="1"/>
  <c r="K86" i="10"/>
  <c r="X85" i="10"/>
  <c r="R85" i="10"/>
  <c r="Q85" i="10"/>
  <c r="O85" i="10"/>
  <c r="N85" i="10"/>
  <c r="P85" i="10" s="1"/>
  <c r="K85" i="10"/>
  <c r="X84" i="10"/>
  <c r="R84" i="10"/>
  <c r="Q84" i="10"/>
  <c r="O84" i="10"/>
  <c r="N84" i="10"/>
  <c r="P84" i="10" s="1"/>
  <c r="K84" i="10"/>
  <c r="X83" i="10"/>
  <c r="R83" i="10"/>
  <c r="Q83" i="10"/>
  <c r="O83" i="10"/>
  <c r="N83" i="10"/>
  <c r="P83" i="10" s="1"/>
  <c r="K83" i="10"/>
  <c r="X82" i="10"/>
  <c r="R82" i="10"/>
  <c r="Q82" i="10"/>
  <c r="O82" i="10"/>
  <c r="N82" i="10"/>
  <c r="P82" i="10" s="1"/>
  <c r="K82" i="10"/>
  <c r="X81" i="10"/>
  <c r="R81" i="10"/>
  <c r="Q81" i="10"/>
  <c r="O81" i="10"/>
  <c r="N81" i="10"/>
  <c r="P81" i="10" s="1"/>
  <c r="K81" i="10"/>
  <c r="X80" i="10"/>
  <c r="R80" i="10"/>
  <c r="Q80" i="10"/>
  <c r="O80" i="10"/>
  <c r="N80" i="10"/>
  <c r="P80" i="10" s="1"/>
  <c r="K80" i="10"/>
  <c r="X79" i="10"/>
  <c r="R79" i="10"/>
  <c r="Q79" i="10"/>
  <c r="O79" i="10"/>
  <c r="N79" i="10"/>
  <c r="P79" i="10" s="1"/>
  <c r="K79" i="10"/>
  <c r="X78" i="10"/>
  <c r="R78" i="10"/>
  <c r="Q78" i="10"/>
  <c r="O78" i="10"/>
  <c r="N78" i="10"/>
  <c r="P78" i="10" s="1"/>
  <c r="K78" i="10"/>
  <c r="X77" i="10"/>
  <c r="R77" i="10"/>
  <c r="Q77" i="10"/>
  <c r="O77" i="10"/>
  <c r="N77" i="10"/>
  <c r="P77" i="10" s="1"/>
  <c r="K77" i="10"/>
  <c r="X76" i="10"/>
  <c r="R76" i="10"/>
  <c r="Q76" i="10"/>
  <c r="O76" i="10"/>
  <c r="N76" i="10"/>
  <c r="P76" i="10" s="1"/>
  <c r="K76" i="10"/>
  <c r="X75" i="10"/>
  <c r="R75" i="10"/>
  <c r="Q75" i="10"/>
  <c r="O75" i="10"/>
  <c r="N75" i="10"/>
  <c r="P75" i="10" s="1"/>
  <c r="K75" i="10"/>
  <c r="X74" i="10"/>
  <c r="R74" i="10"/>
  <c r="Q74" i="10"/>
  <c r="O74" i="10"/>
  <c r="N74" i="10"/>
  <c r="P74" i="10" s="1"/>
  <c r="K74" i="10"/>
  <c r="X73" i="10"/>
  <c r="R73" i="10"/>
  <c r="Q73" i="10"/>
  <c r="O73" i="10"/>
  <c r="N73" i="10"/>
  <c r="P73" i="10" s="1"/>
  <c r="K73" i="10"/>
  <c r="X72" i="10"/>
  <c r="R72" i="10"/>
  <c r="Q72" i="10"/>
  <c r="O72" i="10"/>
  <c r="N72" i="10"/>
  <c r="P72" i="10" s="1"/>
  <c r="K72" i="10"/>
  <c r="X71" i="10"/>
  <c r="R71" i="10"/>
  <c r="Q71" i="10"/>
  <c r="O71" i="10"/>
  <c r="N71" i="10"/>
  <c r="P71" i="10" s="1"/>
  <c r="K71" i="10"/>
  <c r="X70" i="10"/>
  <c r="R70" i="10"/>
  <c r="Q70" i="10"/>
  <c r="O70" i="10"/>
  <c r="N70" i="10"/>
  <c r="P70" i="10" s="1"/>
  <c r="K70" i="10"/>
  <c r="X69" i="10"/>
  <c r="R69" i="10"/>
  <c r="Q69" i="10"/>
  <c r="O69" i="10"/>
  <c r="N69" i="10"/>
  <c r="P69" i="10" s="1"/>
  <c r="K69" i="10"/>
  <c r="X68" i="10"/>
  <c r="R68" i="10"/>
  <c r="Q68" i="10"/>
  <c r="O68" i="10"/>
  <c r="N68" i="10"/>
  <c r="P68" i="10" s="1"/>
  <c r="K68" i="10"/>
  <c r="X67" i="10"/>
  <c r="R67" i="10"/>
  <c r="Q67" i="10"/>
  <c r="O67" i="10"/>
  <c r="N67" i="10"/>
  <c r="P67" i="10" s="1"/>
  <c r="K67" i="10"/>
  <c r="X66" i="10"/>
  <c r="R66" i="10"/>
  <c r="Q66" i="10"/>
  <c r="O66" i="10"/>
  <c r="N66" i="10"/>
  <c r="P66" i="10" s="1"/>
  <c r="K66" i="10"/>
  <c r="X65" i="10"/>
  <c r="R65" i="10"/>
  <c r="Q65" i="10"/>
  <c r="O65" i="10"/>
  <c r="N65" i="10"/>
  <c r="P65" i="10" s="1"/>
  <c r="K65" i="10"/>
  <c r="X64" i="10"/>
  <c r="R64" i="10"/>
  <c r="Q64" i="10"/>
  <c r="O64" i="10"/>
  <c r="N64" i="10"/>
  <c r="P64" i="10" s="1"/>
  <c r="K64" i="10"/>
  <c r="X63" i="10"/>
  <c r="R63" i="10"/>
  <c r="Q63" i="10"/>
  <c r="O63" i="10"/>
  <c r="N63" i="10"/>
  <c r="P63" i="10" s="1"/>
  <c r="K63" i="10"/>
  <c r="X62" i="10"/>
  <c r="R62" i="10"/>
  <c r="Q62" i="10"/>
  <c r="O62" i="10"/>
  <c r="N62" i="10"/>
  <c r="P62" i="10" s="1"/>
  <c r="K62" i="10"/>
  <c r="X61" i="10"/>
  <c r="R61" i="10"/>
  <c r="Q61" i="10"/>
  <c r="O61" i="10"/>
  <c r="N61" i="10"/>
  <c r="P61" i="10" s="1"/>
  <c r="K61" i="10"/>
  <c r="X60" i="10"/>
  <c r="R60" i="10"/>
  <c r="Q60" i="10"/>
  <c r="O60" i="10"/>
  <c r="N60" i="10"/>
  <c r="P60" i="10" s="1"/>
  <c r="K60" i="10"/>
  <c r="X59" i="10"/>
  <c r="R59" i="10"/>
  <c r="Q59" i="10"/>
  <c r="O59" i="10"/>
  <c r="N59" i="10"/>
  <c r="P59" i="10" s="1"/>
  <c r="K59" i="10"/>
  <c r="X58" i="10"/>
  <c r="R58" i="10"/>
  <c r="Q58" i="10"/>
  <c r="O58" i="10"/>
  <c r="N58" i="10"/>
  <c r="P58" i="10" s="1"/>
  <c r="K58" i="10"/>
  <c r="X57" i="10"/>
  <c r="R57" i="10"/>
  <c r="Q57" i="10"/>
  <c r="O57" i="10"/>
  <c r="N57" i="10"/>
  <c r="P57" i="10" s="1"/>
  <c r="K57" i="10"/>
  <c r="X56" i="10"/>
  <c r="R56" i="10"/>
  <c r="Q56" i="10"/>
  <c r="O56" i="10"/>
  <c r="N56" i="10"/>
  <c r="P56" i="10" s="1"/>
  <c r="K56" i="10"/>
  <c r="X55" i="10"/>
  <c r="R55" i="10"/>
  <c r="Q55" i="10"/>
  <c r="O55" i="10"/>
  <c r="N55" i="10"/>
  <c r="P55" i="10" s="1"/>
  <c r="K55" i="10"/>
  <c r="X54" i="10"/>
  <c r="R54" i="10"/>
  <c r="Q54" i="10"/>
  <c r="O54" i="10"/>
  <c r="N54" i="10"/>
  <c r="P54" i="10" s="1"/>
  <c r="K54" i="10"/>
  <c r="X53" i="10"/>
  <c r="R53" i="10"/>
  <c r="Q53" i="10"/>
  <c r="O53" i="10"/>
  <c r="N53" i="10"/>
  <c r="P53" i="10" s="1"/>
  <c r="K53" i="10"/>
  <c r="X52" i="10"/>
  <c r="R52" i="10"/>
  <c r="Q52" i="10"/>
  <c r="O52" i="10"/>
  <c r="N52" i="10"/>
  <c r="P52" i="10" s="1"/>
  <c r="K52" i="10"/>
  <c r="X51" i="10"/>
  <c r="R51" i="10"/>
  <c r="Q51" i="10"/>
  <c r="O51" i="10"/>
  <c r="N51" i="10"/>
  <c r="P51" i="10" s="1"/>
  <c r="K51" i="10"/>
  <c r="X50" i="10"/>
  <c r="R50" i="10"/>
  <c r="Q50" i="10"/>
  <c r="O50" i="10"/>
  <c r="N50" i="10"/>
  <c r="P50" i="10" s="1"/>
  <c r="K50" i="10"/>
  <c r="X49" i="10"/>
  <c r="R49" i="10"/>
  <c r="Q49" i="10"/>
  <c r="O49" i="10"/>
  <c r="N49" i="10"/>
  <c r="P49" i="10" s="1"/>
  <c r="K49" i="10"/>
  <c r="X48" i="10"/>
  <c r="R48" i="10"/>
  <c r="Q48" i="10"/>
  <c r="O48" i="10"/>
  <c r="N48" i="10"/>
  <c r="P48" i="10" s="1"/>
  <c r="K48" i="10"/>
  <c r="X47" i="10"/>
  <c r="R47" i="10"/>
  <c r="Q47" i="10"/>
  <c r="O47" i="10"/>
  <c r="N47" i="10"/>
  <c r="P47" i="10" s="1"/>
  <c r="K47" i="10"/>
  <c r="X46" i="10"/>
  <c r="R46" i="10"/>
  <c r="Q46" i="10"/>
  <c r="O46" i="10"/>
  <c r="N46" i="10"/>
  <c r="P46" i="10" s="1"/>
  <c r="K46" i="10"/>
  <c r="X45" i="10"/>
  <c r="R45" i="10"/>
  <c r="Q45" i="10"/>
  <c r="O45" i="10"/>
  <c r="N45" i="10"/>
  <c r="P45" i="10" s="1"/>
  <c r="K45" i="10"/>
  <c r="X44" i="10"/>
  <c r="R44" i="10"/>
  <c r="Q44" i="10"/>
  <c r="O44" i="10"/>
  <c r="N44" i="10"/>
  <c r="P44" i="10" s="1"/>
  <c r="K44" i="10"/>
  <c r="X43" i="10"/>
  <c r="R43" i="10"/>
  <c r="Q43" i="10"/>
  <c r="O43" i="10"/>
  <c r="N43" i="10"/>
  <c r="P43" i="10" s="1"/>
  <c r="K43" i="10"/>
  <c r="X42" i="10"/>
  <c r="R42" i="10"/>
  <c r="Q42" i="10"/>
  <c r="O42" i="10"/>
  <c r="N42" i="10"/>
  <c r="P42" i="10" s="1"/>
  <c r="K42" i="10"/>
  <c r="X41" i="10"/>
  <c r="R41" i="10"/>
  <c r="Q41" i="10"/>
  <c r="O41" i="10"/>
  <c r="N41" i="10"/>
  <c r="P41" i="10" s="1"/>
  <c r="K41" i="10"/>
  <c r="X40" i="10"/>
  <c r="R40" i="10"/>
  <c r="Q40" i="10"/>
  <c r="O40" i="10"/>
  <c r="N40" i="10"/>
  <c r="P40" i="10" s="1"/>
  <c r="K40" i="10"/>
  <c r="X39" i="10"/>
  <c r="R39" i="10"/>
  <c r="Q39" i="10"/>
  <c r="O39" i="10"/>
  <c r="N39" i="10"/>
  <c r="P39" i="10" s="1"/>
  <c r="K39" i="10"/>
  <c r="X38" i="10"/>
  <c r="R38" i="10"/>
  <c r="Q38" i="10"/>
  <c r="O38" i="10"/>
  <c r="N38" i="10"/>
  <c r="P38" i="10" s="1"/>
  <c r="K38" i="10"/>
  <c r="X37" i="10"/>
  <c r="R37" i="10"/>
  <c r="Q37" i="10"/>
  <c r="O37" i="10"/>
  <c r="N37" i="10"/>
  <c r="P37" i="10" s="1"/>
  <c r="K37" i="10"/>
  <c r="X36" i="10"/>
  <c r="R36" i="10"/>
  <c r="Q36" i="10"/>
  <c r="O36" i="10"/>
  <c r="N36" i="10"/>
  <c r="P36" i="10" s="1"/>
  <c r="K36" i="10"/>
  <c r="X35" i="10"/>
  <c r="R35" i="10"/>
  <c r="Q35" i="10"/>
  <c r="O35" i="10"/>
  <c r="N35" i="10"/>
  <c r="P35" i="10" s="1"/>
  <c r="K35" i="10"/>
  <c r="X34" i="10"/>
  <c r="R34" i="10"/>
  <c r="Q34" i="10"/>
  <c r="O34" i="10"/>
  <c r="N34" i="10"/>
  <c r="P34" i="10" s="1"/>
  <c r="K34" i="10"/>
  <c r="X33" i="10"/>
  <c r="R33" i="10"/>
  <c r="Q33" i="10"/>
  <c r="O33" i="10"/>
  <c r="N33" i="10"/>
  <c r="P33" i="10" s="1"/>
  <c r="K33" i="10"/>
  <c r="X32" i="10"/>
  <c r="R32" i="10"/>
  <c r="Q32" i="10"/>
  <c r="O32" i="10"/>
  <c r="N32" i="10"/>
  <c r="P32" i="10" s="1"/>
  <c r="K32" i="10"/>
  <c r="X31" i="10"/>
  <c r="R31" i="10"/>
  <c r="Q31" i="10"/>
  <c r="O31" i="10"/>
  <c r="N31" i="10"/>
  <c r="P31" i="10" s="1"/>
  <c r="K31" i="10"/>
  <c r="X30" i="10"/>
  <c r="R30" i="10"/>
  <c r="Q30" i="10"/>
  <c r="O30" i="10"/>
  <c r="N30" i="10"/>
  <c r="P30" i="10" s="1"/>
  <c r="K30" i="10"/>
  <c r="X29" i="10"/>
  <c r="R29" i="10"/>
  <c r="Q29" i="10"/>
  <c r="O29" i="10"/>
  <c r="N29" i="10"/>
  <c r="P29" i="10" s="1"/>
  <c r="K29" i="10"/>
  <c r="X28" i="10"/>
  <c r="R28" i="10"/>
  <c r="Q28" i="10"/>
  <c r="O28" i="10"/>
  <c r="N28" i="10"/>
  <c r="P28" i="10" s="1"/>
  <c r="K28" i="10"/>
  <c r="X27" i="10"/>
  <c r="R27" i="10"/>
  <c r="Q27" i="10"/>
  <c r="O27" i="10"/>
  <c r="N27" i="10"/>
  <c r="P27" i="10" s="1"/>
  <c r="K27" i="10"/>
  <c r="X26" i="10"/>
  <c r="R26" i="10"/>
  <c r="Q26" i="10"/>
  <c r="O26" i="10"/>
  <c r="N26" i="10"/>
  <c r="P26" i="10" s="1"/>
  <c r="K26" i="10"/>
  <c r="X25" i="10"/>
  <c r="R25" i="10"/>
  <c r="Q25" i="10"/>
  <c r="O25" i="10"/>
  <c r="N25" i="10"/>
  <c r="P25" i="10" s="1"/>
  <c r="K25" i="10"/>
  <c r="X24" i="10"/>
  <c r="R24" i="10"/>
  <c r="Q24" i="10"/>
  <c r="O24" i="10"/>
  <c r="N24" i="10"/>
  <c r="P24" i="10" s="1"/>
  <c r="K24" i="10"/>
  <c r="X23" i="10"/>
  <c r="R23" i="10"/>
  <c r="Q23" i="10"/>
  <c r="O23" i="10"/>
  <c r="N23" i="10"/>
  <c r="P23" i="10" s="1"/>
  <c r="K23" i="10"/>
  <c r="X22" i="10"/>
  <c r="R22" i="10"/>
  <c r="Q22" i="10"/>
  <c r="O22" i="10"/>
  <c r="N22" i="10"/>
  <c r="P22" i="10" s="1"/>
  <c r="K22" i="10"/>
  <c r="X21" i="10"/>
  <c r="R21" i="10"/>
  <c r="Q21" i="10"/>
  <c r="O21" i="10"/>
  <c r="N21" i="10"/>
  <c r="P21" i="10" s="1"/>
  <c r="K21" i="10"/>
  <c r="X20" i="10"/>
  <c r="R20" i="10"/>
  <c r="Q20" i="10"/>
  <c r="O20" i="10"/>
  <c r="N20" i="10"/>
  <c r="P20" i="10" s="1"/>
  <c r="K20" i="10"/>
  <c r="X19" i="10"/>
  <c r="R19" i="10"/>
  <c r="Q19" i="10"/>
  <c r="O19" i="10"/>
  <c r="N19" i="10"/>
  <c r="P19" i="10" s="1"/>
  <c r="K19" i="10"/>
  <c r="X18" i="10"/>
  <c r="R18" i="10"/>
  <c r="Q18" i="10"/>
  <c r="O18" i="10"/>
  <c r="N18" i="10"/>
  <c r="P18" i="10" s="1"/>
  <c r="K18" i="10"/>
  <c r="X17" i="10"/>
  <c r="R17" i="10"/>
  <c r="Q17" i="10"/>
  <c r="O17" i="10"/>
  <c r="N17" i="10"/>
  <c r="P17" i="10" s="1"/>
  <c r="K17" i="10"/>
  <c r="X16" i="10"/>
  <c r="R16" i="10"/>
  <c r="Q16" i="10"/>
  <c r="O16" i="10"/>
  <c r="N16" i="10"/>
  <c r="P16" i="10" s="1"/>
  <c r="K16" i="10"/>
  <c r="X15" i="10"/>
  <c r="R15" i="10"/>
  <c r="Q15" i="10"/>
  <c r="O15" i="10"/>
  <c r="N15" i="10"/>
  <c r="P15" i="10" s="1"/>
  <c r="K15" i="10"/>
  <c r="X14" i="10"/>
  <c r="R14" i="10"/>
  <c r="Q14" i="10"/>
  <c r="O14" i="10"/>
  <c r="N14" i="10"/>
  <c r="P14" i="10" s="1"/>
  <c r="K14" i="10"/>
  <c r="X13" i="10"/>
  <c r="R13" i="10"/>
  <c r="Q13" i="10"/>
  <c r="O13" i="10"/>
  <c r="N13" i="10"/>
  <c r="P13" i="10" s="1"/>
  <c r="K13" i="10"/>
  <c r="X12" i="10"/>
  <c r="R12" i="10"/>
  <c r="Q12" i="10"/>
  <c r="O12" i="10"/>
  <c r="N12" i="10"/>
  <c r="P12" i="10" s="1"/>
  <c r="K12" i="10"/>
  <c r="X11" i="10"/>
  <c r="R11" i="10"/>
  <c r="Q11" i="10"/>
  <c r="O11" i="10"/>
  <c r="N11" i="10"/>
  <c r="P11" i="10" s="1"/>
  <c r="K11" i="10"/>
  <c r="X10" i="10"/>
  <c r="R10" i="10"/>
  <c r="Q10" i="10"/>
  <c r="O10" i="10"/>
  <c r="N10" i="10"/>
  <c r="P10" i="10" s="1"/>
  <c r="K10" i="10"/>
  <c r="X9" i="10"/>
  <c r="R9" i="10"/>
  <c r="Q9" i="10"/>
  <c r="O9" i="10"/>
  <c r="N9" i="10"/>
  <c r="P9" i="10" s="1"/>
  <c r="K9" i="10"/>
  <c r="X8" i="10"/>
  <c r="R8" i="10"/>
  <c r="Q8" i="10"/>
  <c r="O8" i="10"/>
  <c r="N8" i="10"/>
  <c r="P8" i="10" s="1"/>
  <c r="K8" i="10"/>
  <c r="X7" i="10"/>
  <c r="R7" i="10"/>
  <c r="Q7" i="10"/>
  <c r="O7" i="10"/>
  <c r="N7" i="10"/>
  <c r="P7" i="10" s="1"/>
  <c r="K7" i="10"/>
  <c r="X6" i="10"/>
  <c r="R6" i="10"/>
  <c r="Q6" i="10"/>
  <c r="O6" i="10"/>
  <c r="N6" i="10"/>
  <c r="P6" i="10" s="1"/>
  <c r="K6" i="10"/>
  <c r="X5" i="10"/>
  <c r="R5" i="10"/>
  <c r="Q5" i="10"/>
  <c r="O5" i="10"/>
  <c r="N5" i="10"/>
  <c r="P5" i="10" s="1"/>
  <c r="K5" i="10"/>
  <c r="X4" i="10"/>
  <c r="R4" i="10"/>
  <c r="Q4" i="10"/>
  <c r="O4" i="10"/>
  <c r="N4" i="10"/>
  <c r="P4" i="10" s="1"/>
  <c r="K4" i="10"/>
  <c r="X3" i="10"/>
  <c r="R3" i="10"/>
  <c r="Q3" i="10"/>
  <c r="O3" i="10"/>
  <c r="N3" i="10"/>
  <c r="K3" i="10"/>
  <c r="K703" i="10" l="1"/>
  <c r="K700" i="10"/>
  <c r="K701" i="10"/>
  <c r="K702" i="10"/>
  <c r="P3" i="10"/>
  <c r="N701" i="10"/>
  <c r="N702" i="10"/>
  <c r="O700" i="10"/>
  <c r="O701" i="10"/>
  <c r="O702" i="10"/>
  <c r="O703" i="10"/>
  <c r="N594" i="10"/>
  <c r="P594" i="10" s="1"/>
  <c r="E700" i="10"/>
  <c r="E701" i="10"/>
  <c r="E702" i="10"/>
  <c r="E703" i="10"/>
  <c r="T598" i="10"/>
  <c r="T600" i="10"/>
  <c r="T602" i="10"/>
  <c r="T604" i="10"/>
  <c r="T606" i="10"/>
  <c r="T608" i="10"/>
  <c r="T610" i="10"/>
  <c r="T612" i="10"/>
  <c r="T614" i="10"/>
  <c r="T616" i="10"/>
  <c r="T618" i="10"/>
  <c r="T620" i="10"/>
  <c r="T622" i="10"/>
  <c r="T624" i="10"/>
  <c r="T626" i="10"/>
  <c r="T628" i="10"/>
  <c r="T630" i="10"/>
  <c r="T632" i="10"/>
  <c r="T634" i="10"/>
  <c r="T636" i="10"/>
  <c r="T638" i="10"/>
  <c r="T640" i="10"/>
  <c r="T642" i="10"/>
  <c r="T644" i="10"/>
  <c r="T648" i="10"/>
  <c r="T650" i="10"/>
  <c r="T652" i="10"/>
  <c r="T654" i="10"/>
  <c r="T656" i="10"/>
  <c r="T658" i="10"/>
  <c r="T660" i="10"/>
  <c r="T662" i="10"/>
  <c r="T664" i="10"/>
  <c r="T666" i="10"/>
  <c r="T668" i="10"/>
  <c r="T670" i="10"/>
  <c r="T672" i="10"/>
  <c r="R700" i="10"/>
  <c r="R701" i="10"/>
  <c r="R702" i="10"/>
  <c r="R703" i="10"/>
  <c r="Q700" i="10"/>
  <c r="Q701" i="10"/>
  <c r="Q702" i="10"/>
  <c r="Q703" i="10"/>
  <c r="S181" i="10"/>
  <c r="U181" i="10" s="1"/>
  <c r="S182" i="10"/>
  <c r="AA182" i="10" s="1"/>
  <c r="S183" i="10"/>
  <c r="U183" i="10" s="1"/>
  <c r="S184" i="10"/>
  <c r="U184" i="10" s="1"/>
  <c r="S185" i="10"/>
  <c r="U185" i="10" s="1"/>
  <c r="S186" i="10"/>
  <c r="AA186" i="10" s="1"/>
  <c r="S187" i="10"/>
  <c r="U187" i="10" s="1"/>
  <c r="S188" i="10"/>
  <c r="U188" i="10" s="1"/>
  <c r="S220" i="10"/>
  <c r="AA220" i="10" s="1"/>
  <c r="S221" i="10"/>
  <c r="U221" i="10" s="1"/>
  <c r="S222" i="10"/>
  <c r="AA222" i="10" s="1"/>
  <c r="S223" i="10"/>
  <c r="AA223" i="10" s="1"/>
  <c r="S224" i="10"/>
  <c r="AA224" i="10" s="1"/>
  <c r="S225" i="10"/>
  <c r="U225" i="10" s="1"/>
  <c r="S226" i="10"/>
  <c r="AA226" i="10" s="1"/>
  <c r="S227" i="10"/>
  <c r="AA227" i="10" s="1"/>
  <c r="S228" i="10"/>
  <c r="AA228" i="10" s="1"/>
  <c r="S229" i="10"/>
  <c r="U229" i="10" s="1"/>
  <c r="S230" i="10"/>
  <c r="AA230" i="10" s="1"/>
  <c r="S231" i="10"/>
  <c r="AA231" i="10" s="1"/>
  <c r="S232" i="10"/>
  <c r="AA232" i="10" s="1"/>
  <c r="S233" i="10"/>
  <c r="U233" i="10" s="1"/>
  <c r="S234" i="10"/>
  <c r="AA234" i="10" s="1"/>
  <c r="S235" i="10"/>
  <c r="AA235" i="10" s="1"/>
  <c r="S297" i="10"/>
  <c r="AA297" i="10" s="1"/>
  <c r="S298" i="10"/>
  <c r="U298" i="10" s="1"/>
  <c r="S299" i="10"/>
  <c r="AA299" i="10" s="1"/>
  <c r="S300" i="10"/>
  <c r="AA300" i="10" s="1"/>
  <c r="S301" i="10"/>
  <c r="AA301" i="10" s="1"/>
  <c r="S302" i="10"/>
  <c r="U302" i="10" s="1"/>
  <c r="S303" i="10"/>
  <c r="AA303" i="10" s="1"/>
  <c r="S304" i="10"/>
  <c r="AA304" i="10" s="1"/>
  <c r="S305" i="10"/>
  <c r="AA305" i="10" s="1"/>
  <c r="S306" i="10"/>
  <c r="U306" i="10" s="1"/>
  <c r="S307" i="10"/>
  <c r="AA307" i="10" s="1"/>
  <c r="S308" i="10"/>
  <c r="AA308" i="10" s="1"/>
  <c r="S309" i="10"/>
  <c r="AA309" i="10" s="1"/>
  <c r="S310" i="10"/>
  <c r="U310" i="10" s="1"/>
  <c r="S311" i="10"/>
  <c r="AA311" i="10" s="1"/>
  <c r="S312" i="10"/>
  <c r="AA312" i="10" s="1"/>
  <c r="S324" i="10"/>
  <c r="U324" i="10" s="1"/>
  <c r="S325" i="10"/>
  <c r="AA325" i="10" s="1"/>
  <c r="S326" i="10"/>
  <c r="U326" i="10" s="1"/>
  <c r="S327" i="10"/>
  <c r="AA327" i="10" s="1"/>
  <c r="S328" i="10"/>
  <c r="U328" i="10" s="1"/>
  <c r="S329" i="10"/>
  <c r="U329" i="10" s="1"/>
  <c r="S330" i="10"/>
  <c r="U330" i="10" s="1"/>
  <c r="S331" i="10"/>
  <c r="AA331" i="10" s="1"/>
  <c r="S332" i="10"/>
  <c r="U332" i="10" s="1"/>
  <c r="S333" i="10"/>
  <c r="U333" i="10" s="1"/>
  <c r="S334" i="10"/>
  <c r="U334" i="10" s="1"/>
  <c r="S335" i="10"/>
  <c r="AA335" i="10" s="1"/>
  <c r="S336" i="10"/>
  <c r="U336" i="10" s="1"/>
  <c r="S337" i="10"/>
  <c r="U337" i="10" s="1"/>
  <c r="S338" i="10"/>
  <c r="U338" i="10" s="1"/>
  <c r="S339" i="10"/>
  <c r="AA339" i="10" s="1"/>
  <c r="S340" i="10"/>
  <c r="U340" i="10" s="1"/>
  <c r="S341" i="10"/>
  <c r="U341" i="10" s="1"/>
  <c r="S342" i="10"/>
  <c r="U342" i="10" s="1"/>
  <c r="S343" i="10"/>
  <c r="AA343" i="10" s="1"/>
  <c r="S344" i="10"/>
  <c r="U344" i="10" s="1"/>
  <c r="S354" i="10"/>
  <c r="AA354" i="10" s="1"/>
  <c r="S355" i="10"/>
  <c r="AA355" i="10" s="1"/>
  <c r="S356" i="10"/>
  <c r="U356" i="10" s="1"/>
  <c r="S357" i="10"/>
  <c r="AA357" i="10" s="1"/>
  <c r="S358" i="10"/>
  <c r="AA358" i="10" s="1"/>
  <c r="S359" i="10"/>
  <c r="AA359" i="10" s="1"/>
  <c r="S360" i="10"/>
  <c r="U360" i="10" s="1"/>
  <c r="S361" i="10"/>
  <c r="AA361" i="10" s="1"/>
  <c r="S362" i="10"/>
  <c r="AA362" i="10" s="1"/>
  <c r="S363" i="10"/>
  <c r="AA363" i="10" s="1"/>
  <c r="S364" i="10"/>
  <c r="U364" i="10" s="1"/>
  <c r="S365" i="10"/>
  <c r="U365" i="10" s="1"/>
  <c r="S366" i="10"/>
  <c r="U366" i="10" s="1"/>
  <c r="S367" i="10"/>
  <c r="U367" i="10" s="1"/>
  <c r="S368" i="10"/>
  <c r="AA368" i="10" s="1"/>
  <c r="S369" i="10"/>
  <c r="U369" i="10" s="1"/>
  <c r="S370" i="10"/>
  <c r="U370" i="10" s="1"/>
  <c r="S371" i="10"/>
  <c r="U371" i="10" s="1"/>
  <c r="S372" i="10"/>
  <c r="AA372" i="10" s="1"/>
  <c r="S373" i="10"/>
  <c r="AA373" i="10" s="1"/>
  <c r="S374" i="10"/>
  <c r="U374" i="10" s="1"/>
  <c r="S375" i="10"/>
  <c r="U375" i="10" s="1"/>
  <c r="S376" i="10"/>
  <c r="U376" i="10" s="1"/>
  <c r="S377" i="10"/>
  <c r="U377" i="10" s="1"/>
  <c r="S378" i="10"/>
  <c r="AA378" i="10" s="1"/>
  <c r="S379" i="10"/>
  <c r="U379" i="10" s="1"/>
  <c r="S380" i="10"/>
  <c r="U380" i="10" s="1"/>
  <c r="S381" i="10"/>
  <c r="U381" i="10" s="1"/>
  <c r="S382" i="10"/>
  <c r="AA382" i="10" s="1"/>
  <c r="S383" i="10"/>
  <c r="U383" i="10" s="1"/>
  <c r="S384" i="10"/>
  <c r="U384" i="10" s="1"/>
  <c r="S385" i="10"/>
  <c r="U385" i="10" s="1"/>
  <c r="S386" i="10"/>
  <c r="AA386" i="10" s="1"/>
  <c r="S387" i="10"/>
  <c r="AA387" i="10" s="1"/>
  <c r="S388" i="10"/>
  <c r="AA388" i="10" s="1"/>
  <c r="S389" i="10"/>
  <c r="U389" i="10" s="1"/>
  <c r="S390" i="10"/>
  <c r="U390" i="10" s="1"/>
  <c r="S391" i="10"/>
  <c r="AA391" i="10" s="1"/>
  <c r="S416" i="10"/>
  <c r="U416" i="10" s="1"/>
  <c r="S417" i="10"/>
  <c r="U417" i="10" s="1"/>
  <c r="S418" i="10"/>
  <c r="AA418" i="10" s="1"/>
  <c r="S419" i="10"/>
  <c r="U419" i="10" s="1"/>
  <c r="S420" i="10"/>
  <c r="U420" i="10" s="1"/>
  <c r="S421" i="10"/>
  <c r="U421" i="10" s="1"/>
  <c r="S422" i="10"/>
  <c r="AA422" i="10" s="1"/>
  <c r="S423" i="10"/>
  <c r="U423" i="10" s="1"/>
  <c r="S424" i="10"/>
  <c r="AA424" i="10" s="1"/>
  <c r="S425" i="10"/>
  <c r="AA425" i="10" s="1"/>
  <c r="S426" i="10"/>
  <c r="U426" i="10" s="1"/>
  <c r="S427" i="10"/>
  <c r="AA427" i="10" s="1"/>
  <c r="S428" i="10"/>
  <c r="U428" i="10" s="1"/>
  <c r="S429" i="10"/>
  <c r="U429" i="10" s="1"/>
  <c r="S430" i="10"/>
  <c r="U430" i="10" s="1"/>
  <c r="S431" i="10"/>
  <c r="U431" i="10" s="1"/>
  <c r="S432" i="10"/>
  <c r="AA432" i="10" s="1"/>
  <c r="S433" i="10"/>
  <c r="U433" i="10" s="1"/>
  <c r="S434" i="10"/>
  <c r="U434" i="10" s="1"/>
  <c r="S435" i="10"/>
  <c r="U435" i="10" s="1"/>
  <c r="S436" i="10"/>
  <c r="AA436" i="10" s="1"/>
  <c r="S437" i="10"/>
  <c r="U437" i="10" s="1"/>
  <c r="S438" i="10"/>
  <c r="U438" i="10" s="1"/>
  <c r="S439" i="10"/>
  <c r="U439" i="10" s="1"/>
  <c r="Y635" i="10"/>
  <c r="Z635" i="10" s="1"/>
  <c r="Y657" i="10"/>
  <c r="Z657" i="10" s="1"/>
  <c r="T585" i="10"/>
  <c r="S585" i="10"/>
  <c r="U585" i="10" s="1"/>
  <c r="T586" i="10"/>
  <c r="S586" i="10"/>
  <c r="U586" i="10" s="1"/>
  <c r="T587" i="10"/>
  <c r="S587" i="10"/>
  <c r="U587" i="10" s="1"/>
  <c r="T588" i="10"/>
  <c r="S588" i="10"/>
  <c r="U588" i="10" s="1"/>
  <c r="T589" i="10"/>
  <c r="S589" i="10"/>
  <c r="U589" i="10" s="1"/>
  <c r="T590" i="10"/>
  <c r="S590" i="10"/>
  <c r="U590" i="10" s="1"/>
  <c r="T591" i="10"/>
  <c r="S591" i="10"/>
  <c r="U591" i="10" s="1"/>
  <c r="T592" i="10"/>
  <c r="S592" i="10"/>
  <c r="U592" i="10" s="1"/>
  <c r="T593" i="10"/>
  <c r="S593" i="10"/>
  <c r="U593" i="10" s="1"/>
  <c r="S594" i="10"/>
  <c r="AA594" i="10" s="1"/>
  <c r="S595" i="10"/>
  <c r="U595" i="10" s="1"/>
  <c r="S596" i="10"/>
  <c r="U596" i="10" s="1"/>
  <c r="S597" i="10"/>
  <c r="U597" i="10" s="1"/>
  <c r="S598" i="10"/>
  <c r="U598" i="10" s="1"/>
  <c r="W598" i="10" s="1"/>
  <c r="S600" i="10"/>
  <c r="AA600" i="10" s="1"/>
  <c r="Y600" i="10"/>
  <c r="Z600" i="10" s="1"/>
  <c r="S601" i="10"/>
  <c r="U601" i="10" s="1"/>
  <c r="S602" i="10"/>
  <c r="U602" i="10" s="1"/>
  <c r="W602" i="10" s="1"/>
  <c r="S604" i="10"/>
  <c r="AA604" i="10" s="1"/>
  <c r="Y604" i="10"/>
  <c r="Z604" i="10" s="1"/>
  <c r="S605" i="10"/>
  <c r="U605" i="10" s="1"/>
  <c r="S606" i="10"/>
  <c r="U606" i="10" s="1"/>
  <c r="W606" i="10" s="1"/>
  <c r="S607" i="10"/>
  <c r="AA607" i="10" s="1"/>
  <c r="S608" i="10"/>
  <c r="AA608" i="10" s="1"/>
  <c r="S609" i="10"/>
  <c r="AA609" i="10" s="1"/>
  <c r="S610" i="10"/>
  <c r="U610" i="10" s="1"/>
  <c r="S611" i="10"/>
  <c r="U611" i="10" s="1"/>
  <c r="S612" i="10"/>
  <c r="AA612" i="10" s="1"/>
  <c r="S614" i="10"/>
  <c r="AA614" i="10" s="1"/>
  <c r="Y614" i="10"/>
  <c r="Z614" i="10" s="1"/>
  <c r="S615" i="10"/>
  <c r="U615" i="10" s="1"/>
  <c r="S616" i="10"/>
  <c r="AA616" i="10" s="1"/>
  <c r="S618" i="10"/>
  <c r="AA618" i="10" s="1"/>
  <c r="Y618" i="10"/>
  <c r="Z618" i="10" s="1"/>
  <c r="S619" i="10"/>
  <c r="U619" i="10" s="1"/>
  <c r="S620" i="10"/>
  <c r="U620" i="10" s="1"/>
  <c r="S622" i="10"/>
  <c r="AA622" i="10" s="1"/>
  <c r="Y622" i="10"/>
  <c r="Z622" i="10" s="1"/>
  <c r="S623" i="10"/>
  <c r="U623" i="10" s="1"/>
  <c r="S624" i="10"/>
  <c r="U624" i="10" s="1"/>
  <c r="S626" i="10"/>
  <c r="U626" i="10" s="1"/>
  <c r="W626" i="10" s="1"/>
  <c r="Y626" i="10"/>
  <c r="Z626" i="10" s="1"/>
  <c r="S627" i="10"/>
  <c r="U627" i="10" s="1"/>
  <c r="S628" i="10"/>
  <c r="U628" i="10" s="1"/>
  <c r="S630" i="10"/>
  <c r="U630" i="10" s="1"/>
  <c r="W630" i="10" s="1"/>
  <c r="Y630" i="10"/>
  <c r="Z630" i="10" s="1"/>
  <c r="S631" i="10"/>
  <c r="U631" i="10" s="1"/>
  <c r="S632" i="10"/>
  <c r="AA632" i="10" s="1"/>
  <c r="S634" i="10"/>
  <c r="U634" i="10" s="1"/>
  <c r="W634" i="10" s="1"/>
  <c r="Y634" i="10"/>
  <c r="Z634" i="10" s="1"/>
  <c r="S635" i="10"/>
  <c r="U635" i="10" s="1"/>
  <c r="T635" i="10"/>
  <c r="Y639" i="10"/>
  <c r="Z639" i="10" s="1"/>
  <c r="S37" i="10"/>
  <c r="W37" i="10" s="1"/>
  <c r="S38" i="10"/>
  <c r="S39" i="10"/>
  <c r="U39" i="10" s="1"/>
  <c r="S40" i="10"/>
  <c r="AA40" i="10" s="1"/>
  <c r="S41" i="10"/>
  <c r="S42" i="10"/>
  <c r="W42" i="10" s="1"/>
  <c r="S43" i="10"/>
  <c r="U43" i="10" s="1"/>
  <c r="S44" i="10"/>
  <c r="S45" i="10"/>
  <c r="W45" i="10" s="1"/>
  <c r="S46" i="10"/>
  <c r="S47" i="10"/>
  <c r="S48" i="10"/>
  <c r="AA48" i="10" s="1"/>
  <c r="S49" i="10"/>
  <c r="W49" i="10" s="1"/>
  <c r="S50" i="10"/>
  <c r="S51" i="10"/>
  <c r="U51" i="10" s="1"/>
  <c r="S52" i="10"/>
  <c r="S53" i="10"/>
  <c r="S54" i="10"/>
  <c r="S55" i="10"/>
  <c r="S56" i="10"/>
  <c r="AA56" i="10" s="1"/>
  <c r="S57" i="10"/>
  <c r="S58" i="10"/>
  <c r="S59" i="10"/>
  <c r="U59" i="10" s="1"/>
  <c r="S60" i="10"/>
  <c r="U60" i="10" s="1"/>
  <c r="S61" i="10"/>
  <c r="W61" i="10" s="1"/>
  <c r="S62" i="10"/>
  <c r="S63" i="10"/>
  <c r="S64" i="10"/>
  <c r="U64" i="10" s="1"/>
  <c r="S65" i="10"/>
  <c r="S66" i="10"/>
  <c r="S67" i="10"/>
  <c r="U67" i="10" s="1"/>
  <c r="S68" i="10"/>
  <c r="U68" i="10" s="1"/>
  <c r="S69" i="10"/>
  <c r="S70" i="10"/>
  <c r="S71" i="10"/>
  <c r="S72" i="10"/>
  <c r="S73" i="10"/>
  <c r="S74" i="10"/>
  <c r="U74" i="10" s="1"/>
  <c r="S75" i="10"/>
  <c r="S76" i="10"/>
  <c r="S77" i="10"/>
  <c r="U77" i="10" s="1"/>
  <c r="S78" i="10"/>
  <c r="U78" i="10" s="1"/>
  <c r="S79" i="10"/>
  <c r="S80" i="10"/>
  <c r="S81" i="10"/>
  <c r="U81" i="10" s="1"/>
  <c r="S82" i="10"/>
  <c r="U82" i="10" s="1"/>
  <c r="S83" i="10"/>
  <c r="S84" i="10"/>
  <c r="S85" i="10"/>
  <c r="S86" i="10"/>
  <c r="U86" i="10" s="1"/>
  <c r="S87" i="10"/>
  <c r="S88" i="10"/>
  <c r="S89" i="10"/>
  <c r="U89" i="10" s="1"/>
  <c r="S90" i="10"/>
  <c r="S91" i="10"/>
  <c r="S92" i="10"/>
  <c r="S93" i="10"/>
  <c r="U93" i="10" s="1"/>
  <c r="S94" i="10"/>
  <c r="U94" i="10" s="1"/>
  <c r="S95" i="10"/>
  <c r="S96" i="10"/>
  <c r="S97" i="10"/>
  <c r="U97" i="10" s="1"/>
  <c r="S131" i="10"/>
  <c r="AA131" i="10" s="1"/>
  <c r="S132" i="10"/>
  <c r="S133" i="10"/>
  <c r="U133" i="10" s="1"/>
  <c r="S134" i="10"/>
  <c r="U134" i="10" s="1"/>
  <c r="S135" i="10"/>
  <c r="AA135" i="10" s="1"/>
  <c r="S136" i="10"/>
  <c r="S137" i="10"/>
  <c r="S138" i="10"/>
  <c r="U138" i="10" s="1"/>
  <c r="S139" i="10"/>
  <c r="U139" i="10" s="1"/>
  <c r="S140" i="10"/>
  <c r="T141" i="10"/>
  <c r="Y669" i="10"/>
  <c r="Z669" i="10" s="1"/>
  <c r="T669" i="10"/>
  <c r="S485" i="10"/>
  <c r="AA485" i="10" s="1"/>
  <c r="S486" i="10"/>
  <c r="U486" i="10" s="1"/>
  <c r="S487" i="10"/>
  <c r="U487" i="10" s="1"/>
  <c r="S488" i="10"/>
  <c r="AA488" i="10" s="1"/>
  <c r="S489" i="10"/>
  <c r="AA489" i="10" s="1"/>
  <c r="S490" i="10"/>
  <c r="AA490" i="10" s="1"/>
  <c r="S491" i="10"/>
  <c r="U491" i="10" s="1"/>
  <c r="S492" i="10"/>
  <c r="U492" i="10" s="1"/>
  <c r="S493" i="10"/>
  <c r="AA493" i="10" s="1"/>
  <c r="S494" i="10"/>
  <c r="U494" i="10" s="1"/>
  <c r="S495" i="10"/>
  <c r="U495" i="10" s="1"/>
  <c r="S496" i="10"/>
  <c r="AA496" i="10" s="1"/>
  <c r="S497" i="10"/>
  <c r="AA497" i="10" s="1"/>
  <c r="S498" i="10"/>
  <c r="AA498" i="10" s="1"/>
  <c r="S499" i="10"/>
  <c r="U499" i="10" s="1"/>
  <c r="S500" i="10"/>
  <c r="U500" i="10" s="1"/>
  <c r="S501" i="10"/>
  <c r="AA501" i="10" s="1"/>
  <c r="S502" i="10"/>
  <c r="U502" i="10" s="1"/>
  <c r="S503" i="10"/>
  <c r="U503" i="10" s="1"/>
  <c r="S504" i="10"/>
  <c r="AA504" i="10" s="1"/>
  <c r="S505" i="10"/>
  <c r="AA505" i="10" s="1"/>
  <c r="S506" i="10"/>
  <c r="AA506" i="10" s="1"/>
  <c r="S507" i="10"/>
  <c r="AA507" i="10" s="1"/>
  <c r="S513" i="10"/>
  <c r="U513" i="10" s="1"/>
  <c r="S514" i="10"/>
  <c r="AA514" i="10" s="1"/>
  <c r="S515" i="10"/>
  <c r="U515" i="10" s="1"/>
  <c r="S516" i="10"/>
  <c r="U516" i="10" s="1"/>
  <c r="S517" i="10"/>
  <c r="AA517" i="10" s="1"/>
  <c r="S518" i="10"/>
  <c r="AA518" i="10" s="1"/>
  <c r="S519" i="10"/>
  <c r="AA519" i="10" s="1"/>
  <c r="S520" i="10"/>
  <c r="U520" i="10" s="1"/>
  <c r="S521" i="10"/>
  <c r="U521" i="10" s="1"/>
  <c r="S522" i="10"/>
  <c r="AA522" i="10" s="1"/>
  <c r="S523" i="10"/>
  <c r="U523" i="10" s="1"/>
  <c r="S524" i="10"/>
  <c r="U524" i="10" s="1"/>
  <c r="S525" i="10"/>
  <c r="AA525" i="10" s="1"/>
  <c r="S526" i="10"/>
  <c r="AA526" i="10" s="1"/>
  <c r="S527" i="10"/>
  <c r="AA527" i="10" s="1"/>
  <c r="S528" i="10"/>
  <c r="U528" i="10" s="1"/>
  <c r="S529" i="10"/>
  <c r="U529" i="10" s="1"/>
  <c r="S530" i="10"/>
  <c r="AA530" i="10" s="1"/>
  <c r="S531" i="10"/>
  <c r="U531" i="10" s="1"/>
  <c r="S532" i="10"/>
  <c r="AA532" i="10" s="1"/>
  <c r="S533" i="10"/>
  <c r="U533" i="10" s="1"/>
  <c r="T568" i="10"/>
  <c r="S568" i="10"/>
  <c r="AA568" i="10" s="1"/>
  <c r="T569" i="10"/>
  <c r="S569" i="10"/>
  <c r="AA569" i="10" s="1"/>
  <c r="T570" i="10"/>
  <c r="S570" i="10"/>
  <c r="AA570" i="10" s="1"/>
  <c r="T571" i="10"/>
  <c r="S571" i="10"/>
  <c r="AA571" i="10" s="1"/>
  <c r="T572" i="10"/>
  <c r="S572" i="10"/>
  <c r="AA572" i="10" s="1"/>
  <c r="T573" i="10"/>
  <c r="S573" i="10"/>
  <c r="AA573" i="10" s="1"/>
  <c r="T574" i="10"/>
  <c r="S574" i="10"/>
  <c r="AA574" i="10" s="1"/>
  <c r="S662" i="10"/>
  <c r="U662" i="10" s="1"/>
  <c r="W662" i="10" s="1"/>
  <c r="S664" i="10"/>
  <c r="U664" i="10" s="1"/>
  <c r="W664" i="10" s="1"/>
  <c r="Y664" i="10"/>
  <c r="Z664" i="10" s="1"/>
  <c r="S665" i="10"/>
  <c r="U665" i="10" s="1"/>
  <c r="S666" i="10"/>
  <c r="AA666" i="10" s="1"/>
  <c r="S668" i="10"/>
  <c r="U668" i="10" s="1"/>
  <c r="W668" i="10" s="1"/>
  <c r="Y668" i="10"/>
  <c r="Z668" i="10" s="1"/>
  <c r="S669" i="10"/>
  <c r="U669" i="10" s="1"/>
  <c r="S675" i="10"/>
  <c r="AA675" i="10" s="1"/>
  <c r="S677" i="10"/>
  <c r="U677" i="10" s="1"/>
  <c r="S679" i="10"/>
  <c r="AA679" i="10" s="1"/>
  <c r="S681" i="10"/>
  <c r="U681" i="10" s="1"/>
  <c r="S683" i="10"/>
  <c r="U683" i="10" s="1"/>
  <c r="S685" i="10"/>
  <c r="AA685" i="10" s="1"/>
  <c r="S687" i="10"/>
  <c r="AA687" i="10" s="1"/>
  <c r="S689" i="10"/>
  <c r="U689" i="10" s="1"/>
  <c r="S691" i="10"/>
  <c r="U691" i="10" s="1"/>
  <c r="S693" i="10"/>
  <c r="U693" i="10" s="1"/>
  <c r="S695" i="10"/>
  <c r="AA695" i="10" s="1"/>
  <c r="S697" i="10"/>
  <c r="U697" i="10" s="1"/>
  <c r="S699" i="10"/>
  <c r="AA699" i="10" s="1"/>
  <c r="S3" i="10"/>
  <c r="S4" i="10"/>
  <c r="S5" i="10"/>
  <c r="S6" i="10"/>
  <c r="AA6" i="10" s="1"/>
  <c r="S7" i="10"/>
  <c r="S8" i="10"/>
  <c r="S9" i="10"/>
  <c r="W9" i="10" s="1"/>
  <c r="S10" i="10"/>
  <c r="S11" i="10"/>
  <c r="AA11" i="10" s="1"/>
  <c r="S12" i="10"/>
  <c r="S13" i="10"/>
  <c r="S14" i="10"/>
  <c r="AA14" i="10" s="1"/>
  <c r="S15" i="10"/>
  <c r="U15" i="10" s="1"/>
  <c r="S16" i="10"/>
  <c r="S17" i="10"/>
  <c r="S18" i="10"/>
  <c r="S19" i="10"/>
  <c r="AA19" i="10" s="1"/>
  <c r="S20" i="10"/>
  <c r="S21" i="10"/>
  <c r="W21" i="10" s="1"/>
  <c r="S22" i="10"/>
  <c r="AA22" i="10" s="1"/>
  <c r="S23" i="10"/>
  <c r="S24" i="10"/>
  <c r="S25" i="10"/>
  <c r="S26" i="10"/>
  <c r="S27" i="10"/>
  <c r="U27" i="10" s="1"/>
  <c r="S28" i="10"/>
  <c r="S29" i="10"/>
  <c r="S30" i="10"/>
  <c r="AA30" i="10" s="1"/>
  <c r="S31" i="10"/>
  <c r="S32" i="10"/>
  <c r="S33" i="10"/>
  <c r="S34" i="10"/>
  <c r="S35" i="10"/>
  <c r="S36" i="10"/>
  <c r="S98" i="10"/>
  <c r="S99" i="10"/>
  <c r="S100" i="10"/>
  <c r="S101" i="10"/>
  <c r="U101" i="10" s="1"/>
  <c r="S102" i="10"/>
  <c r="S103" i="10"/>
  <c r="S104" i="10"/>
  <c r="U104" i="10" s="1"/>
  <c r="S105" i="10"/>
  <c r="U105" i="10" s="1"/>
  <c r="S106" i="10"/>
  <c r="S107" i="10"/>
  <c r="S108" i="10"/>
  <c r="U108" i="10" s="1"/>
  <c r="S109" i="10"/>
  <c r="U109" i="10" s="1"/>
  <c r="S110" i="10"/>
  <c r="S111" i="10"/>
  <c r="S112" i="10"/>
  <c r="S113" i="10"/>
  <c r="S114" i="10"/>
  <c r="S115" i="10"/>
  <c r="AA115" i="10" s="1"/>
  <c r="S116" i="10"/>
  <c r="S117" i="10"/>
  <c r="AA117" i="10" s="1"/>
  <c r="S118" i="10"/>
  <c r="AA118" i="10" s="1"/>
  <c r="S119" i="10"/>
  <c r="AA119" i="10" s="1"/>
  <c r="S120" i="10"/>
  <c r="AA120" i="10" s="1"/>
  <c r="S121" i="10"/>
  <c r="S122" i="10"/>
  <c r="AA122" i="10" s="1"/>
  <c r="S123" i="10"/>
  <c r="S124" i="10"/>
  <c r="S125" i="10"/>
  <c r="AA125" i="10" s="1"/>
  <c r="S126" i="10"/>
  <c r="U126" i="10" s="1"/>
  <c r="S127" i="10"/>
  <c r="S128" i="10"/>
  <c r="U128" i="10" s="1"/>
  <c r="S129" i="10"/>
  <c r="AA129" i="10" s="1"/>
  <c r="S130" i="10"/>
  <c r="S141" i="10"/>
  <c r="Y141" i="10"/>
  <c r="Z141" i="10" s="1"/>
  <c r="T142" i="10"/>
  <c r="S142" i="10"/>
  <c r="U142" i="10" s="1"/>
  <c r="T143" i="10"/>
  <c r="S143" i="10"/>
  <c r="W143" i="10" s="1"/>
  <c r="T144" i="10"/>
  <c r="S144" i="10"/>
  <c r="T145" i="10"/>
  <c r="S145" i="10"/>
  <c r="AA145" i="10" s="1"/>
  <c r="T146" i="10"/>
  <c r="S146" i="10"/>
  <c r="W146" i="10" s="1"/>
  <c r="T147" i="10"/>
  <c r="S147" i="10"/>
  <c r="U147" i="10" s="1"/>
  <c r="S148" i="10"/>
  <c r="AA148" i="10" s="1"/>
  <c r="S149" i="10"/>
  <c r="AA149" i="10" s="1"/>
  <c r="S150" i="10"/>
  <c r="S151" i="10"/>
  <c r="AA151" i="10" s="1"/>
  <c r="S152" i="10"/>
  <c r="U152" i="10" s="1"/>
  <c r="S153" i="10"/>
  <c r="U153" i="10" s="1"/>
  <c r="S154" i="10"/>
  <c r="S155" i="10"/>
  <c r="S156" i="10"/>
  <c r="W156" i="10" s="1"/>
  <c r="S157" i="10"/>
  <c r="AA157" i="10" s="1"/>
  <c r="S158" i="10"/>
  <c r="S159" i="10"/>
  <c r="AA159" i="10" s="1"/>
  <c r="S160" i="10"/>
  <c r="U160" i="10" s="1"/>
  <c r="S161" i="10"/>
  <c r="U161" i="10" s="1"/>
  <c r="S162" i="10"/>
  <c r="S163" i="10"/>
  <c r="S164" i="10"/>
  <c r="S165" i="10"/>
  <c r="AA165" i="10" s="1"/>
  <c r="S166" i="10"/>
  <c r="AA166" i="10" s="1"/>
  <c r="S167" i="10"/>
  <c r="S168" i="10"/>
  <c r="S169" i="10"/>
  <c r="W169" i="10" s="1"/>
  <c r="S170" i="10"/>
  <c r="S171" i="10"/>
  <c r="AA171" i="10" s="1"/>
  <c r="S172" i="10"/>
  <c r="U172" i="10" s="1"/>
  <c r="S173" i="10"/>
  <c r="U173" i="10" s="1"/>
  <c r="S174" i="10"/>
  <c r="S175" i="10"/>
  <c r="S176" i="10"/>
  <c r="AA176" i="10" s="1"/>
  <c r="S177" i="10"/>
  <c r="AA177" i="10" s="1"/>
  <c r="S178" i="10"/>
  <c r="S179" i="10"/>
  <c r="AA179" i="10" s="1"/>
  <c r="S180" i="10"/>
  <c r="U180" i="10" s="1"/>
  <c r="S189" i="10"/>
  <c r="U189" i="10" s="1"/>
  <c r="S190" i="10"/>
  <c r="S191" i="10"/>
  <c r="S192" i="10"/>
  <c r="U192" i="10" s="1"/>
  <c r="S193" i="10"/>
  <c r="AA193" i="10" s="1"/>
  <c r="S194" i="10"/>
  <c r="S195" i="10"/>
  <c r="AA195" i="10" s="1"/>
  <c r="S196" i="10"/>
  <c r="AA196" i="10" s="1"/>
  <c r="S197" i="10"/>
  <c r="U197" i="10" s="1"/>
  <c r="S198" i="10"/>
  <c r="S199" i="10"/>
  <c r="S200" i="10"/>
  <c r="S201" i="10"/>
  <c r="AA201" i="10" s="1"/>
  <c r="S202" i="10"/>
  <c r="U202" i="10" s="1"/>
  <c r="S203" i="10"/>
  <c r="S204" i="10"/>
  <c r="S205" i="10"/>
  <c r="U205" i="10" s="1"/>
  <c r="S206" i="10"/>
  <c r="AA206" i="10" s="1"/>
  <c r="S207" i="10"/>
  <c r="AA207" i="10" s="1"/>
  <c r="S208" i="10"/>
  <c r="S209" i="10"/>
  <c r="AA209" i="10" s="1"/>
  <c r="S210" i="10"/>
  <c r="U210" i="10" s="1"/>
  <c r="S211" i="10"/>
  <c r="S212" i="10"/>
  <c r="S213" i="10"/>
  <c r="U213" i="10" s="1"/>
  <c r="S214" i="10"/>
  <c r="S215" i="10"/>
  <c r="AA215" i="10" s="1"/>
  <c r="S216" i="10"/>
  <c r="U216" i="10" s="1"/>
  <c r="S217" i="10"/>
  <c r="AA217" i="10" s="1"/>
  <c r="S218" i="10"/>
  <c r="S219" i="10"/>
  <c r="AA219" i="10" s="1"/>
  <c r="S236" i="10"/>
  <c r="S237" i="10"/>
  <c r="U237" i="10" s="1"/>
  <c r="S238" i="10"/>
  <c r="AA238" i="10" s="1"/>
  <c r="S239" i="10"/>
  <c r="AA239" i="10" s="1"/>
  <c r="S240" i="10"/>
  <c r="S241" i="10"/>
  <c r="S242" i="10"/>
  <c r="U242" i="10" s="1"/>
  <c r="S243" i="10"/>
  <c r="S244" i="10"/>
  <c r="S245" i="10"/>
  <c r="U245" i="10" s="1"/>
  <c r="S246" i="10"/>
  <c r="U246" i="10" s="1"/>
  <c r="S247" i="10"/>
  <c r="AA247" i="10" s="1"/>
  <c r="S248" i="10"/>
  <c r="S249" i="10"/>
  <c r="S250" i="10"/>
  <c r="AA250" i="10" s="1"/>
  <c r="S251" i="10"/>
  <c r="U251" i="10" s="1"/>
  <c r="S252" i="10"/>
  <c r="S253" i="10"/>
  <c r="S254" i="10"/>
  <c r="S255" i="10"/>
  <c r="AA255" i="10" s="1"/>
  <c r="S256" i="10"/>
  <c r="U256" i="10" s="1"/>
  <c r="S257" i="10"/>
  <c r="U257" i="10" s="1"/>
  <c r="S258" i="10"/>
  <c r="S259" i="10"/>
  <c r="S260" i="10"/>
  <c r="AA260" i="10" s="1"/>
  <c r="S261" i="10"/>
  <c r="S262" i="10"/>
  <c r="S263" i="10"/>
  <c r="AA263" i="10" s="1"/>
  <c r="S264" i="10"/>
  <c r="U264" i="10" s="1"/>
  <c r="S265" i="10"/>
  <c r="U265" i="10" s="1"/>
  <c r="S266" i="10"/>
  <c r="S267" i="10"/>
  <c r="U267" i="10" s="1"/>
  <c r="S268" i="10"/>
  <c r="AA268" i="10" s="1"/>
  <c r="S269" i="10"/>
  <c r="S270" i="10"/>
  <c r="S271" i="10"/>
  <c r="AA271" i="10" s="1"/>
  <c r="S272" i="10"/>
  <c r="U272" i="10" s="1"/>
  <c r="S273" i="10"/>
  <c r="U273" i="10" s="1"/>
  <c r="S274" i="10"/>
  <c r="S275" i="10"/>
  <c r="S276" i="10"/>
  <c r="AA276" i="10" s="1"/>
  <c r="S277" i="10"/>
  <c r="S278" i="10"/>
  <c r="S279" i="10"/>
  <c r="AA279" i="10" s="1"/>
  <c r="S280" i="10"/>
  <c r="U280" i="10" s="1"/>
  <c r="S281" i="10"/>
  <c r="U281" i="10" s="1"/>
  <c r="S282" i="10"/>
  <c r="S283" i="10"/>
  <c r="U283" i="10" s="1"/>
  <c r="S284" i="10"/>
  <c r="AA284" i="10" s="1"/>
  <c r="S285" i="10"/>
  <c r="S291" i="10"/>
  <c r="AA291" i="10" s="1"/>
  <c r="S292" i="10"/>
  <c r="U292" i="10" s="1"/>
  <c r="S293" i="10"/>
  <c r="AA293" i="10" s="1"/>
  <c r="S294" i="10"/>
  <c r="S295" i="10"/>
  <c r="AA295" i="10" s="1"/>
  <c r="S296" i="10"/>
  <c r="S313" i="10"/>
  <c r="AA313" i="10" s="1"/>
  <c r="S314" i="10"/>
  <c r="AA314" i="10" s="1"/>
  <c r="S315" i="10"/>
  <c r="AA315" i="10" s="1"/>
  <c r="S316" i="10"/>
  <c r="S317" i="10"/>
  <c r="AA317" i="10" s="1"/>
  <c r="S318" i="10"/>
  <c r="S319" i="10"/>
  <c r="S320" i="10"/>
  <c r="S321" i="10"/>
  <c r="AA321" i="10" s="1"/>
  <c r="S322" i="10"/>
  <c r="AA322" i="10" s="1"/>
  <c r="S323" i="10"/>
  <c r="AA323" i="10" s="1"/>
  <c r="S345" i="10"/>
  <c r="S346" i="10"/>
  <c r="AA346" i="10" s="1"/>
  <c r="S347" i="10"/>
  <c r="S348" i="10"/>
  <c r="AA348" i="10" s="1"/>
  <c r="S349" i="10"/>
  <c r="S350" i="10"/>
  <c r="AA350" i="10" s="1"/>
  <c r="S351" i="10"/>
  <c r="U351" i="10" s="1"/>
  <c r="S352" i="10"/>
  <c r="AA352" i="10" s="1"/>
  <c r="S353" i="10"/>
  <c r="S392" i="10"/>
  <c r="S393" i="10"/>
  <c r="S394" i="10"/>
  <c r="AA394" i="10" s="1"/>
  <c r="S395" i="10"/>
  <c r="U395" i="10" s="1"/>
  <c r="S396" i="10"/>
  <c r="AA396" i="10" s="1"/>
  <c r="S397" i="10"/>
  <c r="S398" i="10"/>
  <c r="AA398" i="10" s="1"/>
  <c r="S399" i="10"/>
  <c r="S400" i="10"/>
  <c r="AA400" i="10" s="1"/>
  <c r="S401" i="10"/>
  <c r="S402" i="10"/>
  <c r="AA402" i="10" s="1"/>
  <c r="S403" i="10"/>
  <c r="S404" i="10"/>
  <c r="AA404" i="10" s="1"/>
  <c r="S405" i="10"/>
  <c r="AA405" i="10" s="1"/>
  <c r="S406" i="10"/>
  <c r="S407" i="10"/>
  <c r="S408" i="10"/>
  <c r="AA408" i="10" s="1"/>
  <c r="S409" i="10"/>
  <c r="S410" i="10"/>
  <c r="AA410" i="10" s="1"/>
  <c r="S411" i="10"/>
  <c r="S412" i="10"/>
  <c r="AA412" i="10" s="1"/>
  <c r="S413" i="10"/>
  <c r="S414" i="10"/>
  <c r="AA414" i="10" s="1"/>
  <c r="S415" i="10"/>
  <c r="S445" i="10"/>
  <c r="AA445" i="10" s="1"/>
  <c r="S446" i="10"/>
  <c r="U446" i="10" s="1"/>
  <c r="S447" i="10"/>
  <c r="U447" i="10" s="1"/>
  <c r="S448" i="10"/>
  <c r="S449" i="10"/>
  <c r="AA449" i="10" s="1"/>
  <c r="S450" i="10"/>
  <c r="U450" i="10" s="1"/>
  <c r="S451" i="10"/>
  <c r="U451" i="10" s="1"/>
  <c r="S452" i="10"/>
  <c r="S453" i="10"/>
  <c r="AA453" i="10" s="1"/>
  <c r="S454" i="10"/>
  <c r="U454" i="10" s="1"/>
  <c r="S455" i="10"/>
  <c r="U455" i="10" s="1"/>
  <c r="S456" i="10"/>
  <c r="S457" i="10"/>
  <c r="AA457" i="10" s="1"/>
  <c r="S458" i="10"/>
  <c r="U458" i="10" s="1"/>
  <c r="S459" i="10"/>
  <c r="U459" i="10" s="1"/>
  <c r="S460" i="10"/>
  <c r="S461" i="10"/>
  <c r="AA461" i="10" s="1"/>
  <c r="S462" i="10"/>
  <c r="U462" i="10" s="1"/>
  <c r="S463" i="10"/>
  <c r="U463" i="10" s="1"/>
  <c r="S464" i="10"/>
  <c r="S465" i="10"/>
  <c r="AA465" i="10" s="1"/>
  <c r="S466" i="10"/>
  <c r="U466" i="10" s="1"/>
  <c r="S467" i="10"/>
  <c r="U467" i="10" s="1"/>
  <c r="S468" i="10"/>
  <c r="S469" i="10"/>
  <c r="AA469" i="10" s="1"/>
  <c r="S470" i="10"/>
  <c r="U470" i="10" s="1"/>
  <c r="S471" i="10"/>
  <c r="U471" i="10" s="1"/>
  <c r="S472" i="10"/>
  <c r="S473" i="10"/>
  <c r="AA473" i="10" s="1"/>
  <c r="S474" i="10"/>
  <c r="U474" i="10" s="1"/>
  <c r="S475" i="10"/>
  <c r="U475" i="10" s="1"/>
  <c r="S476" i="10"/>
  <c r="S477" i="10"/>
  <c r="AA477" i="10" s="1"/>
  <c r="S478" i="10"/>
  <c r="U478" i="10" s="1"/>
  <c r="S479" i="10"/>
  <c r="U479" i="10" s="1"/>
  <c r="S480" i="10"/>
  <c r="S481" i="10"/>
  <c r="AA481" i="10" s="1"/>
  <c r="S482" i="10"/>
  <c r="U482" i="10" s="1"/>
  <c r="S483" i="10"/>
  <c r="U483" i="10" s="1"/>
  <c r="S484" i="10"/>
  <c r="S508" i="10"/>
  <c r="AA508" i="10" s="1"/>
  <c r="S509" i="10"/>
  <c r="S510" i="10"/>
  <c r="U510" i="10" s="1"/>
  <c r="S511" i="10"/>
  <c r="AA511" i="10" s="1"/>
  <c r="S512" i="10"/>
  <c r="S534" i="10"/>
  <c r="S535" i="10"/>
  <c r="U535" i="10" s="1"/>
  <c r="S536" i="10"/>
  <c r="AA536" i="10" s="1"/>
  <c r="S537" i="10"/>
  <c r="AA537" i="10" s="1"/>
  <c r="S538" i="10"/>
  <c r="U538" i="10" s="1"/>
  <c r="S539" i="10"/>
  <c r="AA539" i="10" s="1"/>
  <c r="S540" i="10"/>
  <c r="U540" i="10" s="1"/>
  <c r="S541" i="10"/>
  <c r="U541" i="10" s="1"/>
  <c r="S542" i="10"/>
  <c r="U542" i="10" s="1"/>
  <c r="S543" i="10"/>
  <c r="AA543" i="10" s="1"/>
  <c r="S544" i="10"/>
  <c r="S545" i="10"/>
  <c r="U545" i="10" s="1"/>
  <c r="S546" i="10"/>
  <c r="AA546" i="10" s="1"/>
  <c r="T547" i="10"/>
  <c r="S547" i="10"/>
  <c r="AA547" i="10" s="1"/>
  <c r="T548" i="10"/>
  <c r="S548" i="10"/>
  <c r="T549" i="10"/>
  <c r="S549" i="10"/>
  <c r="U549" i="10" s="1"/>
  <c r="T550" i="10"/>
  <c r="S550" i="10"/>
  <c r="T551" i="10"/>
  <c r="S551" i="10"/>
  <c r="T552" i="10"/>
  <c r="S552" i="10"/>
  <c r="AA552" i="10" s="1"/>
  <c r="T553" i="10"/>
  <c r="S553" i="10"/>
  <c r="AA553" i="10" s="1"/>
  <c r="T554" i="10"/>
  <c r="S554" i="10"/>
  <c r="AA554" i="10" s="1"/>
  <c r="T555" i="10"/>
  <c r="S555" i="10"/>
  <c r="U555" i="10" s="1"/>
  <c r="T556" i="10"/>
  <c r="S556" i="10"/>
  <c r="U556" i="10" s="1"/>
  <c r="T557" i="10"/>
  <c r="S557" i="10"/>
  <c r="AA557" i="10" s="1"/>
  <c r="T558" i="10"/>
  <c r="S558" i="10"/>
  <c r="U558" i="10" s="1"/>
  <c r="T559" i="10"/>
  <c r="S559" i="10"/>
  <c r="U559" i="10" s="1"/>
  <c r="T560" i="10"/>
  <c r="S560" i="10"/>
  <c r="T561" i="10"/>
  <c r="S561" i="10"/>
  <c r="T562" i="10"/>
  <c r="S562" i="10"/>
  <c r="T563" i="10"/>
  <c r="S563" i="10"/>
  <c r="T564" i="10"/>
  <c r="S564" i="10"/>
  <c r="T565" i="10"/>
  <c r="S565" i="10"/>
  <c r="T566" i="10"/>
  <c r="S566" i="10"/>
  <c r="T567" i="10"/>
  <c r="S567" i="10"/>
  <c r="Y661" i="10"/>
  <c r="Z661" i="10" s="1"/>
  <c r="T661" i="10"/>
  <c r="T575" i="10"/>
  <c r="S575" i="10"/>
  <c r="AA575" i="10" s="1"/>
  <c r="T576" i="10"/>
  <c r="S576" i="10"/>
  <c r="U576" i="10" s="1"/>
  <c r="T577" i="10"/>
  <c r="S577" i="10"/>
  <c r="U577" i="10" s="1"/>
  <c r="T578" i="10"/>
  <c r="S578" i="10"/>
  <c r="W578" i="10" s="1"/>
  <c r="T579" i="10"/>
  <c r="S579" i="10"/>
  <c r="U579" i="10" s="1"/>
  <c r="T580" i="10"/>
  <c r="S580" i="10"/>
  <c r="W580" i="10" s="1"/>
  <c r="T581" i="10"/>
  <c r="S581" i="10"/>
  <c r="AA581" i="10" s="1"/>
  <c r="T582" i="10"/>
  <c r="S582" i="10"/>
  <c r="U582" i="10" s="1"/>
  <c r="T583" i="10"/>
  <c r="S583" i="10"/>
  <c r="AA583" i="10" s="1"/>
  <c r="T584" i="10"/>
  <c r="S584" i="10"/>
  <c r="U584" i="10" s="1"/>
  <c r="S636" i="10"/>
  <c r="U636" i="10" s="1"/>
  <c r="W636" i="10" s="1"/>
  <c r="S638" i="10"/>
  <c r="AA638" i="10" s="1"/>
  <c r="Y638" i="10"/>
  <c r="Z638" i="10" s="1"/>
  <c r="S639" i="10"/>
  <c r="U639" i="10" s="1"/>
  <c r="S640" i="10"/>
  <c r="AA640" i="10" s="1"/>
  <c r="S642" i="10"/>
  <c r="Y642" i="10"/>
  <c r="Z642" i="10" s="1"/>
  <c r="S647" i="10"/>
  <c r="S648" i="10"/>
  <c r="AA648" i="10" s="1"/>
  <c r="S650" i="10"/>
  <c r="Y650" i="10"/>
  <c r="Z650" i="10" s="1"/>
  <c r="S651" i="10"/>
  <c r="U651" i="10" s="1"/>
  <c r="S652" i="10"/>
  <c r="AA652" i="10" s="1"/>
  <c r="S654" i="10"/>
  <c r="AA654" i="10" s="1"/>
  <c r="S656" i="10"/>
  <c r="U656" i="10" s="1"/>
  <c r="W656" i="10" s="1"/>
  <c r="Y656" i="10"/>
  <c r="Z656" i="10" s="1"/>
  <c r="S657" i="10"/>
  <c r="U657" i="10" s="1"/>
  <c r="S658" i="10"/>
  <c r="S660" i="10"/>
  <c r="AA660" i="10" s="1"/>
  <c r="Y660" i="10"/>
  <c r="Z660" i="10" s="1"/>
  <c r="S661" i="10"/>
  <c r="AA661" i="10" s="1"/>
  <c r="Y665" i="10"/>
  <c r="Z665" i="10" s="1"/>
  <c r="S670" i="10"/>
  <c r="AA670" i="10" s="1"/>
  <c r="P674" i="10"/>
  <c r="T674" i="10" s="1"/>
  <c r="S674" i="10"/>
  <c r="AA674" i="10" s="1"/>
  <c r="P675" i="10"/>
  <c r="T675" i="10" s="1"/>
  <c r="P676" i="10"/>
  <c r="T676" i="10" s="1"/>
  <c r="S676" i="10"/>
  <c r="AA676" i="10" s="1"/>
  <c r="P677" i="10"/>
  <c r="T677" i="10" s="1"/>
  <c r="P678" i="10"/>
  <c r="T678" i="10" s="1"/>
  <c r="S678" i="10"/>
  <c r="U678" i="10" s="1"/>
  <c r="P679" i="10"/>
  <c r="T679" i="10" s="1"/>
  <c r="P680" i="10"/>
  <c r="T680" i="10" s="1"/>
  <c r="S680" i="10"/>
  <c r="AA680" i="10" s="1"/>
  <c r="P681" i="10"/>
  <c r="T681" i="10" s="1"/>
  <c r="P682" i="10"/>
  <c r="T682" i="10" s="1"/>
  <c r="S682" i="10"/>
  <c r="AA682" i="10" s="1"/>
  <c r="P683" i="10"/>
  <c r="T683" i="10" s="1"/>
  <c r="P684" i="10"/>
  <c r="T684" i="10" s="1"/>
  <c r="S684" i="10"/>
  <c r="U684" i="10" s="1"/>
  <c r="P685" i="10"/>
  <c r="T685" i="10" s="1"/>
  <c r="P686" i="10"/>
  <c r="T686" i="10" s="1"/>
  <c r="S686" i="10"/>
  <c r="U686" i="10" s="1"/>
  <c r="P687" i="10"/>
  <c r="T687" i="10" s="1"/>
  <c r="P688" i="10"/>
  <c r="T688" i="10" s="1"/>
  <c r="S688" i="10"/>
  <c r="U688" i="10" s="1"/>
  <c r="P689" i="10"/>
  <c r="T689" i="10" s="1"/>
  <c r="P690" i="10"/>
  <c r="T690" i="10" s="1"/>
  <c r="S690" i="10"/>
  <c r="U690" i="10" s="1"/>
  <c r="P691" i="10"/>
  <c r="T691" i="10" s="1"/>
  <c r="P692" i="10"/>
  <c r="T692" i="10" s="1"/>
  <c r="S692" i="10"/>
  <c r="AA692" i="10" s="1"/>
  <c r="P693" i="10"/>
  <c r="T693" i="10" s="1"/>
  <c r="P694" i="10"/>
  <c r="T694" i="10" s="1"/>
  <c r="S694" i="10"/>
  <c r="AA694" i="10" s="1"/>
  <c r="P695" i="10"/>
  <c r="T695" i="10" s="1"/>
  <c r="P696" i="10"/>
  <c r="T696" i="10" s="1"/>
  <c r="S696" i="10"/>
  <c r="AA696" i="10" s="1"/>
  <c r="P697" i="10"/>
  <c r="T697" i="10" s="1"/>
  <c r="P698" i="10"/>
  <c r="T698" i="10" s="1"/>
  <c r="S698" i="10"/>
  <c r="U698" i="10" s="1"/>
  <c r="P699" i="10"/>
  <c r="T699" i="10" s="1"/>
  <c r="Y673" i="10"/>
  <c r="Z673" i="10" s="1"/>
  <c r="S672" i="10"/>
  <c r="U672" i="10" s="1"/>
  <c r="W672" i="10" s="1"/>
  <c r="Y672" i="10"/>
  <c r="Z672" i="10" s="1"/>
  <c r="S673" i="10"/>
  <c r="S645" i="10"/>
  <c r="U645" i="10" s="1"/>
  <c r="W645" i="10" s="1"/>
  <c r="Y645" i="10"/>
  <c r="Z645" i="10" s="1"/>
  <c r="S646" i="10"/>
  <c r="U646" i="10" s="1"/>
  <c r="S643" i="10"/>
  <c r="S644" i="10"/>
  <c r="U644" i="10" s="1"/>
  <c r="W644" i="10" s="1"/>
  <c r="Y5" i="10"/>
  <c r="Z5" i="10" s="1"/>
  <c r="T5" i="10"/>
  <c r="Y7" i="10"/>
  <c r="Z7" i="10" s="1"/>
  <c r="T7" i="10"/>
  <c r="Y8" i="10"/>
  <c r="Z8" i="10" s="1"/>
  <c r="T8" i="10"/>
  <c r="Y10" i="10"/>
  <c r="Z10" i="10" s="1"/>
  <c r="T10" i="10"/>
  <c r="Y13" i="10"/>
  <c r="Z13" i="10" s="1"/>
  <c r="T13" i="10"/>
  <c r="Y15" i="10"/>
  <c r="Z15" i="10" s="1"/>
  <c r="T15" i="10"/>
  <c r="Y17" i="10"/>
  <c r="Z17" i="10" s="1"/>
  <c r="T17" i="10"/>
  <c r="Y19" i="10"/>
  <c r="Z19" i="10" s="1"/>
  <c r="T19" i="10"/>
  <c r="Y22" i="10"/>
  <c r="Z22" i="10" s="1"/>
  <c r="T22" i="10"/>
  <c r="Y23" i="10"/>
  <c r="Z23" i="10" s="1"/>
  <c r="T23" i="10"/>
  <c r="Y26" i="10"/>
  <c r="Z26" i="10" s="1"/>
  <c r="T26" i="10"/>
  <c r="Y28" i="10"/>
  <c r="Z28" i="10" s="1"/>
  <c r="T28" i="10"/>
  <c r="Y30" i="10"/>
  <c r="Z30" i="10" s="1"/>
  <c r="T30" i="10"/>
  <c r="Y32" i="10"/>
  <c r="Z32" i="10" s="1"/>
  <c r="T32" i="10"/>
  <c r="Y35" i="10"/>
  <c r="Z35" i="10" s="1"/>
  <c r="T35" i="10"/>
  <c r="Y98" i="10"/>
  <c r="Z98" i="10" s="1"/>
  <c r="T98" i="10"/>
  <c r="Y99" i="10"/>
  <c r="Z99" i="10" s="1"/>
  <c r="T99" i="10"/>
  <c r="Y100" i="10"/>
  <c r="Z100" i="10" s="1"/>
  <c r="T100" i="10"/>
  <c r="Y101" i="10"/>
  <c r="Z101" i="10" s="1"/>
  <c r="T101" i="10"/>
  <c r="Y102" i="10"/>
  <c r="Z102" i="10" s="1"/>
  <c r="T102" i="10"/>
  <c r="Y103" i="10"/>
  <c r="Z103" i="10" s="1"/>
  <c r="T103" i="10"/>
  <c r="Y104" i="10"/>
  <c r="Z104" i="10" s="1"/>
  <c r="T104" i="10"/>
  <c r="Y105" i="10"/>
  <c r="Z105" i="10" s="1"/>
  <c r="T105" i="10"/>
  <c r="Y106" i="10"/>
  <c r="Z106" i="10" s="1"/>
  <c r="T106" i="10"/>
  <c r="Y107" i="10"/>
  <c r="Z107" i="10" s="1"/>
  <c r="T107" i="10"/>
  <c r="Y108" i="10"/>
  <c r="Z108" i="10" s="1"/>
  <c r="T108" i="10"/>
  <c r="Y109" i="10"/>
  <c r="Z109" i="10" s="1"/>
  <c r="T109" i="10"/>
  <c r="Y110" i="10"/>
  <c r="Z110" i="10" s="1"/>
  <c r="T110" i="10"/>
  <c r="Y111" i="10"/>
  <c r="Z111" i="10" s="1"/>
  <c r="T111" i="10"/>
  <c r="Y112" i="10"/>
  <c r="Z112" i="10" s="1"/>
  <c r="T112" i="10"/>
  <c r="Y113" i="10"/>
  <c r="Z113" i="10" s="1"/>
  <c r="T113" i="10"/>
  <c r="Y114" i="10"/>
  <c r="Z114" i="10" s="1"/>
  <c r="T114" i="10"/>
  <c r="Y115" i="10"/>
  <c r="Z115" i="10" s="1"/>
  <c r="T115" i="10"/>
  <c r="Y3" i="10"/>
  <c r="Z3" i="10" s="1"/>
  <c r="T3" i="10"/>
  <c r="Y4" i="10"/>
  <c r="Z4" i="10" s="1"/>
  <c r="T4" i="10"/>
  <c r="Y6" i="10"/>
  <c r="Z6" i="10" s="1"/>
  <c r="T6" i="10"/>
  <c r="Y9" i="10"/>
  <c r="Z9" i="10" s="1"/>
  <c r="T9" i="10"/>
  <c r="Y11" i="10"/>
  <c r="Z11" i="10" s="1"/>
  <c r="T11" i="10"/>
  <c r="Y12" i="10"/>
  <c r="Z12" i="10" s="1"/>
  <c r="T12" i="10"/>
  <c r="Y14" i="10"/>
  <c r="Z14" i="10" s="1"/>
  <c r="T14" i="10"/>
  <c r="Y16" i="10"/>
  <c r="Z16" i="10" s="1"/>
  <c r="T16" i="10"/>
  <c r="Y18" i="10"/>
  <c r="Z18" i="10" s="1"/>
  <c r="T18" i="10"/>
  <c r="Y20" i="10"/>
  <c r="Z20" i="10" s="1"/>
  <c r="T20" i="10"/>
  <c r="Y21" i="10"/>
  <c r="Z21" i="10" s="1"/>
  <c r="T21" i="10"/>
  <c r="Y24" i="10"/>
  <c r="Z24" i="10" s="1"/>
  <c r="T24" i="10"/>
  <c r="Y25" i="10"/>
  <c r="Z25" i="10" s="1"/>
  <c r="T25" i="10"/>
  <c r="Y27" i="10"/>
  <c r="Z27" i="10" s="1"/>
  <c r="T27" i="10"/>
  <c r="Y29" i="10"/>
  <c r="Z29" i="10" s="1"/>
  <c r="T29" i="10"/>
  <c r="Y31" i="10"/>
  <c r="Z31" i="10" s="1"/>
  <c r="T31" i="10"/>
  <c r="Y33" i="10"/>
  <c r="Z33" i="10" s="1"/>
  <c r="T33" i="10"/>
  <c r="Y34" i="10"/>
  <c r="Z34" i="10" s="1"/>
  <c r="T34" i="10"/>
  <c r="Y36" i="10"/>
  <c r="Z36" i="10" s="1"/>
  <c r="T36" i="10"/>
  <c r="Y37" i="10"/>
  <c r="Z37" i="10" s="1"/>
  <c r="T37" i="10"/>
  <c r="Y38" i="10"/>
  <c r="Z38" i="10" s="1"/>
  <c r="T38" i="10"/>
  <c r="Y39" i="10"/>
  <c r="Z39" i="10" s="1"/>
  <c r="T39" i="10"/>
  <c r="Y40" i="10"/>
  <c r="Z40" i="10" s="1"/>
  <c r="T40" i="10"/>
  <c r="Y41" i="10"/>
  <c r="Z41" i="10" s="1"/>
  <c r="T41" i="10"/>
  <c r="Y42" i="10"/>
  <c r="Z42" i="10" s="1"/>
  <c r="T42" i="10"/>
  <c r="Y43" i="10"/>
  <c r="Z43" i="10" s="1"/>
  <c r="T43" i="10"/>
  <c r="Y44" i="10"/>
  <c r="Z44" i="10" s="1"/>
  <c r="T44" i="10"/>
  <c r="Y45" i="10"/>
  <c r="Z45" i="10" s="1"/>
  <c r="T45" i="10"/>
  <c r="Y46" i="10"/>
  <c r="Z46" i="10" s="1"/>
  <c r="T46" i="10"/>
  <c r="Y47" i="10"/>
  <c r="Z47" i="10" s="1"/>
  <c r="T47" i="10"/>
  <c r="Y48" i="10"/>
  <c r="Z48" i="10" s="1"/>
  <c r="T48" i="10"/>
  <c r="Y49" i="10"/>
  <c r="Z49" i="10" s="1"/>
  <c r="T49" i="10"/>
  <c r="Y50" i="10"/>
  <c r="Z50" i="10" s="1"/>
  <c r="T50" i="10"/>
  <c r="Y51" i="10"/>
  <c r="Z51" i="10" s="1"/>
  <c r="T51" i="10"/>
  <c r="Y52" i="10"/>
  <c r="Z52" i="10" s="1"/>
  <c r="T52" i="10"/>
  <c r="Y53" i="10"/>
  <c r="Z53" i="10" s="1"/>
  <c r="T53" i="10"/>
  <c r="Y54" i="10"/>
  <c r="Z54" i="10" s="1"/>
  <c r="T54" i="10"/>
  <c r="Y55" i="10"/>
  <c r="Z55" i="10" s="1"/>
  <c r="T55" i="10"/>
  <c r="Y56" i="10"/>
  <c r="Z56" i="10" s="1"/>
  <c r="T56" i="10"/>
  <c r="Y57" i="10"/>
  <c r="Z57" i="10" s="1"/>
  <c r="T57" i="10"/>
  <c r="Y58" i="10"/>
  <c r="Z58" i="10" s="1"/>
  <c r="T58" i="10"/>
  <c r="Y59" i="10"/>
  <c r="Z59" i="10" s="1"/>
  <c r="T59" i="10"/>
  <c r="Y60" i="10"/>
  <c r="Z60" i="10" s="1"/>
  <c r="T60" i="10"/>
  <c r="Y61" i="10"/>
  <c r="Z61" i="10" s="1"/>
  <c r="T61" i="10"/>
  <c r="Y62" i="10"/>
  <c r="Z62" i="10" s="1"/>
  <c r="T62" i="10"/>
  <c r="Y63" i="10"/>
  <c r="Z63" i="10" s="1"/>
  <c r="T63" i="10"/>
  <c r="Y64" i="10"/>
  <c r="Z64" i="10" s="1"/>
  <c r="T64" i="10"/>
  <c r="Y65" i="10"/>
  <c r="Z65" i="10" s="1"/>
  <c r="T65" i="10"/>
  <c r="Y66" i="10"/>
  <c r="Z66" i="10" s="1"/>
  <c r="T66" i="10"/>
  <c r="Y67" i="10"/>
  <c r="Z67" i="10" s="1"/>
  <c r="T67" i="10"/>
  <c r="Y68" i="10"/>
  <c r="Z68" i="10" s="1"/>
  <c r="T68" i="10"/>
  <c r="Y69" i="10"/>
  <c r="Z69" i="10" s="1"/>
  <c r="T69" i="10"/>
  <c r="Y70" i="10"/>
  <c r="Z70" i="10" s="1"/>
  <c r="T70" i="10"/>
  <c r="Y71" i="10"/>
  <c r="Z71" i="10" s="1"/>
  <c r="T71" i="10"/>
  <c r="Y72" i="10"/>
  <c r="Z72" i="10" s="1"/>
  <c r="T72" i="10"/>
  <c r="Y73" i="10"/>
  <c r="Z73" i="10" s="1"/>
  <c r="T73" i="10"/>
  <c r="Y74" i="10"/>
  <c r="Z74" i="10" s="1"/>
  <c r="T74" i="10"/>
  <c r="Y75" i="10"/>
  <c r="Z75" i="10" s="1"/>
  <c r="T75" i="10"/>
  <c r="Y76" i="10"/>
  <c r="Z76" i="10" s="1"/>
  <c r="T76" i="10"/>
  <c r="Y77" i="10"/>
  <c r="Z77" i="10" s="1"/>
  <c r="T77" i="10"/>
  <c r="Y78" i="10"/>
  <c r="Z78" i="10" s="1"/>
  <c r="T78" i="10"/>
  <c r="Y79" i="10"/>
  <c r="Z79" i="10" s="1"/>
  <c r="T79" i="10"/>
  <c r="Y80" i="10"/>
  <c r="Z80" i="10" s="1"/>
  <c r="T80" i="10"/>
  <c r="Y81" i="10"/>
  <c r="Z81" i="10" s="1"/>
  <c r="T81" i="10"/>
  <c r="Y82" i="10"/>
  <c r="Z82" i="10" s="1"/>
  <c r="T82" i="10"/>
  <c r="Y83" i="10"/>
  <c r="Z83" i="10" s="1"/>
  <c r="T83" i="10"/>
  <c r="Y84" i="10"/>
  <c r="Z84" i="10" s="1"/>
  <c r="T84" i="10"/>
  <c r="Y85" i="10"/>
  <c r="Z85" i="10" s="1"/>
  <c r="T85" i="10"/>
  <c r="Y86" i="10"/>
  <c r="Z86" i="10" s="1"/>
  <c r="T86" i="10"/>
  <c r="Y87" i="10"/>
  <c r="Z87" i="10" s="1"/>
  <c r="T87" i="10"/>
  <c r="Y88" i="10"/>
  <c r="Z88" i="10" s="1"/>
  <c r="T88" i="10"/>
  <c r="Y89" i="10"/>
  <c r="Z89" i="10" s="1"/>
  <c r="T89" i="10"/>
  <c r="Y90" i="10"/>
  <c r="Z90" i="10" s="1"/>
  <c r="T90" i="10"/>
  <c r="Y91" i="10"/>
  <c r="Z91" i="10" s="1"/>
  <c r="T91" i="10"/>
  <c r="Y92" i="10"/>
  <c r="Z92" i="10" s="1"/>
  <c r="T92" i="10"/>
  <c r="Y93" i="10"/>
  <c r="Z93" i="10" s="1"/>
  <c r="T93" i="10"/>
  <c r="Y94" i="10"/>
  <c r="Z94" i="10" s="1"/>
  <c r="T94" i="10"/>
  <c r="Y95" i="10"/>
  <c r="Z95" i="10" s="1"/>
  <c r="T95" i="10"/>
  <c r="Y96" i="10"/>
  <c r="Z96" i="10" s="1"/>
  <c r="T96" i="10"/>
  <c r="Y97" i="10"/>
  <c r="Z97" i="10" s="1"/>
  <c r="T97" i="10"/>
  <c r="AA3" i="10"/>
  <c r="Y116" i="10"/>
  <c r="Z116" i="10" s="1"/>
  <c r="T116" i="10"/>
  <c r="Y117" i="10"/>
  <c r="Z117" i="10" s="1"/>
  <c r="T117" i="10"/>
  <c r="Y118" i="10"/>
  <c r="Z118" i="10" s="1"/>
  <c r="T118" i="10"/>
  <c r="Y120" i="10"/>
  <c r="Z120" i="10" s="1"/>
  <c r="T120" i="10"/>
  <c r="Y121" i="10"/>
  <c r="Z121" i="10" s="1"/>
  <c r="T121" i="10"/>
  <c r="Y122" i="10"/>
  <c r="Z122" i="10" s="1"/>
  <c r="T122" i="10"/>
  <c r="Y123" i="10"/>
  <c r="Z123" i="10" s="1"/>
  <c r="T123" i="10"/>
  <c r="Y124" i="10"/>
  <c r="Z124" i="10" s="1"/>
  <c r="T124" i="10"/>
  <c r="Y127" i="10"/>
  <c r="Z127" i="10" s="1"/>
  <c r="T127" i="10"/>
  <c r="Y130" i="10"/>
  <c r="Z130" i="10" s="1"/>
  <c r="T130" i="10"/>
  <c r="Y143" i="10"/>
  <c r="Z143" i="10" s="1"/>
  <c r="Y145" i="10"/>
  <c r="Z145" i="10" s="1"/>
  <c r="Y147" i="10"/>
  <c r="Z147" i="10" s="1"/>
  <c r="Y149" i="10"/>
  <c r="Z149" i="10" s="1"/>
  <c r="T149" i="10"/>
  <c r="Y150" i="10"/>
  <c r="Z150" i="10" s="1"/>
  <c r="T150" i="10"/>
  <c r="Y151" i="10"/>
  <c r="Z151" i="10" s="1"/>
  <c r="T151" i="10"/>
  <c r="Y152" i="10"/>
  <c r="Z152" i="10" s="1"/>
  <c r="T152" i="10"/>
  <c r="Y153" i="10"/>
  <c r="Z153" i="10" s="1"/>
  <c r="T153" i="10"/>
  <c r="Y154" i="10"/>
  <c r="Z154" i="10" s="1"/>
  <c r="T154" i="10"/>
  <c r="Y155" i="10"/>
  <c r="Z155" i="10" s="1"/>
  <c r="T155" i="10"/>
  <c r="Y156" i="10"/>
  <c r="Z156" i="10" s="1"/>
  <c r="T156" i="10"/>
  <c r="Y157" i="10"/>
  <c r="Z157" i="10" s="1"/>
  <c r="T157" i="10"/>
  <c r="Y158" i="10"/>
  <c r="Z158" i="10" s="1"/>
  <c r="T158" i="10"/>
  <c r="Y159" i="10"/>
  <c r="Z159" i="10" s="1"/>
  <c r="T159" i="10"/>
  <c r="Y160" i="10"/>
  <c r="Z160" i="10" s="1"/>
  <c r="T160" i="10"/>
  <c r="Y161" i="10"/>
  <c r="Z161" i="10" s="1"/>
  <c r="T161" i="10"/>
  <c r="Y162" i="10"/>
  <c r="Z162" i="10" s="1"/>
  <c r="T162" i="10"/>
  <c r="Y163" i="10"/>
  <c r="Z163" i="10" s="1"/>
  <c r="T163" i="10"/>
  <c r="Y164" i="10"/>
  <c r="Z164" i="10" s="1"/>
  <c r="T164" i="10"/>
  <c r="Y165" i="10"/>
  <c r="Z165" i="10" s="1"/>
  <c r="T165" i="10"/>
  <c r="Y166" i="10"/>
  <c r="Z166" i="10" s="1"/>
  <c r="T166" i="10"/>
  <c r="Y167" i="10"/>
  <c r="Z167" i="10" s="1"/>
  <c r="T167" i="10"/>
  <c r="Y168" i="10"/>
  <c r="Z168" i="10" s="1"/>
  <c r="T168" i="10"/>
  <c r="Y169" i="10"/>
  <c r="Z169" i="10" s="1"/>
  <c r="T169" i="10"/>
  <c r="Y170" i="10"/>
  <c r="Z170" i="10" s="1"/>
  <c r="T170" i="10"/>
  <c r="Y171" i="10"/>
  <c r="Z171" i="10" s="1"/>
  <c r="T171" i="10"/>
  <c r="Y172" i="10"/>
  <c r="Z172" i="10" s="1"/>
  <c r="T172" i="10"/>
  <c r="Y173" i="10"/>
  <c r="Z173" i="10" s="1"/>
  <c r="T173" i="10"/>
  <c r="Y174" i="10"/>
  <c r="Z174" i="10" s="1"/>
  <c r="T174" i="10"/>
  <c r="Y175" i="10"/>
  <c r="Z175" i="10" s="1"/>
  <c r="T175" i="10"/>
  <c r="Y176" i="10"/>
  <c r="Z176" i="10" s="1"/>
  <c r="T176" i="10"/>
  <c r="Y177" i="10"/>
  <c r="Z177" i="10" s="1"/>
  <c r="T177" i="10"/>
  <c r="U177" i="10"/>
  <c r="Y178" i="10"/>
  <c r="Z178" i="10" s="1"/>
  <c r="T178" i="10"/>
  <c r="Y179" i="10"/>
  <c r="Z179" i="10" s="1"/>
  <c r="T179" i="10"/>
  <c r="Y180" i="10"/>
  <c r="Z180" i="10" s="1"/>
  <c r="T180" i="10"/>
  <c r="Y189" i="10"/>
  <c r="Z189" i="10" s="1"/>
  <c r="T189" i="10"/>
  <c r="Y190" i="10"/>
  <c r="Z190" i="10" s="1"/>
  <c r="T190" i="10"/>
  <c r="Y191" i="10"/>
  <c r="Z191" i="10" s="1"/>
  <c r="T191" i="10"/>
  <c r="Y192" i="10"/>
  <c r="Z192" i="10" s="1"/>
  <c r="T192" i="10"/>
  <c r="Y193" i="10"/>
  <c r="Z193" i="10" s="1"/>
  <c r="T193" i="10"/>
  <c r="Y194" i="10"/>
  <c r="Z194" i="10" s="1"/>
  <c r="T194" i="10"/>
  <c r="Y195" i="10"/>
  <c r="Z195" i="10" s="1"/>
  <c r="T195" i="10"/>
  <c r="Y196" i="10"/>
  <c r="Z196" i="10" s="1"/>
  <c r="T196" i="10"/>
  <c r="Y197" i="10"/>
  <c r="Z197" i="10" s="1"/>
  <c r="T197" i="10"/>
  <c r="Y198" i="10"/>
  <c r="Z198" i="10" s="1"/>
  <c r="T198" i="10"/>
  <c r="Y199" i="10"/>
  <c r="Z199" i="10" s="1"/>
  <c r="T199" i="10"/>
  <c r="Y200" i="10"/>
  <c r="Z200" i="10" s="1"/>
  <c r="T200" i="10"/>
  <c r="Y201" i="10"/>
  <c r="Z201" i="10" s="1"/>
  <c r="T201" i="10"/>
  <c r="Y202" i="10"/>
  <c r="Z202" i="10" s="1"/>
  <c r="T202" i="10"/>
  <c r="Y203" i="10"/>
  <c r="Z203" i="10" s="1"/>
  <c r="T203" i="10"/>
  <c r="Y204" i="10"/>
  <c r="Z204" i="10" s="1"/>
  <c r="T204" i="10"/>
  <c r="Y205" i="10"/>
  <c r="Z205" i="10" s="1"/>
  <c r="T205" i="10"/>
  <c r="Y206" i="10"/>
  <c r="Z206" i="10" s="1"/>
  <c r="T206" i="10"/>
  <c r="Y207" i="10"/>
  <c r="Z207" i="10" s="1"/>
  <c r="T207" i="10"/>
  <c r="Y208" i="10"/>
  <c r="Z208" i="10" s="1"/>
  <c r="T208" i="10"/>
  <c r="Y209" i="10"/>
  <c r="Z209" i="10" s="1"/>
  <c r="T209" i="10"/>
  <c r="Y210" i="10"/>
  <c r="Z210" i="10" s="1"/>
  <c r="T210" i="10"/>
  <c r="Y211" i="10"/>
  <c r="Z211" i="10" s="1"/>
  <c r="T211" i="10"/>
  <c r="Y212" i="10"/>
  <c r="Z212" i="10" s="1"/>
  <c r="T212" i="10"/>
  <c r="Y213" i="10"/>
  <c r="Z213" i="10" s="1"/>
  <c r="T213" i="10"/>
  <c r="Y214" i="10"/>
  <c r="Z214" i="10" s="1"/>
  <c r="T214" i="10"/>
  <c r="Y215" i="10"/>
  <c r="Z215" i="10" s="1"/>
  <c r="T215" i="10"/>
  <c r="Y216" i="10"/>
  <c r="Z216" i="10" s="1"/>
  <c r="T216" i="10"/>
  <c r="Y217" i="10"/>
  <c r="Z217" i="10" s="1"/>
  <c r="T217" i="10"/>
  <c r="Y218" i="10"/>
  <c r="Z218" i="10" s="1"/>
  <c r="T218" i="10"/>
  <c r="Y219" i="10"/>
  <c r="Z219" i="10" s="1"/>
  <c r="T219" i="10"/>
  <c r="Y236" i="10"/>
  <c r="Z236" i="10" s="1"/>
  <c r="T236" i="10"/>
  <c r="Y237" i="10"/>
  <c r="Z237" i="10" s="1"/>
  <c r="T237" i="10"/>
  <c r="Y238" i="10"/>
  <c r="Z238" i="10" s="1"/>
  <c r="T238" i="10"/>
  <c r="Y239" i="10"/>
  <c r="Z239" i="10" s="1"/>
  <c r="T239" i="10"/>
  <c r="Y240" i="10"/>
  <c r="Z240" i="10" s="1"/>
  <c r="T240" i="10"/>
  <c r="Y241" i="10"/>
  <c r="Z241" i="10" s="1"/>
  <c r="T241" i="10"/>
  <c r="Y242" i="10"/>
  <c r="Z242" i="10" s="1"/>
  <c r="T242" i="10"/>
  <c r="Y243" i="10"/>
  <c r="Z243" i="10" s="1"/>
  <c r="T243" i="10"/>
  <c r="Y244" i="10"/>
  <c r="Z244" i="10" s="1"/>
  <c r="T244" i="10"/>
  <c r="Y245" i="10"/>
  <c r="Z245" i="10" s="1"/>
  <c r="T245" i="10"/>
  <c r="Y246" i="10"/>
  <c r="Z246" i="10" s="1"/>
  <c r="T246" i="10"/>
  <c r="Y247" i="10"/>
  <c r="Z247" i="10" s="1"/>
  <c r="T247" i="10"/>
  <c r="Y248" i="10"/>
  <c r="Z248" i="10" s="1"/>
  <c r="T248" i="10"/>
  <c r="Y249" i="10"/>
  <c r="Z249" i="10" s="1"/>
  <c r="T249" i="10"/>
  <c r="Y250" i="10"/>
  <c r="Z250" i="10" s="1"/>
  <c r="T250" i="10"/>
  <c r="Y251" i="10"/>
  <c r="Z251" i="10" s="1"/>
  <c r="T251" i="10"/>
  <c r="Y252" i="10"/>
  <c r="Z252" i="10" s="1"/>
  <c r="T252" i="10"/>
  <c r="Y253" i="10"/>
  <c r="Z253" i="10" s="1"/>
  <c r="T253" i="10"/>
  <c r="Y254" i="10"/>
  <c r="Z254" i="10" s="1"/>
  <c r="T254" i="10"/>
  <c r="Y255" i="10"/>
  <c r="Z255" i="10" s="1"/>
  <c r="T255" i="10"/>
  <c r="Y256" i="10"/>
  <c r="Z256" i="10" s="1"/>
  <c r="T256" i="10"/>
  <c r="Y257" i="10"/>
  <c r="Z257" i="10" s="1"/>
  <c r="T257" i="10"/>
  <c r="Y258" i="10"/>
  <c r="Z258" i="10" s="1"/>
  <c r="T258" i="10"/>
  <c r="Y259" i="10"/>
  <c r="Z259" i="10" s="1"/>
  <c r="T259" i="10"/>
  <c r="Y260" i="10"/>
  <c r="Z260" i="10" s="1"/>
  <c r="T260" i="10"/>
  <c r="Y261" i="10"/>
  <c r="Z261" i="10" s="1"/>
  <c r="T261" i="10"/>
  <c r="Y262" i="10"/>
  <c r="Z262" i="10" s="1"/>
  <c r="T262" i="10"/>
  <c r="Y263" i="10"/>
  <c r="Z263" i="10" s="1"/>
  <c r="T263" i="10"/>
  <c r="Y264" i="10"/>
  <c r="Z264" i="10" s="1"/>
  <c r="T264" i="10"/>
  <c r="Y265" i="10"/>
  <c r="Z265" i="10" s="1"/>
  <c r="T265" i="10"/>
  <c r="Y266" i="10"/>
  <c r="Z266" i="10" s="1"/>
  <c r="T266" i="10"/>
  <c r="Y267" i="10"/>
  <c r="Z267" i="10" s="1"/>
  <c r="T267" i="10"/>
  <c r="Y268" i="10"/>
  <c r="Z268" i="10" s="1"/>
  <c r="T268" i="10"/>
  <c r="Y269" i="10"/>
  <c r="Z269" i="10" s="1"/>
  <c r="T269" i="10"/>
  <c r="Y270" i="10"/>
  <c r="Z270" i="10" s="1"/>
  <c r="T270" i="10"/>
  <c r="Y271" i="10"/>
  <c r="Z271" i="10" s="1"/>
  <c r="T271" i="10"/>
  <c r="Y272" i="10"/>
  <c r="Z272" i="10" s="1"/>
  <c r="T272" i="10"/>
  <c r="Y273" i="10"/>
  <c r="Z273" i="10" s="1"/>
  <c r="T273" i="10"/>
  <c r="Y274" i="10"/>
  <c r="Z274" i="10" s="1"/>
  <c r="T274" i="10"/>
  <c r="Y275" i="10"/>
  <c r="Z275" i="10" s="1"/>
  <c r="T275" i="10"/>
  <c r="Y276" i="10"/>
  <c r="Z276" i="10" s="1"/>
  <c r="T276" i="10"/>
  <c r="Y277" i="10"/>
  <c r="Z277" i="10" s="1"/>
  <c r="T277" i="10"/>
  <c r="Y278" i="10"/>
  <c r="Z278" i="10" s="1"/>
  <c r="T278" i="10"/>
  <c r="Y279" i="10"/>
  <c r="Z279" i="10" s="1"/>
  <c r="T279" i="10"/>
  <c r="Y280" i="10"/>
  <c r="Z280" i="10" s="1"/>
  <c r="T280" i="10"/>
  <c r="Y281" i="10"/>
  <c r="Z281" i="10" s="1"/>
  <c r="T281" i="10"/>
  <c r="Y282" i="10"/>
  <c r="Z282" i="10" s="1"/>
  <c r="T282" i="10"/>
  <c r="Y283" i="10"/>
  <c r="Z283" i="10" s="1"/>
  <c r="T283" i="10"/>
  <c r="Y284" i="10"/>
  <c r="Z284" i="10" s="1"/>
  <c r="T284" i="10"/>
  <c r="Y285" i="10"/>
  <c r="Z285" i="10" s="1"/>
  <c r="T285" i="10"/>
  <c r="Y286" i="10"/>
  <c r="Z286" i="10" s="1"/>
  <c r="T286" i="10"/>
  <c r="Y287" i="10"/>
  <c r="Z287" i="10" s="1"/>
  <c r="T287" i="10"/>
  <c r="Y288" i="10"/>
  <c r="Z288" i="10" s="1"/>
  <c r="T288" i="10"/>
  <c r="Y289" i="10"/>
  <c r="Z289" i="10" s="1"/>
  <c r="T289" i="10"/>
  <c r="Y290" i="10"/>
  <c r="Z290" i="10" s="1"/>
  <c r="T290" i="10"/>
  <c r="Y119" i="10"/>
  <c r="Z119" i="10" s="1"/>
  <c r="T119" i="10"/>
  <c r="Y125" i="10"/>
  <c r="Z125" i="10" s="1"/>
  <c r="T125" i="10"/>
  <c r="Y126" i="10"/>
  <c r="Z126" i="10" s="1"/>
  <c r="T126" i="10"/>
  <c r="Y128" i="10"/>
  <c r="Z128" i="10" s="1"/>
  <c r="T128" i="10"/>
  <c r="Y129" i="10"/>
  <c r="Z129" i="10" s="1"/>
  <c r="T129" i="10"/>
  <c r="Y142" i="10"/>
  <c r="Z142" i="10" s="1"/>
  <c r="Y144" i="10"/>
  <c r="Z144" i="10" s="1"/>
  <c r="Y146" i="10"/>
  <c r="Z146" i="10" s="1"/>
  <c r="Y148" i="10"/>
  <c r="Z148" i="10" s="1"/>
  <c r="T148" i="10"/>
  <c r="Y131" i="10"/>
  <c r="Z131" i="10" s="1"/>
  <c r="T131" i="10"/>
  <c r="Y132" i="10"/>
  <c r="Z132" i="10" s="1"/>
  <c r="T132" i="10"/>
  <c r="Y133" i="10"/>
  <c r="Z133" i="10" s="1"/>
  <c r="T133" i="10"/>
  <c r="Y134" i="10"/>
  <c r="Z134" i="10" s="1"/>
  <c r="T134" i="10"/>
  <c r="Y135" i="10"/>
  <c r="Z135" i="10" s="1"/>
  <c r="T135" i="10"/>
  <c r="Y136" i="10"/>
  <c r="Z136" i="10" s="1"/>
  <c r="T136" i="10"/>
  <c r="Y137" i="10"/>
  <c r="Z137" i="10" s="1"/>
  <c r="T137" i="10"/>
  <c r="Y138" i="10"/>
  <c r="Z138" i="10" s="1"/>
  <c r="T138" i="10"/>
  <c r="Y139" i="10"/>
  <c r="Z139" i="10" s="1"/>
  <c r="T139" i="10"/>
  <c r="Y140" i="10"/>
  <c r="Z140" i="10" s="1"/>
  <c r="T140" i="10"/>
  <c r="Y181" i="10"/>
  <c r="Z181" i="10" s="1"/>
  <c r="T181" i="10"/>
  <c r="Y182" i="10"/>
  <c r="Z182" i="10" s="1"/>
  <c r="T182" i="10"/>
  <c r="Y183" i="10"/>
  <c r="Z183" i="10" s="1"/>
  <c r="T183" i="10"/>
  <c r="Y184" i="10"/>
  <c r="Z184" i="10" s="1"/>
  <c r="T184" i="10"/>
  <c r="Y185" i="10"/>
  <c r="Z185" i="10" s="1"/>
  <c r="T185" i="10"/>
  <c r="Y186" i="10"/>
  <c r="Z186" i="10" s="1"/>
  <c r="T186" i="10"/>
  <c r="Y187" i="10"/>
  <c r="Z187" i="10" s="1"/>
  <c r="T187" i="10"/>
  <c r="Y188" i="10"/>
  <c r="Z188" i="10" s="1"/>
  <c r="T188" i="10"/>
  <c r="Y220" i="10"/>
  <c r="Z220" i="10" s="1"/>
  <c r="T220" i="10"/>
  <c r="Y221" i="10"/>
  <c r="Z221" i="10" s="1"/>
  <c r="T221" i="10"/>
  <c r="Y222" i="10"/>
  <c r="Z222" i="10" s="1"/>
  <c r="T222" i="10"/>
  <c r="Y223" i="10"/>
  <c r="Z223" i="10" s="1"/>
  <c r="T223" i="10"/>
  <c r="Y224" i="10"/>
  <c r="Z224" i="10" s="1"/>
  <c r="T224" i="10"/>
  <c r="Y225" i="10"/>
  <c r="Z225" i="10" s="1"/>
  <c r="T225" i="10"/>
  <c r="Y226" i="10"/>
  <c r="Z226" i="10" s="1"/>
  <c r="T226" i="10"/>
  <c r="Y227" i="10"/>
  <c r="Z227" i="10" s="1"/>
  <c r="T227" i="10"/>
  <c r="Y228" i="10"/>
  <c r="Z228" i="10" s="1"/>
  <c r="T228" i="10"/>
  <c r="Y229" i="10"/>
  <c r="Z229" i="10" s="1"/>
  <c r="T229" i="10"/>
  <c r="Y230" i="10"/>
  <c r="Z230" i="10" s="1"/>
  <c r="T230" i="10"/>
  <c r="Y231" i="10"/>
  <c r="Z231" i="10" s="1"/>
  <c r="T231" i="10"/>
  <c r="Y232" i="10"/>
  <c r="Z232" i="10" s="1"/>
  <c r="T232" i="10"/>
  <c r="Y233" i="10"/>
  <c r="Z233" i="10" s="1"/>
  <c r="T233" i="10"/>
  <c r="Y234" i="10"/>
  <c r="Z234" i="10" s="1"/>
  <c r="T234" i="10"/>
  <c r="Y235" i="10"/>
  <c r="Z235" i="10" s="1"/>
  <c r="T235" i="10"/>
  <c r="S286" i="10"/>
  <c r="S287" i="10"/>
  <c r="S288" i="10"/>
  <c r="S289" i="10"/>
  <c r="S290" i="10"/>
  <c r="Y291" i="10"/>
  <c r="Z291" i="10" s="1"/>
  <c r="T291" i="10"/>
  <c r="Y292" i="10"/>
  <c r="Z292" i="10" s="1"/>
  <c r="T292" i="10"/>
  <c r="Y293" i="10"/>
  <c r="Z293" i="10" s="1"/>
  <c r="T293" i="10"/>
  <c r="Y294" i="10"/>
  <c r="Z294" i="10" s="1"/>
  <c r="T294" i="10"/>
  <c r="Y295" i="10"/>
  <c r="Z295" i="10" s="1"/>
  <c r="T295" i="10"/>
  <c r="Y296" i="10"/>
  <c r="Z296" i="10" s="1"/>
  <c r="T296" i="10"/>
  <c r="Y313" i="10"/>
  <c r="Z313" i="10" s="1"/>
  <c r="T313" i="10"/>
  <c r="Y314" i="10"/>
  <c r="Z314" i="10" s="1"/>
  <c r="T314" i="10"/>
  <c r="Y315" i="10"/>
  <c r="Z315" i="10" s="1"/>
  <c r="T315" i="10"/>
  <c r="Y316" i="10"/>
  <c r="Z316" i="10" s="1"/>
  <c r="T316" i="10"/>
  <c r="Y317" i="10"/>
  <c r="Z317" i="10" s="1"/>
  <c r="T317" i="10"/>
  <c r="Y318" i="10"/>
  <c r="Z318" i="10" s="1"/>
  <c r="T318" i="10"/>
  <c r="Y319" i="10"/>
  <c r="Z319" i="10" s="1"/>
  <c r="T319" i="10"/>
  <c r="Y320" i="10"/>
  <c r="Z320" i="10" s="1"/>
  <c r="T320" i="10"/>
  <c r="Y321" i="10"/>
  <c r="Z321" i="10" s="1"/>
  <c r="T321" i="10"/>
  <c r="Y322" i="10"/>
  <c r="Z322" i="10" s="1"/>
  <c r="T322" i="10"/>
  <c r="Y323" i="10"/>
  <c r="Z323" i="10" s="1"/>
  <c r="T323" i="10"/>
  <c r="Y345" i="10"/>
  <c r="Z345" i="10" s="1"/>
  <c r="T345" i="10"/>
  <c r="Y346" i="10"/>
  <c r="Z346" i="10" s="1"/>
  <c r="T346" i="10"/>
  <c r="Y347" i="10"/>
  <c r="Z347" i="10" s="1"/>
  <c r="T347" i="10"/>
  <c r="Y348" i="10"/>
  <c r="Z348" i="10" s="1"/>
  <c r="T348" i="10"/>
  <c r="Y349" i="10"/>
  <c r="Z349" i="10" s="1"/>
  <c r="T349" i="10"/>
  <c r="Y350" i="10"/>
  <c r="Z350" i="10" s="1"/>
  <c r="T350" i="10"/>
  <c r="Y351" i="10"/>
  <c r="Z351" i="10" s="1"/>
  <c r="T351" i="10"/>
  <c r="Y352" i="10"/>
  <c r="Z352" i="10" s="1"/>
  <c r="T352" i="10"/>
  <c r="Y353" i="10"/>
  <c r="Z353" i="10" s="1"/>
  <c r="T353" i="10"/>
  <c r="Y392" i="10"/>
  <c r="Z392" i="10" s="1"/>
  <c r="T392" i="10"/>
  <c r="Y393" i="10"/>
  <c r="Z393" i="10" s="1"/>
  <c r="T393" i="10"/>
  <c r="Y394" i="10"/>
  <c r="Z394" i="10" s="1"/>
  <c r="T394" i="10"/>
  <c r="Y395" i="10"/>
  <c r="Z395" i="10" s="1"/>
  <c r="T395" i="10"/>
  <c r="Y396" i="10"/>
  <c r="Z396" i="10" s="1"/>
  <c r="T396" i="10"/>
  <c r="Y397" i="10"/>
  <c r="Z397" i="10" s="1"/>
  <c r="T397" i="10"/>
  <c r="Y398" i="10"/>
  <c r="Z398" i="10" s="1"/>
  <c r="T398" i="10"/>
  <c r="Y399" i="10"/>
  <c r="Z399" i="10" s="1"/>
  <c r="T399" i="10"/>
  <c r="Y400" i="10"/>
  <c r="Z400" i="10" s="1"/>
  <c r="T400" i="10"/>
  <c r="Y401" i="10"/>
  <c r="Z401" i="10" s="1"/>
  <c r="T401" i="10"/>
  <c r="Y402" i="10"/>
  <c r="Z402" i="10" s="1"/>
  <c r="T402" i="10"/>
  <c r="Y403" i="10"/>
  <c r="Z403" i="10" s="1"/>
  <c r="T403" i="10"/>
  <c r="Y404" i="10"/>
  <c r="Z404" i="10" s="1"/>
  <c r="T404" i="10"/>
  <c r="Y405" i="10"/>
  <c r="Z405" i="10" s="1"/>
  <c r="T405" i="10"/>
  <c r="Y406" i="10"/>
  <c r="Z406" i="10" s="1"/>
  <c r="T406" i="10"/>
  <c r="Y407" i="10"/>
  <c r="Z407" i="10" s="1"/>
  <c r="T407" i="10"/>
  <c r="Y408" i="10"/>
  <c r="Z408" i="10" s="1"/>
  <c r="T408" i="10"/>
  <c r="Y409" i="10"/>
  <c r="Z409" i="10" s="1"/>
  <c r="T409" i="10"/>
  <c r="Y410" i="10"/>
  <c r="Z410" i="10" s="1"/>
  <c r="T410" i="10"/>
  <c r="Y411" i="10"/>
  <c r="Z411" i="10" s="1"/>
  <c r="T411" i="10"/>
  <c r="Y412" i="10"/>
  <c r="Z412" i="10" s="1"/>
  <c r="T412" i="10"/>
  <c r="Y413" i="10"/>
  <c r="Z413" i="10" s="1"/>
  <c r="T413" i="10"/>
  <c r="Y414" i="10"/>
  <c r="Z414" i="10" s="1"/>
  <c r="T414" i="10"/>
  <c r="Y415" i="10"/>
  <c r="Z415" i="10" s="1"/>
  <c r="T415" i="10"/>
  <c r="Y444" i="10"/>
  <c r="Z444" i="10" s="1"/>
  <c r="T444" i="10"/>
  <c r="Y297" i="10"/>
  <c r="Z297" i="10" s="1"/>
  <c r="T297" i="10"/>
  <c r="Y298" i="10"/>
  <c r="Z298" i="10" s="1"/>
  <c r="T298" i="10"/>
  <c r="Y299" i="10"/>
  <c r="Z299" i="10" s="1"/>
  <c r="T299" i="10"/>
  <c r="Y300" i="10"/>
  <c r="Z300" i="10" s="1"/>
  <c r="T300" i="10"/>
  <c r="Y301" i="10"/>
  <c r="Z301" i="10" s="1"/>
  <c r="T301" i="10"/>
  <c r="Y302" i="10"/>
  <c r="Z302" i="10" s="1"/>
  <c r="T302" i="10"/>
  <c r="Y303" i="10"/>
  <c r="Z303" i="10" s="1"/>
  <c r="T303" i="10"/>
  <c r="Y304" i="10"/>
  <c r="Z304" i="10" s="1"/>
  <c r="T304" i="10"/>
  <c r="Y305" i="10"/>
  <c r="Z305" i="10" s="1"/>
  <c r="T305" i="10"/>
  <c r="Y306" i="10"/>
  <c r="Z306" i="10" s="1"/>
  <c r="T306" i="10"/>
  <c r="Y307" i="10"/>
  <c r="Z307" i="10" s="1"/>
  <c r="T307" i="10"/>
  <c r="Y308" i="10"/>
  <c r="Z308" i="10" s="1"/>
  <c r="T308" i="10"/>
  <c r="Y309" i="10"/>
  <c r="Z309" i="10" s="1"/>
  <c r="T309" i="10"/>
  <c r="Y310" i="10"/>
  <c r="Z310" i="10" s="1"/>
  <c r="T310" i="10"/>
  <c r="Y311" i="10"/>
  <c r="Z311" i="10" s="1"/>
  <c r="T311" i="10"/>
  <c r="Y312" i="10"/>
  <c r="Z312" i="10" s="1"/>
  <c r="T312" i="10"/>
  <c r="Y324" i="10"/>
  <c r="Z324" i="10" s="1"/>
  <c r="T324" i="10"/>
  <c r="Y325" i="10"/>
  <c r="Z325" i="10" s="1"/>
  <c r="T325" i="10"/>
  <c r="Y326" i="10"/>
  <c r="Z326" i="10" s="1"/>
  <c r="T326" i="10"/>
  <c r="Y327" i="10"/>
  <c r="Z327" i="10" s="1"/>
  <c r="T327" i="10"/>
  <c r="Y328" i="10"/>
  <c r="Z328" i="10" s="1"/>
  <c r="T328" i="10"/>
  <c r="Y329" i="10"/>
  <c r="Z329" i="10" s="1"/>
  <c r="T329" i="10"/>
  <c r="Y330" i="10"/>
  <c r="Z330" i="10" s="1"/>
  <c r="T330" i="10"/>
  <c r="Y331" i="10"/>
  <c r="Z331" i="10" s="1"/>
  <c r="T331" i="10"/>
  <c r="Y332" i="10"/>
  <c r="Z332" i="10" s="1"/>
  <c r="T332" i="10"/>
  <c r="Y333" i="10"/>
  <c r="Z333" i="10" s="1"/>
  <c r="T333" i="10"/>
  <c r="Y334" i="10"/>
  <c r="Z334" i="10" s="1"/>
  <c r="T334" i="10"/>
  <c r="Y335" i="10"/>
  <c r="Z335" i="10" s="1"/>
  <c r="T335" i="10"/>
  <c r="Y336" i="10"/>
  <c r="Z336" i="10" s="1"/>
  <c r="T336" i="10"/>
  <c r="Y337" i="10"/>
  <c r="Z337" i="10" s="1"/>
  <c r="T337" i="10"/>
  <c r="Y338" i="10"/>
  <c r="Z338" i="10" s="1"/>
  <c r="T338" i="10"/>
  <c r="Y339" i="10"/>
  <c r="Z339" i="10" s="1"/>
  <c r="T339" i="10"/>
  <c r="Y340" i="10"/>
  <c r="Z340" i="10" s="1"/>
  <c r="T340" i="10"/>
  <c r="Y341" i="10"/>
  <c r="Z341" i="10" s="1"/>
  <c r="T341" i="10"/>
  <c r="Y342" i="10"/>
  <c r="Z342" i="10" s="1"/>
  <c r="T342" i="10"/>
  <c r="Y343" i="10"/>
  <c r="Z343" i="10" s="1"/>
  <c r="T343" i="10"/>
  <c r="Y344" i="10"/>
  <c r="Z344" i="10" s="1"/>
  <c r="T344" i="10"/>
  <c r="Y354" i="10"/>
  <c r="Z354" i="10" s="1"/>
  <c r="T354" i="10"/>
  <c r="Y355" i="10"/>
  <c r="Z355" i="10" s="1"/>
  <c r="T355" i="10"/>
  <c r="Y356" i="10"/>
  <c r="Z356" i="10" s="1"/>
  <c r="T356" i="10"/>
  <c r="Y357" i="10"/>
  <c r="Z357" i="10" s="1"/>
  <c r="T357" i="10"/>
  <c r="Y358" i="10"/>
  <c r="Z358" i="10" s="1"/>
  <c r="T358" i="10"/>
  <c r="Y359" i="10"/>
  <c r="Z359" i="10" s="1"/>
  <c r="T359" i="10"/>
  <c r="Y360" i="10"/>
  <c r="Z360" i="10" s="1"/>
  <c r="T360" i="10"/>
  <c r="Y361" i="10"/>
  <c r="Z361" i="10" s="1"/>
  <c r="T361" i="10"/>
  <c r="Y362" i="10"/>
  <c r="Z362" i="10" s="1"/>
  <c r="T362" i="10"/>
  <c r="Y363" i="10"/>
  <c r="Z363" i="10" s="1"/>
  <c r="T363" i="10"/>
  <c r="Y364" i="10"/>
  <c r="Z364" i="10" s="1"/>
  <c r="T364" i="10"/>
  <c r="Y365" i="10"/>
  <c r="Z365" i="10" s="1"/>
  <c r="T365" i="10"/>
  <c r="Y366" i="10"/>
  <c r="Z366" i="10" s="1"/>
  <c r="T366" i="10"/>
  <c r="Y367" i="10"/>
  <c r="Z367" i="10" s="1"/>
  <c r="T367" i="10"/>
  <c r="Y368" i="10"/>
  <c r="Z368" i="10" s="1"/>
  <c r="T368" i="10"/>
  <c r="Y369" i="10"/>
  <c r="Z369" i="10" s="1"/>
  <c r="T369" i="10"/>
  <c r="Y370" i="10"/>
  <c r="Z370" i="10" s="1"/>
  <c r="T370" i="10"/>
  <c r="Y371" i="10"/>
  <c r="Z371" i="10" s="1"/>
  <c r="T371" i="10"/>
  <c r="Y372" i="10"/>
  <c r="Z372" i="10" s="1"/>
  <c r="T372" i="10"/>
  <c r="Y373" i="10"/>
  <c r="Z373" i="10" s="1"/>
  <c r="T373" i="10"/>
  <c r="Y374" i="10"/>
  <c r="Z374" i="10" s="1"/>
  <c r="T374" i="10"/>
  <c r="AA374" i="10"/>
  <c r="Y375" i="10"/>
  <c r="Z375" i="10" s="1"/>
  <c r="T375" i="10"/>
  <c r="Y376" i="10"/>
  <c r="Z376" i="10" s="1"/>
  <c r="T376" i="10"/>
  <c r="Y377" i="10"/>
  <c r="Z377" i="10" s="1"/>
  <c r="T377" i="10"/>
  <c r="Y378" i="10"/>
  <c r="Z378" i="10" s="1"/>
  <c r="T378" i="10"/>
  <c r="Y379" i="10"/>
  <c r="Z379" i="10" s="1"/>
  <c r="T379" i="10"/>
  <c r="Y380" i="10"/>
  <c r="Z380" i="10" s="1"/>
  <c r="T380" i="10"/>
  <c r="Y381" i="10"/>
  <c r="Z381" i="10" s="1"/>
  <c r="T381" i="10"/>
  <c r="Y382" i="10"/>
  <c r="Z382" i="10" s="1"/>
  <c r="T382" i="10"/>
  <c r="Y383" i="10"/>
  <c r="Z383" i="10" s="1"/>
  <c r="T383" i="10"/>
  <c r="Y384" i="10"/>
  <c r="Z384" i="10" s="1"/>
  <c r="T384" i="10"/>
  <c r="Y385" i="10"/>
  <c r="Z385" i="10" s="1"/>
  <c r="T385" i="10"/>
  <c r="Y386" i="10"/>
  <c r="Z386" i="10" s="1"/>
  <c r="T386" i="10"/>
  <c r="Y387" i="10"/>
  <c r="Z387" i="10" s="1"/>
  <c r="T387" i="10"/>
  <c r="Y388" i="10"/>
  <c r="Z388" i="10" s="1"/>
  <c r="T388" i="10"/>
  <c r="Y389" i="10"/>
  <c r="Z389" i="10" s="1"/>
  <c r="T389" i="10"/>
  <c r="Y390" i="10"/>
  <c r="Z390" i="10" s="1"/>
  <c r="T390" i="10"/>
  <c r="Y391" i="10"/>
  <c r="Z391" i="10" s="1"/>
  <c r="T391" i="10"/>
  <c r="Y416" i="10"/>
  <c r="Z416" i="10" s="1"/>
  <c r="T416" i="10"/>
  <c r="Y417" i="10"/>
  <c r="Z417" i="10" s="1"/>
  <c r="T417" i="10"/>
  <c r="Y418" i="10"/>
  <c r="Z418" i="10" s="1"/>
  <c r="T418" i="10"/>
  <c r="Y419" i="10"/>
  <c r="Z419" i="10" s="1"/>
  <c r="T419" i="10"/>
  <c r="Y420" i="10"/>
  <c r="Z420" i="10" s="1"/>
  <c r="T420" i="10"/>
  <c r="Y421" i="10"/>
  <c r="Z421" i="10" s="1"/>
  <c r="T421" i="10"/>
  <c r="Y422" i="10"/>
  <c r="Z422" i="10" s="1"/>
  <c r="T422" i="10"/>
  <c r="Y423" i="10"/>
  <c r="Z423" i="10" s="1"/>
  <c r="T423" i="10"/>
  <c r="Y424" i="10"/>
  <c r="Z424" i="10" s="1"/>
  <c r="T424" i="10"/>
  <c r="Y425" i="10"/>
  <c r="Z425" i="10" s="1"/>
  <c r="T425" i="10"/>
  <c r="Y426" i="10"/>
  <c r="Z426" i="10" s="1"/>
  <c r="T426" i="10"/>
  <c r="Y427" i="10"/>
  <c r="Z427" i="10" s="1"/>
  <c r="T427" i="10"/>
  <c r="Y428" i="10"/>
  <c r="Z428" i="10" s="1"/>
  <c r="T428" i="10"/>
  <c r="Y429" i="10"/>
  <c r="Z429" i="10" s="1"/>
  <c r="T429" i="10"/>
  <c r="Y430" i="10"/>
  <c r="Z430" i="10" s="1"/>
  <c r="T430" i="10"/>
  <c r="Y431" i="10"/>
  <c r="Z431" i="10" s="1"/>
  <c r="T431" i="10"/>
  <c r="Y432" i="10"/>
  <c r="Z432" i="10" s="1"/>
  <c r="T432" i="10"/>
  <c r="Y433" i="10"/>
  <c r="Z433" i="10" s="1"/>
  <c r="T433" i="10"/>
  <c r="Y434" i="10"/>
  <c r="Z434" i="10" s="1"/>
  <c r="T434" i="10"/>
  <c r="Y435" i="10"/>
  <c r="Z435" i="10" s="1"/>
  <c r="T435" i="10"/>
  <c r="Y436" i="10"/>
  <c r="Z436" i="10" s="1"/>
  <c r="T436" i="10"/>
  <c r="Y437" i="10"/>
  <c r="Z437" i="10" s="1"/>
  <c r="T437" i="10"/>
  <c r="Y438" i="10"/>
  <c r="Z438" i="10" s="1"/>
  <c r="T438" i="10"/>
  <c r="Y439" i="10"/>
  <c r="Z439" i="10" s="1"/>
  <c r="T439" i="10"/>
  <c r="T440" i="10"/>
  <c r="Y440" i="10"/>
  <c r="Z440" i="10" s="1"/>
  <c r="T441" i="10"/>
  <c r="Y441" i="10"/>
  <c r="Z441" i="10" s="1"/>
  <c r="T442" i="10"/>
  <c r="Y442" i="10"/>
  <c r="Z442" i="10" s="1"/>
  <c r="T443" i="10"/>
  <c r="Y443" i="10"/>
  <c r="Z443" i="10" s="1"/>
  <c r="Y445" i="10"/>
  <c r="Z445" i="10" s="1"/>
  <c r="T445" i="10"/>
  <c r="Y446" i="10"/>
  <c r="Z446" i="10" s="1"/>
  <c r="T446" i="10"/>
  <c r="Y447" i="10"/>
  <c r="Z447" i="10" s="1"/>
  <c r="T447" i="10"/>
  <c r="Y448" i="10"/>
  <c r="Z448" i="10" s="1"/>
  <c r="T448" i="10"/>
  <c r="Y449" i="10"/>
  <c r="Z449" i="10" s="1"/>
  <c r="T449" i="10"/>
  <c r="Y450" i="10"/>
  <c r="Z450" i="10" s="1"/>
  <c r="T450" i="10"/>
  <c r="Y451" i="10"/>
  <c r="Z451" i="10" s="1"/>
  <c r="T451" i="10"/>
  <c r="Y452" i="10"/>
  <c r="Z452" i="10" s="1"/>
  <c r="T452" i="10"/>
  <c r="Y453" i="10"/>
  <c r="Z453" i="10" s="1"/>
  <c r="T453" i="10"/>
  <c r="Y454" i="10"/>
  <c r="Z454" i="10" s="1"/>
  <c r="T454" i="10"/>
  <c r="Y455" i="10"/>
  <c r="Z455" i="10" s="1"/>
  <c r="T455" i="10"/>
  <c r="Y456" i="10"/>
  <c r="Z456" i="10" s="1"/>
  <c r="T456" i="10"/>
  <c r="Y457" i="10"/>
  <c r="Z457" i="10" s="1"/>
  <c r="T457" i="10"/>
  <c r="Y458" i="10"/>
  <c r="Z458" i="10" s="1"/>
  <c r="T458" i="10"/>
  <c r="Y459" i="10"/>
  <c r="Z459" i="10" s="1"/>
  <c r="T459" i="10"/>
  <c r="Y460" i="10"/>
  <c r="Z460" i="10" s="1"/>
  <c r="T460" i="10"/>
  <c r="Y461" i="10"/>
  <c r="Z461" i="10" s="1"/>
  <c r="T461" i="10"/>
  <c r="Y462" i="10"/>
  <c r="Z462" i="10" s="1"/>
  <c r="T462" i="10"/>
  <c r="Y463" i="10"/>
  <c r="Z463" i="10" s="1"/>
  <c r="T463" i="10"/>
  <c r="Y464" i="10"/>
  <c r="Z464" i="10" s="1"/>
  <c r="T464" i="10"/>
  <c r="Y465" i="10"/>
  <c r="Z465" i="10" s="1"/>
  <c r="T465" i="10"/>
  <c r="Y466" i="10"/>
  <c r="Z466" i="10" s="1"/>
  <c r="T466" i="10"/>
  <c r="Y467" i="10"/>
  <c r="Z467" i="10" s="1"/>
  <c r="T467" i="10"/>
  <c r="Y468" i="10"/>
  <c r="Z468" i="10" s="1"/>
  <c r="T468" i="10"/>
  <c r="Y469" i="10"/>
  <c r="Z469" i="10" s="1"/>
  <c r="T469" i="10"/>
  <c r="Y470" i="10"/>
  <c r="Z470" i="10" s="1"/>
  <c r="T470" i="10"/>
  <c r="Y471" i="10"/>
  <c r="Z471" i="10" s="1"/>
  <c r="T471" i="10"/>
  <c r="Y472" i="10"/>
  <c r="Z472" i="10" s="1"/>
  <c r="T472" i="10"/>
  <c r="Y473" i="10"/>
  <c r="Z473" i="10" s="1"/>
  <c r="T473" i="10"/>
  <c r="Y474" i="10"/>
  <c r="Z474" i="10" s="1"/>
  <c r="T474" i="10"/>
  <c r="Y475" i="10"/>
  <c r="Z475" i="10" s="1"/>
  <c r="T475" i="10"/>
  <c r="Y476" i="10"/>
  <c r="Z476" i="10" s="1"/>
  <c r="T476" i="10"/>
  <c r="Y477" i="10"/>
  <c r="Z477" i="10" s="1"/>
  <c r="T477" i="10"/>
  <c r="Y478" i="10"/>
  <c r="Z478" i="10" s="1"/>
  <c r="T478" i="10"/>
  <c r="Y479" i="10"/>
  <c r="Z479" i="10" s="1"/>
  <c r="T479" i="10"/>
  <c r="Y480" i="10"/>
  <c r="Z480" i="10" s="1"/>
  <c r="T480" i="10"/>
  <c r="Y481" i="10"/>
  <c r="Z481" i="10" s="1"/>
  <c r="T481" i="10"/>
  <c r="Y482" i="10"/>
  <c r="Z482" i="10" s="1"/>
  <c r="T482" i="10"/>
  <c r="Y483" i="10"/>
  <c r="Z483" i="10" s="1"/>
  <c r="T483" i="10"/>
  <c r="Y484" i="10"/>
  <c r="Z484" i="10" s="1"/>
  <c r="T484" i="10"/>
  <c r="Y508" i="10"/>
  <c r="Z508" i="10" s="1"/>
  <c r="T508" i="10"/>
  <c r="Y509" i="10"/>
  <c r="Z509" i="10" s="1"/>
  <c r="T509" i="10"/>
  <c r="Y510" i="10"/>
  <c r="Z510" i="10" s="1"/>
  <c r="T510" i="10"/>
  <c r="Y511" i="10"/>
  <c r="Z511" i="10" s="1"/>
  <c r="T511" i="10"/>
  <c r="Y512" i="10"/>
  <c r="Z512" i="10" s="1"/>
  <c r="T512" i="10"/>
  <c r="Y534" i="10"/>
  <c r="Z534" i="10" s="1"/>
  <c r="T534" i="10"/>
  <c r="Y535" i="10"/>
  <c r="Z535" i="10" s="1"/>
  <c r="T535" i="10"/>
  <c r="Y536" i="10"/>
  <c r="Z536" i="10" s="1"/>
  <c r="T536" i="10"/>
  <c r="Y537" i="10"/>
  <c r="Z537" i="10" s="1"/>
  <c r="T537" i="10"/>
  <c r="Y538" i="10"/>
  <c r="Z538" i="10" s="1"/>
  <c r="T538" i="10"/>
  <c r="Y539" i="10"/>
  <c r="Z539" i="10" s="1"/>
  <c r="T539" i="10"/>
  <c r="Y540" i="10"/>
  <c r="Z540" i="10" s="1"/>
  <c r="T540" i="10"/>
  <c r="Y541" i="10"/>
  <c r="Z541" i="10" s="1"/>
  <c r="T541" i="10"/>
  <c r="Y542" i="10"/>
  <c r="Z542" i="10" s="1"/>
  <c r="T542" i="10"/>
  <c r="Y543" i="10"/>
  <c r="Z543" i="10" s="1"/>
  <c r="T543" i="10"/>
  <c r="Y544" i="10"/>
  <c r="Z544" i="10" s="1"/>
  <c r="T544" i="10"/>
  <c r="Y545" i="10"/>
  <c r="Z545" i="10" s="1"/>
  <c r="T545" i="10"/>
  <c r="Y546" i="10"/>
  <c r="Z546" i="10" s="1"/>
  <c r="T546" i="10"/>
  <c r="S440" i="10"/>
  <c r="S441" i="10"/>
  <c r="S442" i="10"/>
  <c r="S443" i="10"/>
  <c r="S444" i="10"/>
  <c r="Y485" i="10"/>
  <c r="Z485" i="10" s="1"/>
  <c r="T485" i="10"/>
  <c r="Y486" i="10"/>
  <c r="Z486" i="10" s="1"/>
  <c r="T486" i="10"/>
  <c r="Y487" i="10"/>
  <c r="Z487" i="10" s="1"/>
  <c r="T487" i="10"/>
  <c r="Y488" i="10"/>
  <c r="Z488" i="10" s="1"/>
  <c r="T488" i="10"/>
  <c r="Y489" i="10"/>
  <c r="Z489" i="10" s="1"/>
  <c r="T489" i="10"/>
  <c r="Y490" i="10"/>
  <c r="Z490" i="10" s="1"/>
  <c r="T490" i="10"/>
  <c r="Y491" i="10"/>
  <c r="Z491" i="10" s="1"/>
  <c r="T491" i="10"/>
  <c r="Y492" i="10"/>
  <c r="Z492" i="10" s="1"/>
  <c r="T492" i="10"/>
  <c r="Y493" i="10"/>
  <c r="Z493" i="10" s="1"/>
  <c r="T493" i="10"/>
  <c r="Y494" i="10"/>
  <c r="Z494" i="10" s="1"/>
  <c r="T494" i="10"/>
  <c r="Y495" i="10"/>
  <c r="Z495" i="10" s="1"/>
  <c r="T495" i="10"/>
  <c r="Y496" i="10"/>
  <c r="Z496" i="10" s="1"/>
  <c r="T496" i="10"/>
  <c r="Y497" i="10"/>
  <c r="Z497" i="10" s="1"/>
  <c r="T497" i="10"/>
  <c r="Y498" i="10"/>
  <c r="Z498" i="10" s="1"/>
  <c r="T498" i="10"/>
  <c r="Y499" i="10"/>
  <c r="Z499" i="10" s="1"/>
  <c r="T499" i="10"/>
  <c r="Y500" i="10"/>
  <c r="Z500" i="10" s="1"/>
  <c r="T500" i="10"/>
  <c r="Y501" i="10"/>
  <c r="Z501" i="10" s="1"/>
  <c r="T501" i="10"/>
  <c r="Y502" i="10"/>
  <c r="Z502" i="10" s="1"/>
  <c r="T502" i="10"/>
  <c r="Y503" i="10"/>
  <c r="Z503" i="10" s="1"/>
  <c r="T503" i="10"/>
  <c r="Y504" i="10"/>
  <c r="Z504" i="10" s="1"/>
  <c r="T504" i="10"/>
  <c r="Y505" i="10"/>
  <c r="Z505" i="10" s="1"/>
  <c r="T505" i="10"/>
  <c r="Y506" i="10"/>
  <c r="Z506" i="10" s="1"/>
  <c r="T506" i="10"/>
  <c r="Y507" i="10"/>
  <c r="Z507" i="10" s="1"/>
  <c r="T507" i="10"/>
  <c r="Y513" i="10"/>
  <c r="Z513" i="10" s="1"/>
  <c r="T513" i="10"/>
  <c r="Y514" i="10"/>
  <c r="Z514" i="10" s="1"/>
  <c r="T514" i="10"/>
  <c r="Y515" i="10"/>
  <c r="Z515" i="10" s="1"/>
  <c r="T515" i="10"/>
  <c r="Y516" i="10"/>
  <c r="Z516" i="10" s="1"/>
  <c r="T516" i="10"/>
  <c r="Y517" i="10"/>
  <c r="Z517" i="10" s="1"/>
  <c r="T517" i="10"/>
  <c r="Y518" i="10"/>
  <c r="Z518" i="10" s="1"/>
  <c r="T518" i="10"/>
  <c r="Y519" i="10"/>
  <c r="Z519" i="10" s="1"/>
  <c r="T519" i="10"/>
  <c r="Y520" i="10"/>
  <c r="Z520" i="10" s="1"/>
  <c r="T520" i="10"/>
  <c r="Y521" i="10"/>
  <c r="Z521" i="10" s="1"/>
  <c r="T521" i="10"/>
  <c r="Y522" i="10"/>
  <c r="Z522" i="10" s="1"/>
  <c r="T522" i="10"/>
  <c r="Y523" i="10"/>
  <c r="Z523" i="10" s="1"/>
  <c r="T523" i="10"/>
  <c r="Y524" i="10"/>
  <c r="Z524" i="10" s="1"/>
  <c r="T524" i="10"/>
  <c r="Y525" i="10"/>
  <c r="Z525" i="10" s="1"/>
  <c r="T525" i="10"/>
  <c r="Y526" i="10"/>
  <c r="Z526" i="10" s="1"/>
  <c r="T526" i="10"/>
  <c r="Y527" i="10"/>
  <c r="Z527" i="10" s="1"/>
  <c r="T527" i="10"/>
  <c r="Y528" i="10"/>
  <c r="Z528" i="10" s="1"/>
  <c r="T528" i="10"/>
  <c r="Y529" i="10"/>
  <c r="Z529" i="10" s="1"/>
  <c r="T529" i="10"/>
  <c r="Y530" i="10"/>
  <c r="Z530" i="10" s="1"/>
  <c r="T530" i="10"/>
  <c r="Y531" i="10"/>
  <c r="Z531" i="10" s="1"/>
  <c r="T531" i="10"/>
  <c r="Y532" i="10"/>
  <c r="Z532" i="10" s="1"/>
  <c r="T532" i="10"/>
  <c r="Y533" i="10"/>
  <c r="Z533" i="10" s="1"/>
  <c r="T533" i="10"/>
  <c r="Y547" i="10"/>
  <c r="Z547" i="10" s="1"/>
  <c r="Y548" i="10"/>
  <c r="Z548" i="10" s="1"/>
  <c r="Y549" i="10"/>
  <c r="Z549" i="10" s="1"/>
  <c r="Y550" i="10"/>
  <c r="Z550" i="10" s="1"/>
  <c r="Y551" i="10"/>
  <c r="Z551" i="10" s="1"/>
  <c r="Y552" i="10"/>
  <c r="Z552" i="10" s="1"/>
  <c r="Y553" i="10"/>
  <c r="Z553" i="10" s="1"/>
  <c r="Y554" i="10"/>
  <c r="Z554" i="10" s="1"/>
  <c r="Y555" i="10"/>
  <c r="Z555" i="10" s="1"/>
  <c r="Y556" i="10"/>
  <c r="Z556" i="10" s="1"/>
  <c r="Y557" i="10"/>
  <c r="Z557" i="10" s="1"/>
  <c r="Y558" i="10"/>
  <c r="Z558" i="10" s="1"/>
  <c r="Y559" i="10"/>
  <c r="Z559" i="10" s="1"/>
  <c r="Y560" i="10"/>
  <c r="Z560" i="10" s="1"/>
  <c r="Y561" i="10"/>
  <c r="Z561" i="10" s="1"/>
  <c r="Y562" i="10"/>
  <c r="Z562" i="10" s="1"/>
  <c r="Y563" i="10"/>
  <c r="Z563" i="10" s="1"/>
  <c r="Y564" i="10"/>
  <c r="Z564" i="10" s="1"/>
  <c r="Y565" i="10"/>
  <c r="Z565" i="10" s="1"/>
  <c r="Y566" i="10"/>
  <c r="Z566" i="10" s="1"/>
  <c r="Y567" i="10"/>
  <c r="Z567" i="10" s="1"/>
  <c r="Y585" i="10"/>
  <c r="Z585" i="10" s="1"/>
  <c r="Y586" i="10"/>
  <c r="Z586" i="10" s="1"/>
  <c r="Y587" i="10"/>
  <c r="Z587" i="10" s="1"/>
  <c r="Y588" i="10"/>
  <c r="Z588" i="10" s="1"/>
  <c r="Y589" i="10"/>
  <c r="Z589" i="10" s="1"/>
  <c r="Y590" i="10"/>
  <c r="Z590" i="10" s="1"/>
  <c r="Y591" i="10"/>
  <c r="Z591" i="10" s="1"/>
  <c r="Y592" i="10"/>
  <c r="Z592" i="10" s="1"/>
  <c r="Y593" i="10"/>
  <c r="Z593" i="10" s="1"/>
  <c r="Y595" i="10"/>
  <c r="Z595" i="10" s="1"/>
  <c r="Y568" i="10"/>
  <c r="Z568" i="10" s="1"/>
  <c r="Y569" i="10"/>
  <c r="Z569" i="10" s="1"/>
  <c r="Y570" i="10"/>
  <c r="Z570" i="10" s="1"/>
  <c r="Y571" i="10"/>
  <c r="Z571" i="10" s="1"/>
  <c r="Y572" i="10"/>
  <c r="Z572" i="10" s="1"/>
  <c r="Y573" i="10"/>
  <c r="Z573" i="10" s="1"/>
  <c r="Y574" i="10"/>
  <c r="Z574" i="10" s="1"/>
  <c r="Y575" i="10"/>
  <c r="Z575" i="10" s="1"/>
  <c r="Y576" i="10"/>
  <c r="Z576" i="10" s="1"/>
  <c r="Y577" i="10"/>
  <c r="Z577" i="10" s="1"/>
  <c r="Y578" i="10"/>
  <c r="Z578" i="10" s="1"/>
  <c r="Y579" i="10"/>
  <c r="Z579" i="10" s="1"/>
  <c r="Y580" i="10"/>
  <c r="Z580" i="10" s="1"/>
  <c r="Y581" i="10"/>
  <c r="Z581" i="10" s="1"/>
  <c r="Y582" i="10"/>
  <c r="Z582" i="10" s="1"/>
  <c r="Y583" i="10"/>
  <c r="Z583" i="10" s="1"/>
  <c r="Y584" i="10"/>
  <c r="Z584" i="10" s="1"/>
  <c r="Y594" i="10"/>
  <c r="Z594" i="10" s="1"/>
  <c r="T594" i="10"/>
  <c r="Y596" i="10"/>
  <c r="Z596" i="10" s="1"/>
  <c r="T596" i="10"/>
  <c r="T597" i="10"/>
  <c r="Y597" i="10"/>
  <c r="Z597" i="10" s="1"/>
  <c r="Y599" i="10"/>
  <c r="Z599" i="10" s="1"/>
  <c r="T599" i="10"/>
  <c r="T601" i="10"/>
  <c r="Y601" i="10"/>
  <c r="Z601" i="10" s="1"/>
  <c r="Y603" i="10"/>
  <c r="Z603" i="10" s="1"/>
  <c r="T603" i="10"/>
  <c r="Y605" i="10"/>
  <c r="Z605" i="10" s="1"/>
  <c r="T605" i="10"/>
  <c r="Y598" i="10"/>
  <c r="Z598" i="10" s="1"/>
  <c r="S599" i="10"/>
  <c r="Y602" i="10"/>
  <c r="Z602" i="10" s="1"/>
  <c r="S603" i="10"/>
  <c r="Y606" i="10"/>
  <c r="Z606" i="10" s="1"/>
  <c r="Y608" i="10"/>
  <c r="Z608" i="10" s="1"/>
  <c r="Y610" i="10"/>
  <c r="Z610" i="10" s="1"/>
  <c r="T637" i="10"/>
  <c r="Y637" i="10"/>
  <c r="Z637" i="10" s="1"/>
  <c r="T641" i="10"/>
  <c r="Y641" i="10"/>
  <c r="Z641" i="10" s="1"/>
  <c r="Y607" i="10"/>
  <c r="Z607" i="10" s="1"/>
  <c r="T607" i="10"/>
  <c r="Y609" i="10"/>
  <c r="Z609" i="10" s="1"/>
  <c r="T609" i="10"/>
  <c r="T611" i="10"/>
  <c r="Y611" i="10"/>
  <c r="Z611" i="10" s="1"/>
  <c r="Y613" i="10"/>
  <c r="Z613" i="10" s="1"/>
  <c r="T613" i="10"/>
  <c r="T615" i="10"/>
  <c r="Y615" i="10"/>
  <c r="Z615" i="10" s="1"/>
  <c r="Y617" i="10"/>
  <c r="Z617" i="10" s="1"/>
  <c r="T617" i="10"/>
  <c r="T619" i="10"/>
  <c r="Y619" i="10"/>
  <c r="Z619" i="10" s="1"/>
  <c r="Y621" i="10"/>
  <c r="Z621" i="10" s="1"/>
  <c r="T621" i="10"/>
  <c r="T623" i="10"/>
  <c r="Y623" i="10"/>
  <c r="Z623" i="10" s="1"/>
  <c r="Y625" i="10"/>
  <c r="Z625" i="10" s="1"/>
  <c r="T625" i="10"/>
  <c r="T627" i="10"/>
  <c r="Y627" i="10"/>
  <c r="Z627" i="10" s="1"/>
  <c r="Y629" i="10"/>
  <c r="Z629" i="10" s="1"/>
  <c r="T629" i="10"/>
  <c r="T631" i="10"/>
  <c r="Y631" i="10"/>
  <c r="Z631" i="10" s="1"/>
  <c r="T633" i="10"/>
  <c r="Y633" i="10"/>
  <c r="Z633" i="10" s="1"/>
  <c r="Y612" i="10"/>
  <c r="Z612" i="10" s="1"/>
  <c r="S613" i="10"/>
  <c r="Y616" i="10"/>
  <c r="Z616" i="10" s="1"/>
  <c r="S617" i="10"/>
  <c r="Y620" i="10"/>
  <c r="Z620" i="10" s="1"/>
  <c r="S621" i="10"/>
  <c r="Y624" i="10"/>
  <c r="Z624" i="10" s="1"/>
  <c r="S625" i="10"/>
  <c r="Y628" i="10"/>
  <c r="Z628" i="10" s="1"/>
  <c r="S629" i="10"/>
  <c r="T639" i="10"/>
  <c r="Y643" i="10"/>
  <c r="Z643" i="10" s="1"/>
  <c r="T643" i="10"/>
  <c r="Y647" i="10"/>
  <c r="Z647" i="10" s="1"/>
  <c r="T647" i="10"/>
  <c r="T649" i="10"/>
  <c r="Y649" i="10"/>
  <c r="Z649" i="10" s="1"/>
  <c r="Y651" i="10"/>
  <c r="Z651" i="10" s="1"/>
  <c r="T651" i="10"/>
  <c r="T653" i="10"/>
  <c r="Y653" i="10"/>
  <c r="Z653" i="10" s="1"/>
  <c r="T655" i="10"/>
  <c r="Y655" i="10"/>
  <c r="Z655" i="10" s="1"/>
  <c r="T659" i="10"/>
  <c r="Y659" i="10"/>
  <c r="Z659" i="10" s="1"/>
  <c r="T671" i="10"/>
  <c r="Y671" i="10"/>
  <c r="Z671" i="10" s="1"/>
  <c r="Y646" i="10"/>
  <c r="Z646" i="10" s="1"/>
  <c r="T646" i="10"/>
  <c r="T663" i="10"/>
  <c r="Y663" i="10"/>
  <c r="Z663" i="10" s="1"/>
  <c r="T667" i="10"/>
  <c r="Y667" i="10"/>
  <c r="Z667" i="10" s="1"/>
  <c r="Y632" i="10"/>
  <c r="Z632" i="10" s="1"/>
  <c r="S633" i="10"/>
  <c r="Y636" i="10"/>
  <c r="Z636" i="10" s="1"/>
  <c r="S637" i="10"/>
  <c r="Y640" i="10"/>
  <c r="Z640" i="10" s="1"/>
  <c r="S641" i="10"/>
  <c r="Y644" i="10"/>
  <c r="Z644" i="10" s="1"/>
  <c r="Y648" i="10"/>
  <c r="Z648" i="10" s="1"/>
  <c r="S649" i="10"/>
  <c r="Y652" i="10"/>
  <c r="Z652" i="10" s="1"/>
  <c r="S653" i="10"/>
  <c r="T657" i="10"/>
  <c r="T665" i="10"/>
  <c r="T673" i="10"/>
  <c r="Y654" i="10"/>
  <c r="Z654" i="10" s="1"/>
  <c r="S655" i="10"/>
  <c r="Y658" i="10"/>
  <c r="Z658" i="10" s="1"/>
  <c r="S659" i="10"/>
  <c r="Y662" i="10"/>
  <c r="Z662" i="10" s="1"/>
  <c r="S663" i="10"/>
  <c r="Y666" i="10"/>
  <c r="Z666" i="10" s="1"/>
  <c r="S667" i="10"/>
  <c r="Y670" i="10"/>
  <c r="Z670" i="10" s="1"/>
  <c r="S671" i="10"/>
  <c r="X705" i="7"/>
  <c r="X704" i="7"/>
  <c r="X703" i="7"/>
  <c r="X702" i="7"/>
  <c r="X701" i="7"/>
  <c r="X700" i="7"/>
  <c r="X699" i="7"/>
  <c r="X698" i="7"/>
  <c r="X697" i="7"/>
  <c r="X696" i="7"/>
  <c r="X695" i="7"/>
  <c r="X694" i="7"/>
  <c r="X693" i="7"/>
  <c r="X692" i="7"/>
  <c r="X691" i="7"/>
  <c r="X690" i="7"/>
  <c r="X689" i="7"/>
  <c r="X688" i="7"/>
  <c r="X687" i="7"/>
  <c r="X686" i="7"/>
  <c r="X685" i="7"/>
  <c r="X684" i="7"/>
  <c r="X683" i="7"/>
  <c r="X682" i="7"/>
  <c r="X681" i="7"/>
  <c r="X680" i="7"/>
  <c r="X677" i="7"/>
  <c r="X675" i="7"/>
  <c r="X674" i="7"/>
  <c r="X672" i="7"/>
  <c r="X671" i="7"/>
  <c r="X670" i="7"/>
  <c r="X669" i="7"/>
  <c r="X668" i="7"/>
  <c r="X667" i="7"/>
  <c r="X666" i="7"/>
  <c r="X665" i="7"/>
  <c r="X664" i="7"/>
  <c r="X663" i="7"/>
  <c r="X662" i="7"/>
  <c r="X661" i="7"/>
  <c r="X660" i="7"/>
  <c r="X659" i="7"/>
  <c r="X658" i="7"/>
  <c r="X657" i="7"/>
  <c r="X656" i="7"/>
  <c r="X655" i="7"/>
  <c r="X654" i="7"/>
  <c r="X653" i="7"/>
  <c r="X652" i="7"/>
  <c r="X651" i="7"/>
  <c r="X650" i="7"/>
  <c r="X649" i="7"/>
  <c r="X648" i="7"/>
  <c r="X647" i="7"/>
  <c r="X646" i="7"/>
  <c r="X645" i="7"/>
  <c r="X644" i="7"/>
  <c r="X643" i="7"/>
  <c r="X642" i="7"/>
  <c r="X641" i="7"/>
  <c r="X640" i="7"/>
  <c r="X639" i="7"/>
  <c r="X638" i="7"/>
  <c r="X637" i="7"/>
  <c r="X636" i="7"/>
  <c r="X635" i="7"/>
  <c r="X634" i="7"/>
  <c r="X633" i="7"/>
  <c r="X632" i="7"/>
  <c r="X631" i="7"/>
  <c r="X630" i="7"/>
  <c r="X629" i="7"/>
  <c r="X628" i="7"/>
  <c r="X627" i="7"/>
  <c r="X626" i="7"/>
  <c r="X625" i="7"/>
  <c r="X624" i="7"/>
  <c r="X623" i="7"/>
  <c r="X622" i="7"/>
  <c r="X621" i="7"/>
  <c r="X620" i="7"/>
  <c r="X619" i="7"/>
  <c r="X618" i="7"/>
  <c r="X617" i="7"/>
  <c r="X616" i="7"/>
  <c r="X615" i="7"/>
  <c r="X614" i="7"/>
  <c r="X613" i="7"/>
  <c r="X611" i="7"/>
  <c r="X610" i="7"/>
  <c r="X609" i="7"/>
  <c r="X608" i="7"/>
  <c r="X607" i="7"/>
  <c r="X606" i="7"/>
  <c r="X605" i="7"/>
  <c r="X604" i="7"/>
  <c r="X603" i="7"/>
  <c r="X602" i="7"/>
  <c r="X601" i="7"/>
  <c r="X600" i="7"/>
  <c r="X599" i="7"/>
  <c r="X598" i="7"/>
  <c r="X597" i="7"/>
  <c r="X596" i="7"/>
  <c r="X595" i="7"/>
  <c r="X593" i="7"/>
  <c r="X592" i="7"/>
  <c r="X591" i="7"/>
  <c r="X590" i="7"/>
  <c r="X589" i="7"/>
  <c r="X588" i="7"/>
  <c r="X587" i="7"/>
  <c r="X586" i="7"/>
  <c r="X585" i="7"/>
  <c r="X584" i="7"/>
  <c r="X583" i="7"/>
  <c r="X582" i="7"/>
  <c r="X581" i="7"/>
  <c r="X580" i="7"/>
  <c r="X579" i="7"/>
  <c r="X578" i="7"/>
  <c r="X577" i="7"/>
  <c r="X576" i="7"/>
  <c r="X575" i="7"/>
  <c r="X574" i="7"/>
  <c r="X573" i="7"/>
  <c r="X572" i="7"/>
  <c r="X571" i="7"/>
  <c r="X570" i="7"/>
  <c r="X569" i="7"/>
  <c r="X568" i="7"/>
  <c r="X567" i="7"/>
  <c r="X566" i="7"/>
  <c r="X565" i="7"/>
  <c r="X564" i="7"/>
  <c r="X563" i="7"/>
  <c r="X562" i="7"/>
  <c r="X561" i="7"/>
  <c r="X560" i="7"/>
  <c r="X558" i="7"/>
  <c r="X557" i="7"/>
  <c r="X556" i="7"/>
  <c r="X555" i="7"/>
  <c r="X554" i="7"/>
  <c r="X553" i="7"/>
  <c r="X552" i="7"/>
  <c r="X551" i="7"/>
  <c r="X550" i="7"/>
  <c r="X549" i="7"/>
  <c r="X548" i="7"/>
  <c r="X547" i="7"/>
  <c r="X546" i="7"/>
  <c r="X545" i="7"/>
  <c r="X544" i="7"/>
  <c r="X543" i="7"/>
  <c r="X542" i="7"/>
  <c r="X541" i="7"/>
  <c r="X540" i="7"/>
  <c r="X539" i="7"/>
  <c r="X538" i="7"/>
  <c r="X536" i="7"/>
  <c r="X535" i="7"/>
  <c r="X534" i="7"/>
  <c r="X533" i="7"/>
  <c r="X532" i="7"/>
  <c r="X530" i="7"/>
  <c r="X529" i="7"/>
  <c r="X528" i="7"/>
  <c r="X527" i="7"/>
  <c r="X526" i="7"/>
  <c r="X525" i="7"/>
  <c r="X524" i="7"/>
  <c r="X523" i="7"/>
  <c r="X522" i="7"/>
  <c r="X521" i="7"/>
  <c r="X520" i="7"/>
  <c r="X519" i="7"/>
  <c r="X518" i="7"/>
  <c r="X517" i="7"/>
  <c r="X516" i="7"/>
  <c r="X515" i="7"/>
  <c r="X514" i="7"/>
  <c r="X513" i="7"/>
  <c r="X512" i="7"/>
  <c r="X511" i="7"/>
  <c r="X510" i="7"/>
  <c r="X509" i="7"/>
  <c r="X508" i="7"/>
  <c r="X506" i="7"/>
  <c r="X505" i="7"/>
  <c r="X504" i="7"/>
  <c r="X503" i="7"/>
  <c r="X502" i="7"/>
  <c r="X501" i="7"/>
  <c r="X500" i="7"/>
  <c r="X499" i="7"/>
  <c r="X498" i="7"/>
  <c r="X497" i="7"/>
  <c r="X496" i="7"/>
  <c r="X495" i="7"/>
  <c r="X494" i="7"/>
  <c r="X493" i="7"/>
  <c r="X492" i="7"/>
  <c r="X491" i="7"/>
  <c r="X490" i="7"/>
  <c r="X489" i="7"/>
  <c r="X488" i="7"/>
  <c r="X487" i="7"/>
  <c r="X486" i="7"/>
  <c r="X485" i="7"/>
  <c r="X484" i="7"/>
  <c r="X483" i="7"/>
  <c r="X482" i="7"/>
  <c r="X481" i="7"/>
  <c r="X480" i="7"/>
  <c r="X479" i="7"/>
  <c r="X478" i="7"/>
  <c r="X477" i="7"/>
  <c r="X476" i="7"/>
  <c r="X475" i="7"/>
  <c r="X474" i="7"/>
  <c r="X473" i="7"/>
  <c r="X472" i="7"/>
  <c r="X471" i="7"/>
  <c r="X470" i="7"/>
  <c r="X469" i="7"/>
  <c r="X468" i="7"/>
  <c r="X467" i="7"/>
  <c r="X466" i="7"/>
  <c r="X464" i="7"/>
  <c r="X463" i="7"/>
  <c r="X462" i="7"/>
  <c r="X461" i="7"/>
  <c r="X460" i="7"/>
  <c r="X459" i="7"/>
  <c r="X458" i="7"/>
  <c r="X457" i="7"/>
  <c r="X456" i="7"/>
  <c r="X455" i="7"/>
  <c r="X454" i="7"/>
  <c r="X453" i="7"/>
  <c r="X452" i="7"/>
  <c r="X451" i="7"/>
  <c r="X450" i="7"/>
  <c r="X449" i="7"/>
  <c r="X448" i="7"/>
  <c r="X447" i="7"/>
  <c r="X446" i="7"/>
  <c r="X445" i="7"/>
  <c r="X444" i="7"/>
  <c r="X443" i="7"/>
  <c r="X442" i="7"/>
  <c r="X441" i="7"/>
  <c r="X440" i="7"/>
  <c r="X439" i="7"/>
  <c r="X438" i="7"/>
  <c r="X437" i="7"/>
  <c r="X435" i="7"/>
  <c r="X434" i="7"/>
  <c r="X433" i="7"/>
  <c r="X432" i="7"/>
  <c r="X431" i="7"/>
  <c r="X430" i="7"/>
  <c r="X429" i="7"/>
  <c r="X428" i="7"/>
  <c r="X427" i="7"/>
  <c r="X426" i="7"/>
  <c r="X425" i="7"/>
  <c r="X424" i="7"/>
  <c r="X423" i="7"/>
  <c r="X422" i="7"/>
  <c r="X421" i="7"/>
  <c r="X420" i="7"/>
  <c r="X419" i="7"/>
  <c r="X418" i="7"/>
  <c r="X417" i="7"/>
  <c r="X416" i="7"/>
  <c r="X415" i="7"/>
  <c r="X414" i="7"/>
  <c r="X413" i="7"/>
  <c r="X412" i="7"/>
  <c r="X410" i="7"/>
  <c r="X409" i="7"/>
  <c r="X408" i="7"/>
  <c r="X407" i="7"/>
  <c r="X406" i="7"/>
  <c r="X405" i="7"/>
  <c r="X404" i="7"/>
  <c r="X403" i="7"/>
  <c r="X402" i="7"/>
  <c r="X401" i="7"/>
  <c r="X400" i="7"/>
  <c r="X399" i="7"/>
  <c r="X398" i="7"/>
  <c r="X397" i="7"/>
  <c r="X396" i="7"/>
  <c r="X395" i="7"/>
  <c r="X394" i="7"/>
  <c r="X393" i="7"/>
  <c r="X392" i="7"/>
  <c r="X391" i="7"/>
  <c r="X390" i="7"/>
  <c r="X389" i="7"/>
  <c r="X388" i="7"/>
  <c r="X387" i="7"/>
  <c r="X386" i="7"/>
  <c r="X385" i="7"/>
  <c r="X384" i="7"/>
  <c r="X383" i="7"/>
  <c r="X382" i="7"/>
  <c r="X381" i="7"/>
  <c r="X380" i="7"/>
  <c r="X379" i="7"/>
  <c r="X378" i="7"/>
  <c r="X377" i="7"/>
  <c r="X376" i="7"/>
  <c r="X375" i="7"/>
  <c r="X374" i="7"/>
  <c r="X373" i="7"/>
  <c r="X369" i="7"/>
  <c r="X368" i="7"/>
  <c r="X367" i="7"/>
  <c r="X366" i="7"/>
  <c r="X365" i="7"/>
  <c r="X364" i="7"/>
  <c r="X363" i="7"/>
  <c r="X362" i="7"/>
  <c r="X361" i="7"/>
  <c r="X359" i="7"/>
  <c r="X358" i="7"/>
  <c r="X357" i="7"/>
  <c r="X356" i="7"/>
  <c r="X355" i="7"/>
  <c r="X354" i="7"/>
  <c r="X353" i="7"/>
  <c r="X352" i="7"/>
  <c r="X351" i="7"/>
  <c r="X350" i="7"/>
  <c r="X349" i="7"/>
  <c r="X348" i="7"/>
  <c r="X347" i="7"/>
  <c r="X346" i="7"/>
  <c r="X345" i="7"/>
  <c r="X344" i="7"/>
  <c r="X343" i="7"/>
  <c r="X342" i="7"/>
  <c r="X341" i="7"/>
  <c r="X340" i="7"/>
  <c r="X339" i="7"/>
  <c r="X337" i="7"/>
  <c r="X336" i="7"/>
  <c r="X335" i="7"/>
  <c r="X334" i="7"/>
  <c r="X333" i="7"/>
  <c r="X332" i="7"/>
  <c r="X331" i="7"/>
  <c r="X330" i="7"/>
  <c r="X329" i="7"/>
  <c r="X328" i="7"/>
  <c r="X327" i="7"/>
  <c r="X325" i="7"/>
  <c r="X324" i="7"/>
  <c r="X323" i="7"/>
  <c r="X322" i="7"/>
  <c r="X321" i="7"/>
  <c r="X320" i="7"/>
  <c r="X319" i="7"/>
  <c r="X318" i="7"/>
  <c r="X317" i="7"/>
  <c r="X316" i="7"/>
  <c r="X315" i="7"/>
  <c r="X314" i="7"/>
  <c r="X313" i="7"/>
  <c r="X312" i="7"/>
  <c r="X311" i="7"/>
  <c r="X310" i="7"/>
  <c r="X308" i="7"/>
  <c r="X307" i="7"/>
  <c r="X306" i="7"/>
  <c r="X305" i="7"/>
  <c r="X304" i="7"/>
  <c r="X303" i="7"/>
  <c r="X302" i="7"/>
  <c r="X301" i="7"/>
  <c r="X300" i="7"/>
  <c r="X299" i="7"/>
  <c r="X298" i="7"/>
  <c r="X297" i="7"/>
  <c r="X296" i="7"/>
  <c r="X295" i="7"/>
  <c r="X294" i="7"/>
  <c r="X293" i="7"/>
  <c r="X292" i="7"/>
  <c r="X291" i="7"/>
  <c r="X290" i="7"/>
  <c r="X289" i="7"/>
  <c r="X288" i="7"/>
  <c r="X287" i="7"/>
  <c r="X286" i="7"/>
  <c r="X285" i="7"/>
  <c r="X284" i="7"/>
  <c r="X283" i="7"/>
  <c r="X282" i="7"/>
  <c r="X281" i="7"/>
  <c r="X280" i="7"/>
  <c r="X279" i="7"/>
  <c r="X278" i="7"/>
  <c r="X277" i="7"/>
  <c r="X276" i="7"/>
  <c r="X275" i="7"/>
  <c r="X274" i="7"/>
  <c r="X273" i="7"/>
  <c r="X272" i="7"/>
  <c r="X271" i="7"/>
  <c r="X270" i="7"/>
  <c r="X269" i="7"/>
  <c r="X268" i="7"/>
  <c r="X267" i="7"/>
  <c r="X266" i="7"/>
  <c r="X265" i="7"/>
  <c r="X264" i="7"/>
  <c r="X263" i="7"/>
  <c r="X262" i="7"/>
  <c r="X261" i="7"/>
  <c r="X260" i="7"/>
  <c r="X259" i="7"/>
  <c r="X258" i="7"/>
  <c r="X257" i="7"/>
  <c r="X256" i="7"/>
  <c r="X255" i="7"/>
  <c r="X252" i="7"/>
  <c r="X251" i="7"/>
  <c r="X250" i="7"/>
  <c r="X249" i="7"/>
  <c r="X248" i="7"/>
  <c r="X247" i="7"/>
  <c r="X246" i="7"/>
  <c r="X244" i="7"/>
  <c r="X243" i="7"/>
  <c r="X242" i="7"/>
  <c r="X241" i="7"/>
  <c r="X240" i="7"/>
  <c r="X239" i="7"/>
  <c r="X238" i="7"/>
  <c r="X237" i="7"/>
  <c r="X236" i="7"/>
  <c r="X235" i="7"/>
  <c r="X234" i="7"/>
  <c r="X233" i="7"/>
  <c r="X232" i="7"/>
  <c r="X231" i="7"/>
  <c r="X230" i="7"/>
  <c r="X229" i="7"/>
  <c r="X227" i="7"/>
  <c r="X226" i="7"/>
  <c r="X225" i="7"/>
  <c r="X224" i="7"/>
  <c r="X221" i="7"/>
  <c r="X220" i="7"/>
  <c r="X219" i="7"/>
  <c r="X218" i="7"/>
  <c r="X217" i="7"/>
  <c r="X216" i="7"/>
  <c r="X215" i="7"/>
  <c r="X214" i="7"/>
  <c r="X213" i="7"/>
  <c r="X212" i="7"/>
  <c r="X211" i="7"/>
  <c r="X210" i="7"/>
  <c r="X209" i="7"/>
  <c r="X208" i="7"/>
  <c r="X207" i="7"/>
  <c r="X206" i="7"/>
  <c r="X205" i="7"/>
  <c r="X204" i="7"/>
  <c r="X203" i="7"/>
  <c r="X202" i="7"/>
  <c r="X201" i="7"/>
  <c r="X200" i="7"/>
  <c r="X199" i="7"/>
  <c r="X198" i="7"/>
  <c r="X197" i="7"/>
  <c r="X196" i="7"/>
  <c r="X195" i="7"/>
  <c r="X193" i="7"/>
  <c r="X192" i="7"/>
  <c r="X191" i="7"/>
  <c r="X190" i="7"/>
  <c r="X189" i="7"/>
  <c r="X188" i="7"/>
  <c r="X187" i="7"/>
  <c r="X186" i="7"/>
  <c r="X184" i="7"/>
  <c r="X183" i="7"/>
  <c r="X182" i="7"/>
  <c r="X181" i="7"/>
  <c r="X180" i="7"/>
  <c r="X179" i="7"/>
  <c r="X178" i="7"/>
  <c r="X177" i="7"/>
  <c r="X176" i="7"/>
  <c r="X175" i="7"/>
  <c r="X174" i="7"/>
  <c r="X173" i="7"/>
  <c r="X172" i="7"/>
  <c r="X171" i="7"/>
  <c r="X170" i="7"/>
  <c r="X169" i="7"/>
  <c r="X168" i="7"/>
  <c r="X167" i="7"/>
  <c r="X166" i="7"/>
  <c r="X165" i="7"/>
  <c r="X164" i="7"/>
  <c r="X163" i="7"/>
  <c r="X162" i="7"/>
  <c r="X161" i="7"/>
  <c r="X160" i="7"/>
  <c r="X159" i="7"/>
  <c r="X158" i="7"/>
  <c r="X157" i="7"/>
  <c r="X156" i="7"/>
  <c r="X155" i="7"/>
  <c r="X154" i="7"/>
  <c r="X153" i="7"/>
  <c r="X152" i="7"/>
  <c r="X151" i="7"/>
  <c r="X150" i="7"/>
  <c r="X149" i="7"/>
  <c r="X148" i="7"/>
  <c r="X147" i="7"/>
  <c r="X146" i="7"/>
  <c r="X145" i="7"/>
  <c r="X144" i="7"/>
  <c r="X143" i="7"/>
  <c r="X142" i="7"/>
  <c r="X141" i="7"/>
  <c r="X140" i="7"/>
  <c r="X139" i="7"/>
  <c r="X138" i="7"/>
  <c r="X137" i="7"/>
  <c r="X136" i="7"/>
  <c r="X135" i="7"/>
  <c r="X133" i="7"/>
  <c r="X132" i="7"/>
  <c r="X131" i="7"/>
  <c r="X130" i="7"/>
  <c r="X129" i="7"/>
  <c r="X128" i="7"/>
  <c r="X127" i="7"/>
  <c r="X126" i="7"/>
  <c r="X125" i="7"/>
  <c r="X124" i="7"/>
  <c r="X123" i="7"/>
  <c r="X122" i="7"/>
  <c r="X121" i="7"/>
  <c r="X120" i="7"/>
  <c r="X119" i="7"/>
  <c r="X118" i="7"/>
  <c r="X117" i="7"/>
  <c r="X116" i="7"/>
  <c r="X115" i="7"/>
  <c r="X114" i="7"/>
  <c r="X113" i="7"/>
  <c r="X112" i="7"/>
  <c r="X111" i="7"/>
  <c r="X110" i="7"/>
  <c r="X109" i="7"/>
  <c r="X108" i="7"/>
  <c r="X107" i="7"/>
  <c r="X106" i="7"/>
  <c r="X105" i="7"/>
  <c r="X104" i="7"/>
  <c r="X103" i="7"/>
  <c r="X102" i="7"/>
  <c r="X101" i="7"/>
  <c r="X99" i="7"/>
  <c r="X98" i="7"/>
  <c r="X97" i="7"/>
  <c r="X96" i="7"/>
  <c r="X95" i="7"/>
  <c r="X94" i="7"/>
  <c r="X93" i="7"/>
  <c r="X92" i="7"/>
  <c r="X91" i="7"/>
  <c r="X90" i="7"/>
  <c r="X89" i="7"/>
  <c r="X88" i="7"/>
  <c r="X87" i="7"/>
  <c r="X86" i="7"/>
  <c r="X85" i="7"/>
  <c r="X84" i="7"/>
  <c r="X83" i="7"/>
  <c r="X82" i="7"/>
  <c r="X81" i="7"/>
  <c r="X80" i="7"/>
  <c r="X79" i="7"/>
  <c r="X78" i="7"/>
  <c r="X77" i="7"/>
  <c r="X76" i="7"/>
  <c r="X75" i="7"/>
  <c r="X74" i="7"/>
  <c r="X73" i="7"/>
  <c r="X72" i="7"/>
  <c r="X71" i="7"/>
  <c r="X70" i="7"/>
  <c r="X69" i="7"/>
  <c r="X68" i="7"/>
  <c r="X67" i="7"/>
  <c r="X66" i="7"/>
  <c r="X65" i="7"/>
  <c r="X64" i="7"/>
  <c r="X63" i="7"/>
  <c r="X62" i="7"/>
  <c r="X61" i="7"/>
  <c r="X60" i="7"/>
  <c r="X59" i="7"/>
  <c r="X58" i="7"/>
  <c r="X55" i="7"/>
  <c r="X54" i="7"/>
  <c r="X53" i="7"/>
  <c r="X52" i="7"/>
  <c r="X51" i="7"/>
  <c r="X50" i="7"/>
  <c r="X49" i="7"/>
  <c r="X48" i="7"/>
  <c r="X47" i="7"/>
  <c r="X46" i="7"/>
  <c r="X45" i="7"/>
  <c r="X44" i="7"/>
  <c r="X43" i="7"/>
  <c r="X42" i="7"/>
  <c r="X41" i="7"/>
  <c r="X40" i="7"/>
  <c r="X39" i="7"/>
  <c r="X38" i="7"/>
  <c r="X37" i="7"/>
  <c r="X35" i="7"/>
  <c r="X34" i="7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X19" i="7"/>
  <c r="X18" i="7"/>
  <c r="X17" i="7"/>
  <c r="X16" i="7"/>
  <c r="X15" i="7"/>
  <c r="X14" i="7"/>
  <c r="X13" i="7"/>
  <c r="X12" i="7"/>
  <c r="X11" i="7"/>
  <c r="X10" i="7"/>
  <c r="X9" i="7"/>
  <c r="X8" i="7"/>
  <c r="X7" i="7"/>
  <c r="X6" i="7"/>
  <c r="X5" i="7"/>
  <c r="X4" i="7"/>
  <c r="X3" i="7"/>
  <c r="X2" i="7"/>
  <c r="U3" i="10" l="1"/>
  <c r="S703" i="10"/>
  <c r="S700" i="10"/>
  <c r="S701" i="10"/>
  <c r="S702" i="10"/>
  <c r="N700" i="10"/>
  <c r="T700" i="10"/>
  <c r="T701" i="10"/>
  <c r="T702" i="10"/>
  <c r="T703" i="10"/>
  <c r="W628" i="10"/>
  <c r="AC628" i="10" s="1"/>
  <c r="W624" i="10"/>
  <c r="W620" i="10"/>
  <c r="N703" i="10"/>
  <c r="P700" i="10"/>
  <c r="P701" i="10"/>
  <c r="P702" i="10"/>
  <c r="P703" i="10"/>
  <c r="U616" i="10"/>
  <c r="W616" i="10" s="1"/>
  <c r="AB616" i="10" s="1"/>
  <c r="U501" i="10"/>
  <c r="W501" i="10" s="1"/>
  <c r="AC501" i="10" s="1"/>
  <c r="AA434" i="10"/>
  <c r="U358" i="10"/>
  <c r="W358" i="10" s="1"/>
  <c r="AC358" i="10" s="1"/>
  <c r="AA134" i="10"/>
  <c r="AA328" i="10"/>
  <c r="AA181" i="10"/>
  <c r="W94" i="10"/>
  <c r="AC94" i="10" s="1"/>
  <c r="W86" i="10"/>
  <c r="AC86" i="10" s="1"/>
  <c r="W78" i="10"/>
  <c r="AC78" i="10" s="1"/>
  <c r="W74" i="10"/>
  <c r="AC74" i="10" s="1"/>
  <c r="W68" i="10"/>
  <c r="AC68" i="10" s="1"/>
  <c r="W64" i="10"/>
  <c r="AB64" i="10" s="1"/>
  <c r="U666" i="10"/>
  <c r="W666" i="10" s="1"/>
  <c r="AC666" i="10" s="1"/>
  <c r="U699" i="10"/>
  <c r="W699" i="10" s="1"/>
  <c r="AC699" i="10" s="1"/>
  <c r="U522" i="10"/>
  <c r="W522" i="10" s="1"/>
  <c r="AB522" i="10" s="1"/>
  <c r="U485" i="10"/>
  <c r="W485" i="10" s="1"/>
  <c r="AC485" i="10" s="1"/>
  <c r="AA344" i="10"/>
  <c r="W424" i="10"/>
  <c r="AC424" i="10" s="1"/>
  <c r="AA620" i="10"/>
  <c r="U608" i="10"/>
  <c r="W608" i="10" s="1"/>
  <c r="AB608" i="10" s="1"/>
  <c r="AA606" i="10"/>
  <c r="AA458" i="10"/>
  <c r="AA426" i="10"/>
  <c r="U382" i="10"/>
  <c r="W382" i="10" s="1"/>
  <c r="AA366" i="10"/>
  <c r="AA395" i="10"/>
  <c r="U675" i="10"/>
  <c r="W675" i="10" s="1"/>
  <c r="AB675" i="10" s="1"/>
  <c r="AA597" i="10"/>
  <c r="U609" i="10"/>
  <c r="U604" i="10"/>
  <c r="W604" i="10" s="1"/>
  <c r="AC604" i="10" s="1"/>
  <c r="U530" i="10"/>
  <c r="U514" i="10"/>
  <c r="W514" i="10" s="1"/>
  <c r="AB514" i="10" s="1"/>
  <c r="U493" i="10"/>
  <c r="W493" i="10" s="1"/>
  <c r="AB493" i="10" s="1"/>
  <c r="AA336" i="10"/>
  <c r="U307" i="10"/>
  <c r="AA623" i="10"/>
  <c r="U526" i="10"/>
  <c r="W526" i="10" s="1"/>
  <c r="U518" i="10"/>
  <c r="W518" i="10" s="1"/>
  <c r="U505" i="10"/>
  <c r="W505" i="10" s="1"/>
  <c r="U497" i="10"/>
  <c r="W497" i="10" s="1"/>
  <c r="AC497" i="10" s="1"/>
  <c r="U489" i="10"/>
  <c r="W489" i="10" s="1"/>
  <c r="AA419" i="10"/>
  <c r="AA389" i="10"/>
  <c r="AA340" i="10"/>
  <c r="AA332" i="10"/>
  <c r="AA324" i="10"/>
  <c r="U230" i="10"/>
  <c r="W230" i="10" s="1"/>
  <c r="AB230" i="10" s="1"/>
  <c r="U511" i="10"/>
  <c r="W511" i="10" s="1"/>
  <c r="AC511" i="10" s="1"/>
  <c r="AA698" i="10"/>
  <c r="U648" i="10"/>
  <c r="U537" i="10"/>
  <c r="W537" i="10" s="1"/>
  <c r="U299" i="10"/>
  <c r="W299" i="10" s="1"/>
  <c r="AB299" i="10" s="1"/>
  <c r="U222" i="10"/>
  <c r="W222" i="10" s="1"/>
  <c r="AB222" i="10" s="1"/>
  <c r="AA690" i="10"/>
  <c r="AA662" i="10"/>
  <c r="AA635" i="10"/>
  <c r="AA630" i="10"/>
  <c r="U618" i="10"/>
  <c r="W618" i="10" s="1"/>
  <c r="AC618" i="10" s="1"/>
  <c r="AA528" i="10"/>
  <c r="AA524" i="10"/>
  <c r="AA520" i="10"/>
  <c r="AA516" i="10"/>
  <c r="AA503" i="10"/>
  <c r="AA499" i="10"/>
  <c r="AA495" i="10"/>
  <c r="AA491" i="10"/>
  <c r="AA487" i="10"/>
  <c r="W545" i="10"/>
  <c r="AB545" i="10" s="1"/>
  <c r="AA541" i="10"/>
  <c r="U425" i="10"/>
  <c r="AA421" i="10"/>
  <c r="AA417" i="10"/>
  <c r="U391" i="10"/>
  <c r="W387" i="10"/>
  <c r="AC387" i="10" s="1"/>
  <c r="AA342" i="10"/>
  <c r="AA338" i="10"/>
  <c r="AA334" i="10"/>
  <c r="AA330" i="10"/>
  <c r="AA326" i="10"/>
  <c r="U311" i="10"/>
  <c r="W311" i="10" s="1"/>
  <c r="AB311" i="10" s="1"/>
  <c r="U303" i="10"/>
  <c r="W303" i="10" s="1"/>
  <c r="AB303" i="10" s="1"/>
  <c r="U234" i="10"/>
  <c r="W234" i="10" s="1"/>
  <c r="AB234" i="10" s="1"/>
  <c r="U226" i="10"/>
  <c r="W226" i="10" s="1"/>
  <c r="AC226" i="10" s="1"/>
  <c r="AA185" i="10"/>
  <c r="AA665" i="10"/>
  <c r="AA669" i="10"/>
  <c r="AA651" i="10"/>
  <c r="AA628" i="10"/>
  <c r="AA598" i="10"/>
  <c r="AA558" i="10"/>
  <c r="U557" i="10"/>
  <c r="W557" i="10" s="1"/>
  <c r="AB557" i="10" s="1"/>
  <c r="AA556" i="10"/>
  <c r="AA555" i="10"/>
  <c r="U554" i="10"/>
  <c r="W554" i="10" s="1"/>
  <c r="AC554" i="10" s="1"/>
  <c r="AA549" i="10"/>
  <c r="AA474" i="10"/>
  <c r="AA438" i="10"/>
  <c r="AA430" i="10"/>
  <c r="W422" i="10"/>
  <c r="AC422" i="10" s="1"/>
  <c r="AA390" i="10"/>
  <c r="U388" i="10"/>
  <c r="W388" i="10" s="1"/>
  <c r="AC388" i="10" s="1"/>
  <c r="U386" i="10"/>
  <c r="W386" i="10" s="1"/>
  <c r="AB386" i="10" s="1"/>
  <c r="U378" i="10"/>
  <c r="W378" i="10" s="1"/>
  <c r="AC378" i="10" s="1"/>
  <c r="AA370" i="10"/>
  <c r="U362" i="10"/>
  <c r="W362" i="10" s="1"/>
  <c r="U354" i="10"/>
  <c r="W354" i="10" s="1"/>
  <c r="U343" i="10"/>
  <c r="W343" i="10" s="1"/>
  <c r="AC343" i="10" s="1"/>
  <c r="AA341" i="10"/>
  <c r="U339" i="10"/>
  <c r="W339" i="10" s="1"/>
  <c r="AA337" i="10"/>
  <c r="U335" i="10"/>
  <c r="W335" i="10" s="1"/>
  <c r="AB335" i="10" s="1"/>
  <c r="AA333" i="10"/>
  <c r="U331" i="10"/>
  <c r="W331" i="10" s="1"/>
  <c r="AC331" i="10" s="1"/>
  <c r="AA329" i="10"/>
  <c r="U327" i="10"/>
  <c r="W327" i="10" s="1"/>
  <c r="U325" i="10"/>
  <c r="W325" i="10" s="1"/>
  <c r="AB325" i="10" s="1"/>
  <c r="AA292" i="10"/>
  <c r="AA108" i="10"/>
  <c r="AA251" i="10"/>
  <c r="U149" i="10"/>
  <c r="W149" i="10" s="1"/>
  <c r="AC149" i="10" s="1"/>
  <c r="U676" i="10"/>
  <c r="W676" i="10" s="1"/>
  <c r="AC676" i="10" s="1"/>
  <c r="AA689" i="10"/>
  <c r="W677" i="10"/>
  <c r="AC677" i="10" s="1"/>
  <c r="AA668" i="10"/>
  <c r="U632" i="10"/>
  <c r="W632" i="10" s="1"/>
  <c r="AC632" i="10" s="1"/>
  <c r="AA624" i="10"/>
  <c r="U612" i="10"/>
  <c r="W612" i="10" s="1"/>
  <c r="AC612" i="10" s="1"/>
  <c r="AA610" i="10"/>
  <c r="AA584" i="10"/>
  <c r="U583" i="10"/>
  <c r="W583" i="10" s="1"/>
  <c r="AC583" i="10" s="1"/>
  <c r="AA582" i="10"/>
  <c r="U581" i="10"/>
  <c r="W581" i="10" s="1"/>
  <c r="AC581" i="10" s="1"/>
  <c r="AA576" i="10"/>
  <c r="U575" i="10"/>
  <c r="W575" i="10" s="1"/>
  <c r="AC575" i="10" s="1"/>
  <c r="U574" i="10"/>
  <c r="W574" i="10" s="1"/>
  <c r="AB574" i="10" s="1"/>
  <c r="W573" i="10"/>
  <c r="AC573" i="10" s="1"/>
  <c r="U572" i="10"/>
  <c r="AA602" i="10"/>
  <c r="AA596" i="10"/>
  <c r="U594" i="10"/>
  <c r="W594" i="10" s="1"/>
  <c r="AA531" i="10"/>
  <c r="AA529" i="10"/>
  <c r="U527" i="10"/>
  <c r="W527" i="10" s="1"/>
  <c r="AC527" i="10" s="1"/>
  <c r="U525" i="10"/>
  <c r="W525" i="10" s="1"/>
  <c r="AC525" i="10" s="1"/>
  <c r="AA523" i="10"/>
  <c r="AA521" i="10"/>
  <c r="U519" i="10"/>
  <c r="W519" i="10" s="1"/>
  <c r="U517" i="10"/>
  <c r="W517" i="10" s="1"/>
  <c r="AB517" i="10" s="1"/>
  <c r="AA515" i="10"/>
  <c r="AA513" i="10"/>
  <c r="U506" i="10"/>
  <c r="W506" i="10" s="1"/>
  <c r="AC506" i="10" s="1"/>
  <c r="U504" i="10"/>
  <c r="W504" i="10" s="1"/>
  <c r="AB504" i="10" s="1"/>
  <c r="AA502" i="10"/>
  <c r="AA500" i="10"/>
  <c r="U498" i="10"/>
  <c r="W498" i="10" s="1"/>
  <c r="U496" i="10"/>
  <c r="W496" i="10" s="1"/>
  <c r="AA494" i="10"/>
  <c r="AA492" i="10"/>
  <c r="U490" i="10"/>
  <c r="W490" i="10" s="1"/>
  <c r="AC490" i="10" s="1"/>
  <c r="U488" i="10"/>
  <c r="W488" i="10" s="1"/>
  <c r="AC488" i="10" s="1"/>
  <c r="AA486" i="10"/>
  <c r="AA482" i="10"/>
  <c r="AA466" i="10"/>
  <c r="AA450" i="10"/>
  <c r="U436" i="10"/>
  <c r="W436" i="10" s="1"/>
  <c r="AB436" i="10" s="1"/>
  <c r="U432" i="10"/>
  <c r="W432" i="10" s="1"/>
  <c r="AA428" i="10"/>
  <c r="U424" i="10"/>
  <c r="U422" i="10"/>
  <c r="AA420" i="10"/>
  <c r="U418" i="10"/>
  <c r="W418" i="10" s="1"/>
  <c r="AA416" i="10"/>
  <c r="AA384" i="10"/>
  <c r="AA380" i="10"/>
  <c r="AA376" i="10"/>
  <c r="U372" i="10"/>
  <c r="W372" i="10" s="1"/>
  <c r="U368" i="10"/>
  <c r="W368" i="10" s="1"/>
  <c r="AB368" i="10" s="1"/>
  <c r="AA364" i="10"/>
  <c r="AA360" i="10"/>
  <c r="AA356" i="10"/>
  <c r="U405" i="10"/>
  <c r="W405" i="10" s="1"/>
  <c r="U322" i="10"/>
  <c r="W322" i="10" s="1"/>
  <c r="AB322" i="10" s="1"/>
  <c r="AA147" i="10"/>
  <c r="U145" i="10"/>
  <c r="W145" i="10" s="1"/>
  <c r="AC145" i="10" s="1"/>
  <c r="AA142" i="10"/>
  <c r="AA77" i="10"/>
  <c r="AA283" i="10"/>
  <c r="U201" i="10"/>
  <c r="W201" i="10" s="1"/>
  <c r="AB201" i="10" s="1"/>
  <c r="U165" i="10"/>
  <c r="AA39" i="10"/>
  <c r="U694" i="10"/>
  <c r="W694" i="10" s="1"/>
  <c r="AC694" i="10" s="1"/>
  <c r="W686" i="10"/>
  <c r="AC686" i="10" s="1"/>
  <c r="AA678" i="10"/>
  <c r="U674" i="10"/>
  <c r="W674" i="10" s="1"/>
  <c r="AA656" i="10"/>
  <c r="W535" i="10"/>
  <c r="AC535" i="10" s="1"/>
  <c r="AA439" i="10"/>
  <c r="AA437" i="10"/>
  <c r="AA435" i="10"/>
  <c r="AA433" i="10"/>
  <c r="AA431" i="10"/>
  <c r="AA429" i="10"/>
  <c r="U427" i="10"/>
  <c r="W427" i="10" s="1"/>
  <c r="W425" i="10"/>
  <c r="AA423" i="10"/>
  <c r="W391" i="10"/>
  <c r="U387" i="10"/>
  <c r="AA385" i="10"/>
  <c r="AA383" i="10"/>
  <c r="AA381" i="10"/>
  <c r="AA379" i="10"/>
  <c r="AA377" i="10"/>
  <c r="AA375" i="10"/>
  <c r="U373" i="10"/>
  <c r="W373" i="10" s="1"/>
  <c r="AB373" i="10" s="1"/>
  <c r="AA371" i="10"/>
  <c r="AA369" i="10"/>
  <c r="AA367" i="10"/>
  <c r="AA365" i="10"/>
  <c r="U363" i="10"/>
  <c r="W363" i="10" s="1"/>
  <c r="AC363" i="10" s="1"/>
  <c r="U361" i="10"/>
  <c r="W361" i="10" s="1"/>
  <c r="AB361" i="10" s="1"/>
  <c r="U359" i="10"/>
  <c r="W359" i="10" s="1"/>
  <c r="U357" i="10"/>
  <c r="W357" i="10" s="1"/>
  <c r="AC357" i="10" s="1"/>
  <c r="U355" i="10"/>
  <c r="W355" i="10" s="1"/>
  <c r="AB355" i="10" s="1"/>
  <c r="U309" i="10"/>
  <c r="W309" i="10" s="1"/>
  <c r="U305" i="10"/>
  <c r="W305" i="10" s="1"/>
  <c r="AB305" i="10" s="1"/>
  <c r="U301" i="10"/>
  <c r="W301" i="10" s="1"/>
  <c r="AC301" i="10" s="1"/>
  <c r="U297" i="10"/>
  <c r="W297" i="10" s="1"/>
  <c r="AB297" i="10" s="1"/>
  <c r="U232" i="10"/>
  <c r="W232" i="10" s="1"/>
  <c r="U228" i="10"/>
  <c r="W228" i="10" s="1"/>
  <c r="U224" i="10"/>
  <c r="W224" i="10" s="1"/>
  <c r="U220" i="10"/>
  <c r="W220" i="10" s="1"/>
  <c r="AA187" i="10"/>
  <c r="AA183" i="10"/>
  <c r="AA64" i="10"/>
  <c r="AA86" i="10"/>
  <c r="W233" i="10"/>
  <c r="AC233" i="10" s="1"/>
  <c r="W229" i="10"/>
  <c r="AB229" i="10" s="1"/>
  <c r="W225" i="10"/>
  <c r="AC225" i="10" s="1"/>
  <c r="W221" i="10"/>
  <c r="AB221" i="10" s="1"/>
  <c r="W188" i="10"/>
  <c r="W184" i="10"/>
  <c r="AB184" i="10" s="1"/>
  <c r="U643" i="10"/>
  <c r="W643" i="10" s="1"/>
  <c r="AB643" i="10" s="1"/>
  <c r="AA643" i="10"/>
  <c r="U680" i="10"/>
  <c r="W680" i="10" s="1"/>
  <c r="AC680" i="10" s="1"/>
  <c r="U658" i="10"/>
  <c r="W658" i="10" s="1"/>
  <c r="AC658" i="10" s="1"/>
  <c r="AA658" i="10"/>
  <c r="U650" i="10"/>
  <c r="W650" i="10" s="1"/>
  <c r="AC650" i="10" s="1"/>
  <c r="AA650" i="10"/>
  <c r="U647" i="10"/>
  <c r="W647" i="10"/>
  <c r="AC647" i="10" s="1"/>
  <c r="U642" i="10"/>
  <c r="W642" i="10" s="1"/>
  <c r="AB642" i="10" s="1"/>
  <c r="AA642" i="10"/>
  <c r="AA580" i="10"/>
  <c r="U580" i="10"/>
  <c r="AA579" i="10"/>
  <c r="W579" i="10"/>
  <c r="AA578" i="10"/>
  <c r="U578" i="10"/>
  <c r="AA577" i="10"/>
  <c r="W577" i="10"/>
  <c r="AC577" i="10" s="1"/>
  <c r="AA567" i="10"/>
  <c r="U567" i="10"/>
  <c r="W567" i="10" s="1"/>
  <c r="AB567" i="10" s="1"/>
  <c r="AA566" i="10"/>
  <c r="W566" i="10"/>
  <c r="AA565" i="10"/>
  <c r="U565" i="10"/>
  <c r="U564" i="10"/>
  <c r="W564" i="10" s="1"/>
  <c r="AA564" i="10"/>
  <c r="U563" i="10"/>
  <c r="AA563" i="10"/>
  <c r="AA562" i="10"/>
  <c r="U562" i="10"/>
  <c r="W562" i="10" s="1"/>
  <c r="AB562" i="10" s="1"/>
  <c r="U561" i="10"/>
  <c r="W561" i="10" s="1"/>
  <c r="AA561" i="10"/>
  <c r="AA560" i="10"/>
  <c r="U560" i="10"/>
  <c r="W560" i="10" s="1"/>
  <c r="AC560" i="10" s="1"/>
  <c r="AA559" i="10"/>
  <c r="W559" i="10"/>
  <c r="W552" i="10"/>
  <c r="AB552" i="10" s="1"/>
  <c r="U552" i="10"/>
  <c r="AA551" i="10"/>
  <c r="W551" i="10"/>
  <c r="W550" i="10"/>
  <c r="AB550" i="10" s="1"/>
  <c r="AA550" i="10"/>
  <c r="AA548" i="10"/>
  <c r="W548" i="10"/>
  <c r="AC548" i="10" s="1"/>
  <c r="U546" i="10"/>
  <c r="W546" i="10"/>
  <c r="AC546" i="10" s="1"/>
  <c r="U544" i="10"/>
  <c r="W544" i="10" s="1"/>
  <c r="AB544" i="10" s="1"/>
  <c r="AA544" i="10"/>
  <c r="U534" i="10"/>
  <c r="W534" i="10" s="1"/>
  <c r="AB534" i="10" s="1"/>
  <c r="AA534" i="10"/>
  <c r="U509" i="10"/>
  <c r="W509" i="10" s="1"/>
  <c r="AA509" i="10"/>
  <c r="AA484" i="10"/>
  <c r="U484" i="10"/>
  <c r="W484" i="10" s="1"/>
  <c r="AB484" i="10" s="1"/>
  <c r="U480" i="10"/>
  <c r="W480" i="10" s="1"/>
  <c r="AC480" i="10" s="1"/>
  <c r="AA480" i="10"/>
  <c r="AA476" i="10"/>
  <c r="U476" i="10"/>
  <c r="W476" i="10" s="1"/>
  <c r="U472" i="10"/>
  <c r="W472" i="10" s="1"/>
  <c r="AA472" i="10"/>
  <c r="AA468" i="10"/>
  <c r="U468" i="10"/>
  <c r="W468" i="10" s="1"/>
  <c r="AB468" i="10" s="1"/>
  <c r="U464" i="10"/>
  <c r="W464" i="10" s="1"/>
  <c r="AB464" i="10" s="1"/>
  <c r="AA464" i="10"/>
  <c r="AA460" i="10"/>
  <c r="U460" i="10"/>
  <c r="W460" i="10" s="1"/>
  <c r="AB460" i="10" s="1"/>
  <c r="U456" i="10"/>
  <c r="W456" i="10" s="1"/>
  <c r="AA456" i="10"/>
  <c r="AA452" i="10"/>
  <c r="U452" i="10"/>
  <c r="W452" i="10" s="1"/>
  <c r="AB452" i="10" s="1"/>
  <c r="U448" i="10"/>
  <c r="W448" i="10" s="1"/>
  <c r="AC448" i="10" s="1"/>
  <c r="AA448" i="10"/>
  <c r="AA415" i="10"/>
  <c r="U415" i="10"/>
  <c r="W415" i="10" s="1"/>
  <c r="AB415" i="10" s="1"/>
  <c r="AA413" i="10"/>
  <c r="W413" i="10"/>
  <c r="AB413" i="10" s="1"/>
  <c r="AA411" i="10"/>
  <c r="U411" i="10"/>
  <c r="W411" i="10" s="1"/>
  <c r="U409" i="10"/>
  <c r="W409" i="10" s="1"/>
  <c r="AA409" i="10"/>
  <c r="AA407" i="10"/>
  <c r="U407" i="10"/>
  <c r="W407" i="10" s="1"/>
  <c r="AC407" i="10" s="1"/>
  <c r="AA403" i="10"/>
  <c r="W403" i="10"/>
  <c r="U403" i="10"/>
  <c r="AA401" i="10"/>
  <c r="W401" i="10"/>
  <c r="AB401" i="10" s="1"/>
  <c r="AA399" i="10"/>
  <c r="U399" i="10"/>
  <c r="W399" i="10" s="1"/>
  <c r="AC399" i="10" s="1"/>
  <c r="AA397" i="10"/>
  <c r="U397" i="10"/>
  <c r="W397" i="10"/>
  <c r="AA393" i="10"/>
  <c r="U393" i="10"/>
  <c r="W393" i="10" s="1"/>
  <c r="AC393" i="10" s="1"/>
  <c r="AA353" i="10"/>
  <c r="U353" i="10"/>
  <c r="W353" i="10" s="1"/>
  <c r="AB353" i="10" s="1"/>
  <c r="U349" i="10"/>
  <c r="AA349" i="10"/>
  <c r="AA347" i="10"/>
  <c r="U347" i="10"/>
  <c r="W347" i="10" s="1"/>
  <c r="U345" i="10"/>
  <c r="W345" i="10" s="1"/>
  <c r="AA345" i="10"/>
  <c r="U320" i="10"/>
  <c r="W320" i="10" s="1"/>
  <c r="AA320" i="10"/>
  <c r="U318" i="10"/>
  <c r="W318" i="10" s="1"/>
  <c r="AA318" i="10"/>
  <c r="U316" i="10"/>
  <c r="W316" i="10" s="1"/>
  <c r="AB316" i="10" s="1"/>
  <c r="AA316" i="10"/>
  <c r="AA296" i="10"/>
  <c r="U296" i="10"/>
  <c r="W296" i="10" s="1"/>
  <c r="AB296" i="10" s="1"/>
  <c r="AA294" i="10"/>
  <c r="U294" i="10"/>
  <c r="W294" i="10" s="1"/>
  <c r="AA285" i="10"/>
  <c r="U285" i="10"/>
  <c r="W285" i="10" s="1"/>
  <c r="AA277" i="10"/>
  <c r="U277" i="10"/>
  <c r="W277" i="10" s="1"/>
  <c r="AC277" i="10" s="1"/>
  <c r="U275" i="10"/>
  <c r="W275" i="10" s="1"/>
  <c r="AC275" i="10" s="1"/>
  <c r="AA275" i="10"/>
  <c r="AA269" i="10"/>
  <c r="U269" i="10"/>
  <c r="W269" i="10" s="1"/>
  <c r="AC269" i="10" s="1"/>
  <c r="AA261" i="10"/>
  <c r="U261" i="10"/>
  <c r="W261" i="10" s="1"/>
  <c r="AB261" i="10" s="1"/>
  <c r="U259" i="10"/>
  <c r="W259" i="10" s="1"/>
  <c r="AA259" i="10"/>
  <c r="W253" i="10"/>
  <c r="U253" i="10"/>
  <c r="AA249" i="10"/>
  <c r="U249" i="10"/>
  <c r="W249" i="10" s="1"/>
  <c r="U243" i="10"/>
  <c r="W243" i="10" s="1"/>
  <c r="AB243" i="10" s="1"/>
  <c r="AA243" i="10"/>
  <c r="AA241" i="10"/>
  <c r="U241" i="10"/>
  <c r="W241" i="10" s="1"/>
  <c r="U696" i="10"/>
  <c r="W696" i="10" s="1"/>
  <c r="AB696" i="10" s="1"/>
  <c r="U692" i="10"/>
  <c r="W692" i="10" s="1"/>
  <c r="AB692" i="10" s="1"/>
  <c r="AA688" i="10"/>
  <c r="AA684" i="10"/>
  <c r="U638" i="10"/>
  <c r="W638" i="10" s="1"/>
  <c r="AC638" i="10" s="1"/>
  <c r="U566" i="10"/>
  <c r="W565" i="10"/>
  <c r="AB565" i="10" s="1"/>
  <c r="U553" i="10"/>
  <c r="W553" i="10" s="1"/>
  <c r="U550" i="10"/>
  <c r="U547" i="10"/>
  <c r="W547" i="10" s="1"/>
  <c r="AB547" i="10" s="1"/>
  <c r="AA542" i="10"/>
  <c r="AA540" i="10"/>
  <c r="AA538" i="10"/>
  <c r="U536" i="10"/>
  <c r="W536" i="10" s="1"/>
  <c r="AB536" i="10" s="1"/>
  <c r="AA478" i="10"/>
  <c r="AA470" i="10"/>
  <c r="AA462" i="10"/>
  <c r="AA454" i="10"/>
  <c r="AA446" i="10"/>
  <c r="U413" i="10"/>
  <c r="U401" i="10"/>
  <c r="AA351" i="10"/>
  <c r="U314" i="10"/>
  <c r="W314" i="10" s="1"/>
  <c r="AC314" i="10" s="1"/>
  <c r="AA267" i="10"/>
  <c r="U219" i="10"/>
  <c r="W219" i="10" s="1"/>
  <c r="U211" i="10"/>
  <c r="W211" i="10" s="1"/>
  <c r="AA211" i="10"/>
  <c r="U203" i="10"/>
  <c r="W203" i="10" s="1"/>
  <c r="AB203" i="10" s="1"/>
  <c r="AA203" i="10"/>
  <c r="W199" i="10"/>
  <c r="AA199" i="10"/>
  <c r="U191" i="10"/>
  <c r="W191" i="10" s="1"/>
  <c r="AB191" i="10" s="1"/>
  <c r="AA191" i="10"/>
  <c r="U175" i="10"/>
  <c r="W175" i="10" s="1"/>
  <c r="AB175" i="10" s="1"/>
  <c r="AA175" i="10"/>
  <c r="U167" i="10"/>
  <c r="W167" i="10" s="1"/>
  <c r="AB167" i="10" s="1"/>
  <c r="AA167" i="10"/>
  <c r="W163" i="10"/>
  <c r="AB163" i="10" s="1"/>
  <c r="AA163" i="10"/>
  <c r="U155" i="10"/>
  <c r="W155" i="10" s="1"/>
  <c r="AB155" i="10" s="1"/>
  <c r="AA155" i="10"/>
  <c r="U114" i="10"/>
  <c r="W114" i="10" s="1"/>
  <c r="AA114" i="10"/>
  <c r="U112" i="10"/>
  <c r="W112" i="10" s="1"/>
  <c r="AA112" i="10"/>
  <c r="U100" i="10"/>
  <c r="W100" i="10" s="1"/>
  <c r="AA100" i="10"/>
  <c r="U35" i="10"/>
  <c r="W35" i="10" s="1"/>
  <c r="AC35" i="10" s="1"/>
  <c r="AA35" i="10"/>
  <c r="U33" i="10"/>
  <c r="W33" i="10"/>
  <c r="AC33" i="10" s="1"/>
  <c r="U29" i="10"/>
  <c r="W29" i="10" s="1"/>
  <c r="AA29" i="10"/>
  <c r="AA140" i="10"/>
  <c r="U140" i="10"/>
  <c r="W140" i="10" s="1"/>
  <c r="AC140" i="10" s="1"/>
  <c r="U136" i="10"/>
  <c r="W136" i="10" s="1"/>
  <c r="AB136" i="10" s="1"/>
  <c r="AA136" i="10"/>
  <c r="AA132" i="10"/>
  <c r="U132" i="10"/>
  <c r="W132" i="10" s="1"/>
  <c r="U85" i="10"/>
  <c r="W85" i="10" s="1"/>
  <c r="AA85" i="10"/>
  <c r="U63" i="10"/>
  <c r="AA63" i="10"/>
  <c r="W63" i="10"/>
  <c r="AB63" i="10" s="1"/>
  <c r="U55" i="10"/>
  <c r="W55" i="10"/>
  <c r="AC55" i="10" s="1"/>
  <c r="U47" i="10"/>
  <c r="W47" i="10" s="1"/>
  <c r="AA47" i="10"/>
  <c r="AA693" i="10"/>
  <c r="U685" i="10"/>
  <c r="W685" i="10" s="1"/>
  <c r="AC685" i="10" s="1"/>
  <c r="AA677" i="10"/>
  <c r="AA664" i="10"/>
  <c r="W610" i="10"/>
  <c r="U573" i="10"/>
  <c r="W572" i="10"/>
  <c r="U571" i="10"/>
  <c r="W571" i="10" s="1"/>
  <c r="U570" i="10"/>
  <c r="W570" i="10" s="1"/>
  <c r="AC570" i="10" s="1"/>
  <c r="U569" i="10"/>
  <c r="W569" i="10" s="1"/>
  <c r="AB569" i="10" s="1"/>
  <c r="U568" i="10"/>
  <c r="W568" i="10" s="1"/>
  <c r="AA533" i="10"/>
  <c r="W531" i="10"/>
  <c r="AC531" i="10" s="1"/>
  <c r="W513" i="10"/>
  <c r="AC513" i="10" s="1"/>
  <c r="W492" i="10"/>
  <c r="AC492" i="10" s="1"/>
  <c r="W428" i="10"/>
  <c r="AB428" i="10" s="1"/>
  <c r="W426" i="10"/>
  <c r="W390" i="10"/>
  <c r="AB390" i="10" s="1"/>
  <c r="W374" i="10"/>
  <c r="AC374" i="10" s="1"/>
  <c r="W364" i="10"/>
  <c r="U312" i="10"/>
  <c r="W312" i="10" s="1"/>
  <c r="AA310" i="10"/>
  <c r="U308" i="10"/>
  <c r="W308" i="10" s="1"/>
  <c r="AA306" i="10"/>
  <c r="U304" i="10"/>
  <c r="W304" i="10" s="1"/>
  <c r="AA302" i="10"/>
  <c r="U300" i="10"/>
  <c r="W300" i="10" s="1"/>
  <c r="AB300" i="10" s="1"/>
  <c r="AA298" i="10"/>
  <c r="U235" i="10"/>
  <c r="W235" i="10" s="1"/>
  <c r="AA233" i="10"/>
  <c r="U231" i="10"/>
  <c r="W231" i="10" s="1"/>
  <c r="AB231" i="10" s="1"/>
  <c r="AA229" i="10"/>
  <c r="U227" i="10"/>
  <c r="W227" i="10" s="1"/>
  <c r="AA225" i="10"/>
  <c r="U223" i="10"/>
  <c r="W223" i="10" s="1"/>
  <c r="AB223" i="10" s="1"/>
  <c r="AA221" i="10"/>
  <c r="AA188" i="10"/>
  <c r="U186" i="10"/>
  <c r="W186" i="10" s="1"/>
  <c r="AA184" i="10"/>
  <c r="U182" i="10"/>
  <c r="W182" i="10" s="1"/>
  <c r="AB182" i="10" s="1"/>
  <c r="AA138" i="10"/>
  <c r="W108" i="10"/>
  <c r="W51" i="10"/>
  <c r="AC51" i="10" s="1"/>
  <c r="U118" i="10"/>
  <c r="W118" i="10" s="1"/>
  <c r="AC118" i="10" s="1"/>
  <c r="AA93" i="10"/>
  <c r="AA27" i="10"/>
  <c r="U209" i="10"/>
  <c r="W209" i="10" s="1"/>
  <c r="AB209" i="10" s="1"/>
  <c r="U193" i="10"/>
  <c r="W193" i="10" s="1"/>
  <c r="U169" i="10"/>
  <c r="U157" i="10"/>
  <c r="W157" i="10" s="1"/>
  <c r="AA128" i="10"/>
  <c r="AA55" i="10"/>
  <c r="W683" i="10"/>
  <c r="W635" i="10"/>
  <c r="W187" i="10"/>
  <c r="AC187" i="10" s="1"/>
  <c r="W185" i="10"/>
  <c r="AB185" i="10" s="1"/>
  <c r="W183" i="10"/>
  <c r="AB183" i="10" s="1"/>
  <c r="W181" i="10"/>
  <c r="W365" i="10"/>
  <c r="AC365" i="10" s="1"/>
  <c r="U660" i="10"/>
  <c r="W660" i="10" s="1"/>
  <c r="AA631" i="10"/>
  <c r="AA615" i="10"/>
  <c r="U695" i="10"/>
  <c r="W695" i="10" s="1"/>
  <c r="AB695" i="10" s="1"/>
  <c r="AA691" i="10"/>
  <c r="U687" i="10"/>
  <c r="W687" i="10" s="1"/>
  <c r="AA683" i="10"/>
  <c r="U679" i="10"/>
  <c r="W679" i="10" s="1"/>
  <c r="AC679" i="10" s="1"/>
  <c r="W631" i="10"/>
  <c r="W627" i="10"/>
  <c r="AB627" i="10" s="1"/>
  <c r="W623" i="10"/>
  <c r="AB623" i="10" s="1"/>
  <c r="W619" i="10"/>
  <c r="W615" i="10"/>
  <c r="W611" i="10"/>
  <c r="AB611" i="10" s="1"/>
  <c r="AA634" i="10"/>
  <c r="AA626" i="10"/>
  <c r="U614" i="10"/>
  <c r="W614" i="10" s="1"/>
  <c r="AB614" i="10" s="1"/>
  <c r="U607" i="10"/>
  <c r="W607" i="10" s="1"/>
  <c r="AA605" i="10"/>
  <c r="U600" i="10"/>
  <c r="W600" i="10" s="1"/>
  <c r="AA595" i="10"/>
  <c r="AA593" i="10"/>
  <c r="AA592" i="10"/>
  <c r="AA591" i="10"/>
  <c r="AA590" i="10"/>
  <c r="AA589" i="10"/>
  <c r="AA588" i="10"/>
  <c r="AA587" i="10"/>
  <c r="AA586" i="10"/>
  <c r="AA585" i="10"/>
  <c r="U532" i="10"/>
  <c r="W532" i="10" s="1"/>
  <c r="AB532" i="10" s="1"/>
  <c r="W530" i="10"/>
  <c r="AB530" i="10" s="1"/>
  <c r="W421" i="10"/>
  <c r="AB421" i="10" s="1"/>
  <c r="W385" i="10"/>
  <c r="AB385" i="10" s="1"/>
  <c r="W371" i="10"/>
  <c r="W344" i="10"/>
  <c r="AC344" i="10" s="1"/>
  <c r="W82" i="10"/>
  <c r="AB82" i="10" s="1"/>
  <c r="AA94" i="10"/>
  <c r="AA78" i="10"/>
  <c r="W334" i="10"/>
  <c r="W528" i="10"/>
  <c r="AB528" i="10" s="1"/>
  <c r="W520" i="10"/>
  <c r="AB520" i="10" s="1"/>
  <c r="W516" i="10"/>
  <c r="AC516" i="10" s="1"/>
  <c r="AA512" i="10"/>
  <c r="U512" i="10"/>
  <c r="W512" i="10" s="1"/>
  <c r="AB512" i="10" s="1"/>
  <c r="W214" i="10"/>
  <c r="AC214" i="10" s="1"/>
  <c r="AA214" i="10"/>
  <c r="U111" i="10"/>
  <c r="W111" i="10" s="1"/>
  <c r="AA111" i="10"/>
  <c r="U507" i="10"/>
  <c r="W507" i="10" s="1"/>
  <c r="AB507" i="10" s="1"/>
  <c r="U137" i="10"/>
  <c r="W137" i="10"/>
  <c r="AC137" i="10" s="1"/>
  <c r="U96" i="10"/>
  <c r="W96" i="10" s="1"/>
  <c r="AA96" i="10"/>
  <c r="U92" i="10"/>
  <c r="W92" i="10" s="1"/>
  <c r="AC92" i="10" s="1"/>
  <c r="AA92" i="10"/>
  <c r="U90" i="10"/>
  <c r="W90" i="10"/>
  <c r="AB90" i="10" s="1"/>
  <c r="U88" i="10"/>
  <c r="W88" i="10" s="1"/>
  <c r="AA88" i="10"/>
  <c r="U84" i="10"/>
  <c r="W84" i="10" s="1"/>
  <c r="AC84" i="10" s="1"/>
  <c r="AA84" i="10"/>
  <c r="U80" i="10"/>
  <c r="W80" i="10" s="1"/>
  <c r="AA80" i="10"/>
  <c r="U76" i="10"/>
  <c r="W76" i="10" s="1"/>
  <c r="AC76" i="10" s="1"/>
  <c r="AA76" i="10"/>
  <c r="U72" i="10"/>
  <c r="AA72" i="10"/>
  <c r="W72" i="10"/>
  <c r="AC72" i="10" s="1"/>
  <c r="U70" i="10"/>
  <c r="W70" i="10" s="1"/>
  <c r="AA70" i="10"/>
  <c r="U66" i="10"/>
  <c r="AA66" i="10"/>
  <c r="U62" i="10"/>
  <c r="AA62" i="10"/>
  <c r="U58" i="10"/>
  <c r="W58" i="10" s="1"/>
  <c r="AC58" i="10" s="1"/>
  <c r="AA58" i="10"/>
  <c r="U56" i="10"/>
  <c r="W56" i="10" s="1"/>
  <c r="AC56" i="10" s="1"/>
  <c r="U54" i="10"/>
  <c r="W54" i="10" s="1"/>
  <c r="AC54" i="10" s="1"/>
  <c r="AA54" i="10"/>
  <c r="U52" i="10"/>
  <c r="W52" i="10" s="1"/>
  <c r="AC52" i="10" s="1"/>
  <c r="U50" i="10"/>
  <c r="W50" i="10" s="1"/>
  <c r="AC50" i="10" s="1"/>
  <c r="AA50" i="10"/>
  <c r="U48" i="10"/>
  <c r="W48" i="10"/>
  <c r="U46" i="10"/>
  <c r="W46" i="10" s="1"/>
  <c r="AC46" i="10" s="1"/>
  <c r="AA46" i="10"/>
  <c r="U44" i="10"/>
  <c r="W44" i="10"/>
  <c r="AC44" i="10" s="1"/>
  <c r="U42" i="10"/>
  <c r="AA42" i="10"/>
  <c r="U40" i="10"/>
  <c r="W40" i="10"/>
  <c r="U38" i="10"/>
  <c r="AA38" i="10"/>
  <c r="AA686" i="10"/>
  <c r="U682" i="10"/>
  <c r="W682" i="10" s="1"/>
  <c r="U661" i="10"/>
  <c r="W661" i="10" s="1"/>
  <c r="AC661" i="10" s="1"/>
  <c r="AA636" i="10"/>
  <c r="AA627" i="10"/>
  <c r="AA619" i="10"/>
  <c r="AA611" i="10"/>
  <c r="AA645" i="10"/>
  <c r="AA601" i="10"/>
  <c r="U622" i="10"/>
  <c r="W622" i="10" s="1"/>
  <c r="AB622" i="10" s="1"/>
  <c r="W597" i="10"/>
  <c r="AC597" i="10" s="1"/>
  <c r="W601" i="10"/>
  <c r="AB601" i="10" s="1"/>
  <c r="W595" i="10"/>
  <c r="AB595" i="10" s="1"/>
  <c r="W593" i="10"/>
  <c r="AC593" i="10" s="1"/>
  <c r="W592" i="10"/>
  <c r="AB592" i="10" s="1"/>
  <c r="W591" i="10"/>
  <c r="W590" i="10"/>
  <c r="AB590" i="10" s="1"/>
  <c r="W589" i="10"/>
  <c r="W588" i="10"/>
  <c r="AB588" i="10" s="1"/>
  <c r="W587" i="10"/>
  <c r="AB587" i="10" s="1"/>
  <c r="W586" i="10"/>
  <c r="AB586" i="10" s="1"/>
  <c r="W585" i="10"/>
  <c r="W483" i="10"/>
  <c r="AB483" i="10" s="1"/>
  <c r="AA479" i="10"/>
  <c r="U477" i="10"/>
  <c r="W477" i="10" s="1"/>
  <c r="W475" i="10"/>
  <c r="AC475" i="10" s="1"/>
  <c r="AA471" i="10"/>
  <c r="U469" i="10"/>
  <c r="W469" i="10" s="1"/>
  <c r="W467" i="10"/>
  <c r="AC467" i="10" s="1"/>
  <c r="AA463" i="10"/>
  <c r="U461" i="10"/>
  <c r="W461" i="10" s="1"/>
  <c r="W459" i="10"/>
  <c r="AA455" i="10"/>
  <c r="U453" i="10"/>
  <c r="W453" i="10" s="1"/>
  <c r="AC453" i="10" s="1"/>
  <c r="W451" i="10"/>
  <c r="AB451" i="10" s="1"/>
  <c r="AA447" i="10"/>
  <c r="U445" i="10"/>
  <c r="W445" i="10" s="1"/>
  <c r="W404" i="10"/>
  <c r="AC404" i="10" s="1"/>
  <c r="U394" i="10"/>
  <c r="W352" i="10"/>
  <c r="AC352" i="10" s="1"/>
  <c r="U346" i="10"/>
  <c r="W346" i="10" s="1"/>
  <c r="AC346" i="10" s="1"/>
  <c r="U321" i="10"/>
  <c r="W321" i="10" s="1"/>
  <c r="AC321" i="10" s="1"/>
  <c r="U313" i="10"/>
  <c r="W313" i="10" s="1"/>
  <c r="AC313" i="10" s="1"/>
  <c r="U291" i="10"/>
  <c r="W291" i="10" s="1"/>
  <c r="AC291" i="10" s="1"/>
  <c r="AA139" i="10"/>
  <c r="AA137" i="10"/>
  <c r="U135" i="10"/>
  <c r="W135" i="10" s="1"/>
  <c r="AC135" i="10" s="1"/>
  <c r="AA133" i="10"/>
  <c r="U131" i="10"/>
  <c r="W131" i="10" s="1"/>
  <c r="AC131" i="10" s="1"/>
  <c r="W101" i="10"/>
  <c r="AB101" i="10" s="1"/>
  <c r="W66" i="10"/>
  <c r="W62" i="10"/>
  <c r="AB62" i="10" s="1"/>
  <c r="W60" i="10"/>
  <c r="AC60" i="10" s="1"/>
  <c r="W38" i="10"/>
  <c r="AC38" i="10" s="1"/>
  <c r="AA68" i="10"/>
  <c r="AA60" i="10"/>
  <c r="AA52" i="10"/>
  <c r="AA44" i="10"/>
  <c r="AA105" i="10"/>
  <c r="AA90" i="10"/>
  <c r="AA82" i="10"/>
  <c r="AA74" i="10"/>
  <c r="W510" i="10"/>
  <c r="AC510" i="10" s="1"/>
  <c r="W433" i="10"/>
  <c r="AB433" i="10" s="1"/>
  <c r="W417" i="10"/>
  <c r="AB417" i="10" s="1"/>
  <c r="W383" i="10"/>
  <c r="AB383" i="10" s="1"/>
  <c r="W381" i="10"/>
  <c r="AB381" i="10" s="1"/>
  <c r="W380" i="10"/>
  <c r="AB380" i="10" s="1"/>
  <c r="W379" i="10"/>
  <c r="AB379" i="10" s="1"/>
  <c r="W375" i="10"/>
  <c r="AB375" i="10" s="1"/>
  <c r="W369" i="10"/>
  <c r="AC369" i="10" s="1"/>
  <c r="W367" i="10"/>
  <c r="AB367" i="10" s="1"/>
  <c r="W366" i="10"/>
  <c r="AC366" i="10" s="1"/>
  <c r="W342" i="10"/>
  <c r="W338" i="10"/>
  <c r="AC338" i="10" s="1"/>
  <c r="W336" i="10"/>
  <c r="W302" i="10"/>
  <c r="AB302" i="10" s="1"/>
  <c r="W669" i="10"/>
  <c r="AB669" i="10" s="1"/>
  <c r="W491" i="10"/>
  <c r="AB491" i="10" s="1"/>
  <c r="W499" i="10"/>
  <c r="AC499" i="10" s="1"/>
  <c r="W495" i="10"/>
  <c r="AC495" i="10" s="1"/>
  <c r="W437" i="10"/>
  <c r="AB437" i="10" s="1"/>
  <c r="W435" i="10"/>
  <c r="AB435" i="10" s="1"/>
  <c r="W434" i="10"/>
  <c r="AC434" i="10" s="1"/>
  <c r="W326" i="10"/>
  <c r="AC326" i="10" s="1"/>
  <c r="W177" i="10"/>
  <c r="AB177" i="10" s="1"/>
  <c r="W605" i="10"/>
  <c r="W524" i="10"/>
  <c r="W503" i="10"/>
  <c r="AC503" i="10" s="1"/>
  <c r="W487" i="10"/>
  <c r="AC487" i="10" s="1"/>
  <c r="W429" i="10"/>
  <c r="AC429" i="10" s="1"/>
  <c r="W423" i="10"/>
  <c r="AC423" i="10" s="1"/>
  <c r="W419" i="10"/>
  <c r="AC419" i="10" s="1"/>
  <c r="W356" i="10"/>
  <c r="AC356" i="10" s="1"/>
  <c r="W330" i="10"/>
  <c r="AC330" i="10" s="1"/>
  <c r="W328" i="10"/>
  <c r="AC328" i="10" s="1"/>
  <c r="W310" i="10"/>
  <c r="AC310" i="10" s="1"/>
  <c r="U414" i="10"/>
  <c r="U408" i="10"/>
  <c r="W408" i="10" s="1"/>
  <c r="AC408" i="10" s="1"/>
  <c r="U402" i="10"/>
  <c r="W133" i="10"/>
  <c r="AB133" i="10" s="1"/>
  <c r="W105" i="10"/>
  <c r="AC105" i="10" s="1"/>
  <c r="W165" i="10"/>
  <c r="AB165" i="10" s="1"/>
  <c r="AA156" i="10"/>
  <c r="U125" i="10"/>
  <c r="W125" i="10" s="1"/>
  <c r="AB125" i="10" s="1"/>
  <c r="W688" i="10"/>
  <c r="W684" i="10"/>
  <c r="W283" i="10"/>
  <c r="AB283" i="10" s="1"/>
  <c r="W281" i="10"/>
  <c r="AC281" i="10" s="1"/>
  <c r="W273" i="10"/>
  <c r="W267" i="10"/>
  <c r="AB267" i="10" s="1"/>
  <c r="W265" i="10"/>
  <c r="W257" i="10"/>
  <c r="W251" i="10"/>
  <c r="AC251" i="10" s="1"/>
  <c r="W245" i="10"/>
  <c r="W237" i="10"/>
  <c r="W213" i="10"/>
  <c r="W205" i="10"/>
  <c r="W197" i="10"/>
  <c r="AB197" i="10" s="1"/>
  <c r="W189" i="10"/>
  <c r="AB189" i="10" s="1"/>
  <c r="W173" i="10"/>
  <c r="W161" i="10"/>
  <c r="W153" i="10"/>
  <c r="AC153" i="10" s="1"/>
  <c r="W693" i="10"/>
  <c r="AB693" i="10" s="1"/>
  <c r="W689" i="10"/>
  <c r="AB689" i="10" s="1"/>
  <c r="W681" i="10"/>
  <c r="AB681" i="10" s="1"/>
  <c r="W639" i="10"/>
  <c r="W697" i="10"/>
  <c r="W521" i="10"/>
  <c r="AC521" i="10" s="1"/>
  <c r="W500" i="10"/>
  <c r="AC500" i="10" s="1"/>
  <c r="W542" i="10"/>
  <c r="W395" i="10"/>
  <c r="AC395" i="10" s="1"/>
  <c r="W292" i="10"/>
  <c r="AB292" i="10" s="1"/>
  <c r="W134" i="10"/>
  <c r="AB134" i="10" s="1"/>
  <c r="AA146" i="10"/>
  <c r="U146" i="10"/>
  <c r="AA144" i="10"/>
  <c r="U144" i="10"/>
  <c r="W144" i="10" s="1"/>
  <c r="AB144" i="10" s="1"/>
  <c r="AA143" i="10"/>
  <c r="U143" i="10"/>
  <c r="U130" i="10"/>
  <c r="W130" i="10" s="1"/>
  <c r="U124" i="10"/>
  <c r="W124" i="10" s="1"/>
  <c r="U120" i="10"/>
  <c r="W120" i="10" s="1"/>
  <c r="U116" i="10"/>
  <c r="W116" i="10"/>
  <c r="AC116" i="10" s="1"/>
  <c r="U110" i="10"/>
  <c r="W110" i="10" s="1"/>
  <c r="AA110" i="10"/>
  <c r="U106" i="10"/>
  <c r="W106" i="10" s="1"/>
  <c r="AA106" i="10"/>
  <c r="U102" i="10"/>
  <c r="W102" i="10" s="1"/>
  <c r="AA102" i="10"/>
  <c r="U98" i="10"/>
  <c r="W98" i="10" s="1"/>
  <c r="AA98" i="10"/>
  <c r="U31" i="10"/>
  <c r="AA31" i="10"/>
  <c r="W31" i="10"/>
  <c r="U25" i="10"/>
  <c r="W25" i="10" s="1"/>
  <c r="AC25" i="10" s="1"/>
  <c r="AA25" i="10"/>
  <c r="U23" i="10"/>
  <c r="W23" i="10"/>
  <c r="U21" i="10"/>
  <c r="AA21" i="10"/>
  <c r="U19" i="10"/>
  <c r="W19" i="10" s="1"/>
  <c r="AB19" i="10" s="1"/>
  <c r="U17" i="10"/>
  <c r="W17" i="10" s="1"/>
  <c r="AA17" i="10"/>
  <c r="U13" i="10"/>
  <c r="W13" i="10" s="1"/>
  <c r="AC13" i="10" s="1"/>
  <c r="AA13" i="10"/>
  <c r="U11" i="10"/>
  <c r="W11" i="10"/>
  <c r="AB11" i="10" s="1"/>
  <c r="U9" i="10"/>
  <c r="AA9" i="10"/>
  <c r="U7" i="10"/>
  <c r="W7" i="10"/>
  <c r="U5" i="10"/>
  <c r="W5" i="10" s="1"/>
  <c r="AB5" i="10" s="1"/>
  <c r="AA5" i="10"/>
  <c r="U95" i="10"/>
  <c r="W95" i="10" s="1"/>
  <c r="AC95" i="10" s="1"/>
  <c r="AA95" i="10"/>
  <c r="U91" i="10"/>
  <c r="W91" i="10" s="1"/>
  <c r="AB91" i="10" s="1"/>
  <c r="AA91" i="10"/>
  <c r="U87" i="10"/>
  <c r="W87" i="10" s="1"/>
  <c r="AC87" i="10" s="1"/>
  <c r="AA87" i="10"/>
  <c r="U83" i="10"/>
  <c r="W83" i="10" s="1"/>
  <c r="AB83" i="10" s="1"/>
  <c r="AA83" i="10"/>
  <c r="U79" i="10"/>
  <c r="W79" i="10" s="1"/>
  <c r="AC79" i="10" s="1"/>
  <c r="AA79" i="10"/>
  <c r="U75" i="10"/>
  <c r="AA75" i="10"/>
  <c r="U73" i="10"/>
  <c r="W73" i="10" s="1"/>
  <c r="AC73" i="10" s="1"/>
  <c r="AA73" i="10"/>
  <c r="U71" i="10"/>
  <c r="W71" i="10" s="1"/>
  <c r="AA71" i="10"/>
  <c r="U69" i="10"/>
  <c r="W69" i="10" s="1"/>
  <c r="AB69" i="10" s="1"/>
  <c r="AA69" i="10"/>
  <c r="U65" i="10"/>
  <c r="AA65" i="10"/>
  <c r="U61" i="10"/>
  <c r="AA61" i="10"/>
  <c r="U57" i="10"/>
  <c r="AA57" i="10"/>
  <c r="U53" i="10"/>
  <c r="W53" i="10" s="1"/>
  <c r="AB53" i="10" s="1"/>
  <c r="AA53" i="10"/>
  <c r="U49" i="10"/>
  <c r="AA49" i="10"/>
  <c r="U45" i="10"/>
  <c r="AA45" i="10"/>
  <c r="U41" i="10"/>
  <c r="AA41" i="10"/>
  <c r="U37" i="10"/>
  <c r="AA37" i="10"/>
  <c r="W651" i="10"/>
  <c r="AC651" i="10" s="1"/>
  <c r="U654" i="10"/>
  <c r="W654" i="10" s="1"/>
  <c r="AC654" i="10" s="1"/>
  <c r="AA647" i="10"/>
  <c r="AA672" i="10"/>
  <c r="AA697" i="10"/>
  <c r="W691" i="10"/>
  <c r="AC691" i="10" s="1"/>
  <c r="AA681" i="10"/>
  <c r="AA639" i="10"/>
  <c r="W563" i="10"/>
  <c r="AC563" i="10" s="1"/>
  <c r="W555" i="10"/>
  <c r="AC555" i="10" s="1"/>
  <c r="W533" i="10"/>
  <c r="AC533" i="10" s="1"/>
  <c r="W529" i="10"/>
  <c r="AC529" i="10" s="1"/>
  <c r="U551" i="10"/>
  <c r="U548" i="10"/>
  <c r="W540" i="10"/>
  <c r="AC540" i="10" s="1"/>
  <c r="W538" i="10"/>
  <c r="W482" i="10"/>
  <c r="AB482" i="10" s="1"/>
  <c r="W478" i="10"/>
  <c r="AC478" i="10" s="1"/>
  <c r="W474" i="10"/>
  <c r="AB474" i="10" s="1"/>
  <c r="W470" i="10"/>
  <c r="AB470" i="10" s="1"/>
  <c r="W466" i="10"/>
  <c r="AB466" i="10" s="1"/>
  <c r="W462" i="10"/>
  <c r="AC462" i="10" s="1"/>
  <c r="W458" i="10"/>
  <c r="AB458" i="10" s="1"/>
  <c r="W454" i="10"/>
  <c r="W450" i="10"/>
  <c r="AB450" i="10" s="1"/>
  <c r="W446" i="10"/>
  <c r="AC446" i="10" s="1"/>
  <c r="W439" i="10"/>
  <c r="W438" i="10"/>
  <c r="W431" i="10"/>
  <c r="AB431" i="10" s="1"/>
  <c r="W430" i="10"/>
  <c r="AB430" i="10" s="1"/>
  <c r="W389" i="10"/>
  <c r="AB389" i="10" s="1"/>
  <c r="W384" i="10"/>
  <c r="AB384" i="10" s="1"/>
  <c r="W377" i="10"/>
  <c r="W376" i="10"/>
  <c r="W370" i="10"/>
  <c r="AB370" i="10" s="1"/>
  <c r="W360" i="10"/>
  <c r="W340" i="10"/>
  <c r="AB340" i="10" s="1"/>
  <c r="W332" i="10"/>
  <c r="AB332" i="10" s="1"/>
  <c r="W324" i="10"/>
  <c r="W307" i="10"/>
  <c r="AC307" i="10" s="1"/>
  <c r="W306" i="10"/>
  <c r="AB306" i="10" s="1"/>
  <c r="W298" i="10"/>
  <c r="W349" i="10"/>
  <c r="W139" i="10"/>
  <c r="W138" i="10"/>
  <c r="W75" i="10"/>
  <c r="AB75" i="10" s="1"/>
  <c r="W65" i="10"/>
  <c r="AB65" i="10" s="1"/>
  <c r="W57" i="10"/>
  <c r="AB57" i="10" s="1"/>
  <c r="W41" i="10"/>
  <c r="AB41" i="10" s="1"/>
  <c r="W27" i="10"/>
  <c r="AB27" i="10" s="1"/>
  <c r="W15" i="10"/>
  <c r="AC15" i="10" s="1"/>
  <c r="W3" i="10"/>
  <c r="AA124" i="10"/>
  <c r="U122" i="10"/>
  <c r="W122" i="10" s="1"/>
  <c r="AB122" i="10" s="1"/>
  <c r="AA116" i="10"/>
  <c r="AA104" i="10"/>
  <c r="AA97" i="10"/>
  <c r="AA89" i="10"/>
  <c r="AA81" i="10"/>
  <c r="AA281" i="10"/>
  <c r="U279" i="10"/>
  <c r="W279" i="10" s="1"/>
  <c r="AA273" i="10"/>
  <c r="U271" i="10"/>
  <c r="W271" i="10" s="1"/>
  <c r="AA265" i="10"/>
  <c r="U263" i="10"/>
  <c r="W263" i="10" s="1"/>
  <c r="AA257" i="10"/>
  <c r="U255" i="10"/>
  <c r="W255" i="10" s="1"/>
  <c r="AA253" i="10"/>
  <c r="U247" i="10"/>
  <c r="W247" i="10" s="1"/>
  <c r="AA245" i="10"/>
  <c r="U239" i="10"/>
  <c r="W239" i="10" s="1"/>
  <c r="AC239" i="10" s="1"/>
  <c r="AA237" i="10"/>
  <c r="U217" i="10"/>
  <c r="W217" i="10" s="1"/>
  <c r="U215" i="10"/>
  <c r="W215" i="10" s="1"/>
  <c r="AB215" i="10" s="1"/>
  <c r="AA213" i="10"/>
  <c r="U207" i="10"/>
  <c r="W207" i="10" s="1"/>
  <c r="AC207" i="10" s="1"/>
  <c r="AA205" i="10"/>
  <c r="U199" i="10"/>
  <c r="AA197" i="10"/>
  <c r="U195" i="10"/>
  <c r="W195" i="10" s="1"/>
  <c r="AB195" i="10" s="1"/>
  <c r="AA189" i="10"/>
  <c r="U179" i="10"/>
  <c r="W179" i="10" s="1"/>
  <c r="AA173" i="10"/>
  <c r="U171" i="10"/>
  <c r="W171" i="10" s="1"/>
  <c r="AB171" i="10" s="1"/>
  <c r="AA169" i="10"/>
  <c r="U163" i="10"/>
  <c r="AA161" i="10"/>
  <c r="U159" i="10"/>
  <c r="W159" i="10" s="1"/>
  <c r="AA153" i="10"/>
  <c r="U151" i="10"/>
  <c r="W151" i="10" s="1"/>
  <c r="AB151" i="10" s="1"/>
  <c r="AA130" i="10"/>
  <c r="AA126" i="10"/>
  <c r="AA67" i="10"/>
  <c r="AA59" i="10"/>
  <c r="AA51" i="10"/>
  <c r="AA43" i="10"/>
  <c r="AA33" i="10"/>
  <c r="AA23" i="10"/>
  <c r="AA15" i="10"/>
  <c r="AA7" i="10"/>
  <c r="W126" i="10"/>
  <c r="AB126" i="10" s="1"/>
  <c r="W97" i="10"/>
  <c r="AB97" i="10" s="1"/>
  <c r="W93" i="10"/>
  <c r="AB93" i="10" s="1"/>
  <c r="W89" i="10"/>
  <c r="AB89" i="10" s="1"/>
  <c r="W81" i="10"/>
  <c r="AB81" i="10" s="1"/>
  <c r="W77" i="10"/>
  <c r="AB77" i="10" s="1"/>
  <c r="W67" i="10"/>
  <c r="AB67" i="10" s="1"/>
  <c r="W59" i="10"/>
  <c r="AC59" i="10" s="1"/>
  <c r="W43" i="10"/>
  <c r="AB43" i="10" s="1"/>
  <c r="W39" i="10"/>
  <c r="AC39" i="10" s="1"/>
  <c r="W104" i="10"/>
  <c r="AB104" i="10" s="1"/>
  <c r="W698" i="10"/>
  <c r="AC698" i="10" s="1"/>
  <c r="W690" i="10"/>
  <c r="AB690" i="10" s="1"/>
  <c r="W678" i="10"/>
  <c r="W657" i="10"/>
  <c r="AC657" i="10" s="1"/>
  <c r="W648" i="10"/>
  <c r="W584" i="10"/>
  <c r="AC584" i="10" s="1"/>
  <c r="W582" i="10"/>
  <c r="AB582" i="10" s="1"/>
  <c r="W576" i="10"/>
  <c r="AC576" i="10" s="1"/>
  <c r="W558" i="10"/>
  <c r="W556" i="10"/>
  <c r="W596" i="10"/>
  <c r="U539" i="10"/>
  <c r="W539" i="10"/>
  <c r="U410" i="10"/>
  <c r="W410" i="10" s="1"/>
  <c r="U406" i="10"/>
  <c r="W406" i="10" s="1"/>
  <c r="U398" i="10"/>
  <c r="W398" i="10"/>
  <c r="U396" i="10"/>
  <c r="W396" i="10" s="1"/>
  <c r="U392" i="10"/>
  <c r="W392" i="10" s="1"/>
  <c r="U350" i="10"/>
  <c r="W350" i="10"/>
  <c r="AC350" i="10" s="1"/>
  <c r="U348" i="10"/>
  <c r="W348" i="10" s="1"/>
  <c r="U323" i="10"/>
  <c r="W323" i="10" s="1"/>
  <c r="AC323" i="10" s="1"/>
  <c r="U319" i="10"/>
  <c r="W319" i="10" s="1"/>
  <c r="AC319" i="10" s="1"/>
  <c r="U315" i="10"/>
  <c r="W315" i="10" s="1"/>
  <c r="AC315" i="10" s="1"/>
  <c r="U293" i="10"/>
  <c r="W293" i="10" s="1"/>
  <c r="AC293" i="10" s="1"/>
  <c r="AA282" i="10"/>
  <c r="U282" i="10"/>
  <c r="W282" i="10" s="1"/>
  <c r="W280" i="10"/>
  <c r="AC280" i="10" s="1"/>
  <c r="AA278" i="10"/>
  <c r="U278" i="10"/>
  <c r="W278" i="10" s="1"/>
  <c r="AA274" i="10"/>
  <c r="U274" i="10"/>
  <c r="W274" i="10" s="1"/>
  <c r="W272" i="10"/>
  <c r="AC272" i="10" s="1"/>
  <c r="AA270" i="10"/>
  <c r="U270" i="10"/>
  <c r="W270" i="10" s="1"/>
  <c r="AC270" i="10" s="1"/>
  <c r="AA266" i="10"/>
  <c r="U266" i="10"/>
  <c r="W266" i="10" s="1"/>
  <c r="W264" i="10"/>
  <c r="AC264" i="10" s="1"/>
  <c r="AA262" i="10"/>
  <c r="U262" i="10"/>
  <c r="W262" i="10" s="1"/>
  <c r="AC262" i="10" s="1"/>
  <c r="AA258" i="10"/>
  <c r="U258" i="10"/>
  <c r="W258" i="10" s="1"/>
  <c r="W256" i="10"/>
  <c r="AC256" i="10" s="1"/>
  <c r="AA254" i="10"/>
  <c r="U254" i="10"/>
  <c r="W254" i="10" s="1"/>
  <c r="AC254" i="10" s="1"/>
  <c r="AA252" i="10"/>
  <c r="U252" i="10"/>
  <c r="W252" i="10" s="1"/>
  <c r="AC252" i="10" s="1"/>
  <c r="AA248" i="10"/>
  <c r="U248" i="10"/>
  <c r="W248" i="10" s="1"/>
  <c r="W246" i="10"/>
  <c r="AC246" i="10" s="1"/>
  <c r="AA244" i="10"/>
  <c r="U244" i="10"/>
  <c r="W244" i="10" s="1"/>
  <c r="AC244" i="10" s="1"/>
  <c r="W242" i="10"/>
  <c r="AC242" i="10" s="1"/>
  <c r="AA240" i="10"/>
  <c r="U240" i="10"/>
  <c r="W240" i="10" s="1"/>
  <c r="AC240" i="10" s="1"/>
  <c r="AA236" i="10"/>
  <c r="U236" i="10"/>
  <c r="W236" i="10" s="1"/>
  <c r="AA218" i="10"/>
  <c r="U218" i="10"/>
  <c r="W218" i="10" s="1"/>
  <c r="AC218" i="10" s="1"/>
  <c r="W216" i="10"/>
  <c r="AC216" i="10" s="1"/>
  <c r="AA212" i="10"/>
  <c r="U212" i="10"/>
  <c r="W212" i="10" s="1"/>
  <c r="W210" i="10"/>
  <c r="AC210" i="10" s="1"/>
  <c r="AA208" i="10"/>
  <c r="U208" i="10"/>
  <c r="W208" i="10" s="1"/>
  <c r="AC208" i="10" s="1"/>
  <c r="AA204" i="10"/>
  <c r="U204" i="10"/>
  <c r="W204" i="10" s="1"/>
  <c r="W202" i="10"/>
  <c r="AC202" i="10" s="1"/>
  <c r="AA200" i="10"/>
  <c r="U200" i="10"/>
  <c r="W200" i="10" s="1"/>
  <c r="AA198" i="10"/>
  <c r="U198" i="10"/>
  <c r="W198" i="10" s="1"/>
  <c r="AC198" i="10" s="1"/>
  <c r="AA194" i="10"/>
  <c r="U194" i="10"/>
  <c r="W194" i="10" s="1"/>
  <c r="AC194" i="10" s="1"/>
  <c r="W192" i="10"/>
  <c r="AC192" i="10" s="1"/>
  <c r="AA190" i="10"/>
  <c r="U190" i="10"/>
  <c r="W190" i="10" s="1"/>
  <c r="AC190" i="10" s="1"/>
  <c r="W180" i="10"/>
  <c r="AA178" i="10"/>
  <c r="U178" i="10"/>
  <c r="W178" i="10" s="1"/>
  <c r="AC178" i="10" s="1"/>
  <c r="AA174" i="10"/>
  <c r="U174" i="10"/>
  <c r="W172" i="10"/>
  <c r="AB172" i="10" s="1"/>
  <c r="AA170" i="10"/>
  <c r="U170" i="10"/>
  <c r="W170" i="10" s="1"/>
  <c r="AB170" i="10" s="1"/>
  <c r="AA168" i="10"/>
  <c r="U168" i="10"/>
  <c r="W168" i="10" s="1"/>
  <c r="AB168" i="10" s="1"/>
  <c r="AA164" i="10"/>
  <c r="U164" i="10"/>
  <c r="W164" i="10" s="1"/>
  <c r="AC164" i="10" s="1"/>
  <c r="AA162" i="10"/>
  <c r="U162" i="10"/>
  <c r="W162" i="10" s="1"/>
  <c r="W160" i="10"/>
  <c r="AC160" i="10" s="1"/>
  <c r="AA158" i="10"/>
  <c r="U158" i="10"/>
  <c r="W158" i="10" s="1"/>
  <c r="AA154" i="10"/>
  <c r="U154" i="10"/>
  <c r="W154" i="10" s="1"/>
  <c r="W152" i="10"/>
  <c r="AC152" i="10" s="1"/>
  <c r="AA150" i="10"/>
  <c r="U150" i="10"/>
  <c r="W150" i="10" s="1"/>
  <c r="AC150" i="10" s="1"/>
  <c r="AA141" i="10"/>
  <c r="U141" i="10"/>
  <c r="W141" i="10" s="1"/>
  <c r="U127" i="10"/>
  <c r="W127" i="10" s="1"/>
  <c r="AB127" i="10" s="1"/>
  <c r="U123" i="10"/>
  <c r="W123" i="10"/>
  <c r="U121" i="10"/>
  <c r="W121" i="10" s="1"/>
  <c r="AB121" i="10" s="1"/>
  <c r="U115" i="10"/>
  <c r="W115" i="10" s="1"/>
  <c r="AB115" i="10" s="1"/>
  <c r="U113" i="10"/>
  <c r="AA113" i="10"/>
  <c r="U107" i="10"/>
  <c r="W107" i="10" s="1"/>
  <c r="AA107" i="10"/>
  <c r="U103" i="10"/>
  <c r="AA103" i="10"/>
  <c r="U99" i="10"/>
  <c r="W99" i="10" s="1"/>
  <c r="AA99" i="10"/>
  <c r="U36" i="10"/>
  <c r="AA36" i="10"/>
  <c r="W36" i="10"/>
  <c r="AC36" i="10" s="1"/>
  <c r="U34" i="10"/>
  <c r="AA34" i="10"/>
  <c r="W34" i="10"/>
  <c r="AB34" i="10" s="1"/>
  <c r="U32" i="10"/>
  <c r="AA32" i="10"/>
  <c r="W32" i="10"/>
  <c r="AC32" i="10" s="1"/>
  <c r="U30" i="10"/>
  <c r="W30" i="10"/>
  <c r="AC30" i="10" s="1"/>
  <c r="U28" i="10"/>
  <c r="AA28" i="10"/>
  <c r="W28" i="10"/>
  <c r="AB28" i="10" s="1"/>
  <c r="U26" i="10"/>
  <c r="W26" i="10" s="1"/>
  <c r="AB26" i="10" s="1"/>
  <c r="AA26" i="10"/>
  <c r="U24" i="10"/>
  <c r="W24" i="10" s="1"/>
  <c r="AB24" i="10" s="1"/>
  <c r="AA24" i="10"/>
  <c r="U22" i="10"/>
  <c r="W22" i="10" s="1"/>
  <c r="AB22" i="10" s="1"/>
  <c r="U20" i="10"/>
  <c r="W20" i="10" s="1"/>
  <c r="AC20" i="10" s="1"/>
  <c r="AA20" i="10"/>
  <c r="U18" i="10"/>
  <c r="W18" i="10"/>
  <c r="AC18" i="10" s="1"/>
  <c r="U16" i="10"/>
  <c r="AA16" i="10"/>
  <c r="W16" i="10"/>
  <c r="AB16" i="10" s="1"/>
  <c r="U14" i="10"/>
  <c r="W14" i="10" s="1"/>
  <c r="AB14" i="10" s="1"/>
  <c r="U12" i="10"/>
  <c r="AA12" i="10"/>
  <c r="W12" i="10"/>
  <c r="AB12" i="10" s="1"/>
  <c r="U10" i="10"/>
  <c r="W10" i="10" s="1"/>
  <c r="U8" i="10"/>
  <c r="AA8" i="10"/>
  <c r="W8" i="10"/>
  <c r="AB8" i="10" s="1"/>
  <c r="U6" i="10"/>
  <c r="W6" i="10"/>
  <c r="AB6" i="10" s="1"/>
  <c r="U4" i="10"/>
  <c r="AA4" i="10"/>
  <c r="W4" i="10"/>
  <c r="AB4" i="10" s="1"/>
  <c r="W665" i="10"/>
  <c r="AC665" i="10" s="1"/>
  <c r="AA657" i="10"/>
  <c r="W646" i="10"/>
  <c r="U670" i="10"/>
  <c r="W670" i="10" s="1"/>
  <c r="U652" i="10"/>
  <c r="W652" i="10" s="1"/>
  <c r="AA644" i="10"/>
  <c r="U640" i="10"/>
  <c r="W640" i="10" s="1"/>
  <c r="W609" i="10"/>
  <c r="W523" i="10"/>
  <c r="W515" i="10"/>
  <c r="W502" i="10"/>
  <c r="W549" i="10"/>
  <c r="AC549" i="10" s="1"/>
  <c r="AA545" i="10"/>
  <c r="U543" i="10"/>
  <c r="W543" i="10" s="1"/>
  <c r="W541" i="10"/>
  <c r="AC541" i="10" s="1"/>
  <c r="AA535" i="10"/>
  <c r="AA510" i="10"/>
  <c r="U508" i="10"/>
  <c r="W508" i="10" s="1"/>
  <c r="AC508" i="10" s="1"/>
  <c r="AA483" i="10"/>
  <c r="U481" i="10"/>
  <c r="W481" i="10" s="1"/>
  <c r="W479" i="10"/>
  <c r="AA475" i="10"/>
  <c r="U473" i="10"/>
  <c r="W473" i="10" s="1"/>
  <c r="W471" i="10"/>
  <c r="AA467" i="10"/>
  <c r="U465" i="10"/>
  <c r="W465" i="10" s="1"/>
  <c r="W463" i="10"/>
  <c r="AA459" i="10"/>
  <c r="U457" i="10"/>
  <c r="W457" i="10" s="1"/>
  <c r="W455" i="10"/>
  <c r="AC455" i="10" s="1"/>
  <c r="AA451" i="10"/>
  <c r="U449" i="10"/>
  <c r="W449" i="10" s="1"/>
  <c r="W447" i="10"/>
  <c r="W414" i="10"/>
  <c r="AC414" i="10" s="1"/>
  <c r="U412" i="10"/>
  <c r="W412" i="10" s="1"/>
  <c r="AC412" i="10" s="1"/>
  <c r="AA406" i="10"/>
  <c r="U404" i="10"/>
  <c r="W402" i="10"/>
  <c r="AB402" i="10" s="1"/>
  <c r="U400" i="10"/>
  <c r="W400" i="10" s="1"/>
  <c r="AC400" i="10" s="1"/>
  <c r="W394" i="10"/>
  <c r="AC394" i="10" s="1"/>
  <c r="AA392" i="10"/>
  <c r="U352" i="10"/>
  <c r="AA319" i="10"/>
  <c r="U317" i="10"/>
  <c r="W317" i="10" s="1"/>
  <c r="AC317" i="10" s="1"/>
  <c r="U295" i="10"/>
  <c r="W295" i="10" s="1"/>
  <c r="AC295" i="10" s="1"/>
  <c r="W113" i="10"/>
  <c r="AB113" i="10" s="1"/>
  <c r="W109" i="10"/>
  <c r="AB109" i="10" s="1"/>
  <c r="W103" i="10"/>
  <c r="AA127" i="10"/>
  <c r="AA123" i="10"/>
  <c r="AA121" i="10"/>
  <c r="U117" i="10"/>
  <c r="W117" i="10" s="1"/>
  <c r="AB117" i="10" s="1"/>
  <c r="AA18" i="10"/>
  <c r="AA10" i="10"/>
  <c r="U284" i="10"/>
  <c r="W284" i="10" s="1"/>
  <c r="AA280" i="10"/>
  <c r="U276" i="10"/>
  <c r="W276" i="10" s="1"/>
  <c r="AA272" i="10"/>
  <c r="U268" i="10"/>
  <c r="W268" i="10" s="1"/>
  <c r="AA264" i="10"/>
  <c r="U260" i="10"/>
  <c r="W260" i="10" s="1"/>
  <c r="AA256" i="10"/>
  <c r="U250" i="10"/>
  <c r="W250" i="10" s="1"/>
  <c r="AA246" i="10"/>
  <c r="AA242" i="10"/>
  <c r="U238" i="10"/>
  <c r="W238" i="10" s="1"/>
  <c r="AA216" i="10"/>
  <c r="U214" i="10"/>
  <c r="AA210" i="10"/>
  <c r="U206" i="10"/>
  <c r="W206" i="10" s="1"/>
  <c r="AA202" i="10"/>
  <c r="U196" i="10"/>
  <c r="W196" i="10" s="1"/>
  <c r="AC196" i="10" s="1"/>
  <c r="AA192" i="10"/>
  <c r="AA180" i="10"/>
  <c r="U176" i="10"/>
  <c r="W176" i="10" s="1"/>
  <c r="W174" i="10"/>
  <c r="AB174" i="10" s="1"/>
  <c r="AA172" i="10"/>
  <c r="U166" i="10"/>
  <c r="W166" i="10" s="1"/>
  <c r="AC166" i="10" s="1"/>
  <c r="AA160" i="10"/>
  <c r="U156" i="10"/>
  <c r="AA152" i="10"/>
  <c r="U148" i="10"/>
  <c r="W148" i="10" s="1"/>
  <c r="AB148" i="10" s="1"/>
  <c r="U129" i="10"/>
  <c r="W129" i="10" s="1"/>
  <c r="U119" i="10"/>
  <c r="W119" i="10" s="1"/>
  <c r="AC119" i="10" s="1"/>
  <c r="AA109" i="10"/>
  <c r="AA101" i="10"/>
  <c r="W494" i="10"/>
  <c r="W486" i="10"/>
  <c r="AC486" i="10" s="1"/>
  <c r="W420" i="10"/>
  <c r="AC420" i="10" s="1"/>
  <c r="W416" i="10"/>
  <c r="W341" i="10"/>
  <c r="AB341" i="10" s="1"/>
  <c r="W337" i="10"/>
  <c r="W333" i="10"/>
  <c r="AC333" i="10" s="1"/>
  <c r="W329" i="10"/>
  <c r="W351" i="10"/>
  <c r="W147" i="10"/>
  <c r="AC147" i="10" s="1"/>
  <c r="W142" i="10"/>
  <c r="AB142" i="10" s="1"/>
  <c r="W128" i="10"/>
  <c r="U673" i="10"/>
  <c r="W673" i="10" s="1"/>
  <c r="AA673" i="10"/>
  <c r="AA646" i="10"/>
  <c r="AC672" i="10"/>
  <c r="AB672" i="10"/>
  <c r="AC636" i="10"/>
  <c r="AB636" i="10"/>
  <c r="AB628" i="10"/>
  <c r="AC620" i="10"/>
  <c r="AB620" i="10"/>
  <c r="AB606" i="10"/>
  <c r="AC606" i="10"/>
  <c r="AC656" i="10"/>
  <c r="AB656" i="10"/>
  <c r="AC644" i="10"/>
  <c r="AB644" i="10"/>
  <c r="AC668" i="10"/>
  <c r="AB668" i="10"/>
  <c r="AC645" i="10"/>
  <c r="AB645" i="10"/>
  <c r="AC634" i="10"/>
  <c r="AB634" i="10"/>
  <c r="AC624" i="10"/>
  <c r="AB624" i="10"/>
  <c r="AC616" i="10"/>
  <c r="AC209" i="10"/>
  <c r="U637" i="10"/>
  <c r="W637" i="10" s="1"/>
  <c r="AA637" i="10"/>
  <c r="U621" i="10"/>
  <c r="W621" i="10" s="1"/>
  <c r="AA621" i="10"/>
  <c r="AC630" i="10"/>
  <c r="AB630" i="10"/>
  <c r="U671" i="10"/>
  <c r="W671" i="10" s="1"/>
  <c r="AA671" i="10"/>
  <c r="U667" i="10"/>
  <c r="W667" i="10" s="1"/>
  <c r="AA667" i="10"/>
  <c r="U663" i="10"/>
  <c r="W663" i="10" s="1"/>
  <c r="AA663" i="10"/>
  <c r="U659" i="10"/>
  <c r="W659" i="10" s="1"/>
  <c r="AA659" i="10"/>
  <c r="U655" i="10"/>
  <c r="W655" i="10" s="1"/>
  <c r="AA655" i="10"/>
  <c r="U649" i="10"/>
  <c r="W649" i="10" s="1"/>
  <c r="AA649" i="10"/>
  <c r="U625" i="10"/>
  <c r="W625" i="10" s="1"/>
  <c r="AA625" i="10"/>
  <c r="U617" i="10"/>
  <c r="W617" i="10" s="1"/>
  <c r="AA617" i="10"/>
  <c r="U599" i="10"/>
  <c r="W599" i="10" s="1"/>
  <c r="AA599" i="10"/>
  <c r="AB580" i="10"/>
  <c r="AC580" i="10"/>
  <c r="AB578" i="10"/>
  <c r="AC578" i="10"/>
  <c r="U444" i="10"/>
  <c r="W444" i="10" s="1"/>
  <c r="AA444" i="10"/>
  <c r="U443" i="10"/>
  <c r="AA443" i="10"/>
  <c r="W443" i="10"/>
  <c r="U441" i="10"/>
  <c r="AA441" i="10"/>
  <c r="W441" i="10"/>
  <c r="U290" i="10"/>
  <c r="W290" i="10" s="1"/>
  <c r="AA290" i="10"/>
  <c r="U288" i="10"/>
  <c r="W288" i="10" s="1"/>
  <c r="AA288" i="10"/>
  <c r="U286" i="10"/>
  <c r="W286" i="10" s="1"/>
  <c r="AA286" i="10"/>
  <c r="AB74" i="10"/>
  <c r="AB68" i="10"/>
  <c r="AB42" i="10"/>
  <c r="AC42" i="10"/>
  <c r="AB21" i="10"/>
  <c r="AC21" i="10"/>
  <c r="AB9" i="10"/>
  <c r="AC9" i="10"/>
  <c r="AC143" i="10"/>
  <c r="AB143" i="10"/>
  <c r="AC169" i="10"/>
  <c r="AB169" i="10"/>
  <c r="U653" i="10"/>
  <c r="W653" i="10" s="1"/>
  <c r="AA653" i="10"/>
  <c r="U641" i="10"/>
  <c r="W641" i="10" s="1"/>
  <c r="AA641" i="10"/>
  <c r="U633" i="10"/>
  <c r="W633" i="10" s="1"/>
  <c r="AA633" i="10"/>
  <c r="AC662" i="10"/>
  <c r="AB662" i="10"/>
  <c r="AC664" i="10"/>
  <c r="AB664" i="10"/>
  <c r="U629" i="10"/>
  <c r="W629" i="10" s="1"/>
  <c r="AA629" i="10"/>
  <c r="U613" i="10"/>
  <c r="W613" i="10" s="1"/>
  <c r="AA613" i="10"/>
  <c r="AC626" i="10"/>
  <c r="AB626" i="10"/>
  <c r="U603" i="10"/>
  <c r="W603" i="10" s="1"/>
  <c r="AA603" i="10"/>
  <c r="AC602" i="10"/>
  <c r="AB602" i="10"/>
  <c r="AC598" i="10"/>
  <c r="AB598" i="10"/>
  <c r="U442" i="10"/>
  <c r="W442" i="10" s="1"/>
  <c r="AA442" i="10"/>
  <c r="U440" i="10"/>
  <c r="AA440" i="10"/>
  <c r="W440" i="10"/>
  <c r="U289" i="10"/>
  <c r="W289" i="10" s="1"/>
  <c r="AA289" i="10"/>
  <c r="U287" i="10"/>
  <c r="W287" i="10"/>
  <c r="AA287" i="10"/>
  <c r="AB61" i="10"/>
  <c r="AC61" i="10"/>
  <c r="AB49" i="10"/>
  <c r="AC49" i="10"/>
  <c r="AB45" i="10"/>
  <c r="AC45" i="10"/>
  <c r="AB37" i="10"/>
  <c r="AC37" i="10"/>
  <c r="AC156" i="10"/>
  <c r="AB156" i="10"/>
  <c r="AC146" i="10"/>
  <c r="AB146" i="10"/>
  <c r="V187" i="1"/>
  <c r="AB86" i="10" l="1"/>
  <c r="AC64" i="10"/>
  <c r="AC608" i="10"/>
  <c r="AC174" i="10"/>
  <c r="AB424" i="10"/>
  <c r="AB604" i="10"/>
  <c r="AC185" i="10"/>
  <c r="AC421" i="10"/>
  <c r="AB495" i="10"/>
  <c r="AB94" i="10"/>
  <c r="AB666" i="10"/>
  <c r="AB54" i="10"/>
  <c r="AB78" i="10"/>
  <c r="AB647" i="10"/>
  <c r="AB25" i="10"/>
  <c r="AB422" i="10"/>
  <c r="AB563" i="10"/>
  <c r="AB612" i="10"/>
  <c r="AC437" i="10"/>
  <c r="AB618" i="10"/>
  <c r="AB366" i="10"/>
  <c r="AC14" i="10"/>
  <c r="AC222" i="10"/>
  <c r="AB328" i="10"/>
  <c r="AB685" i="10"/>
  <c r="AC401" i="10"/>
  <c r="AC590" i="10"/>
  <c r="AB164" i="10"/>
  <c r="AB214" i="10"/>
  <c r="AB51" i="10"/>
  <c r="AC381" i="10"/>
  <c r="AB677" i="10"/>
  <c r="AB38" i="10"/>
  <c r="AC62" i="10"/>
  <c r="AC587" i="10"/>
  <c r="AB593" i="10"/>
  <c r="AB679" i="10"/>
  <c r="AB513" i="10"/>
  <c r="AB650" i="10"/>
  <c r="AB160" i="10"/>
  <c r="AC117" i="10"/>
  <c r="AC28" i="10"/>
  <c r="AC136" i="10"/>
  <c r="AC230" i="10"/>
  <c r="AB404" i="10"/>
  <c r="AC355" i="10"/>
  <c r="AB387" i="10"/>
  <c r="AC611" i="10"/>
  <c r="AC574" i="10"/>
  <c r="AB333" i="10"/>
  <c r="AB251" i="10"/>
  <c r="AC545" i="10"/>
  <c r="AB476" i="10"/>
  <c r="AC476" i="10"/>
  <c r="AC115" i="10"/>
  <c r="AB202" i="10"/>
  <c r="AB244" i="10"/>
  <c r="AC4" i="10"/>
  <c r="AB20" i="10"/>
  <c r="AB39" i="10"/>
  <c r="AB87" i="10"/>
  <c r="AC234" i="10"/>
  <c r="AB350" i="10"/>
  <c r="AB301" i="10"/>
  <c r="AB338" i="10"/>
  <c r="AB369" i="10"/>
  <c r="AB487" i="10"/>
  <c r="AC522" i="10"/>
  <c r="AB597" i="10"/>
  <c r="AC642" i="10"/>
  <c r="AB658" i="10"/>
  <c r="AC221" i="10"/>
  <c r="AB378" i="10"/>
  <c r="AC669" i="10"/>
  <c r="AC231" i="10"/>
  <c r="AB434" i="10"/>
  <c r="AC170" i="10"/>
  <c r="AB192" i="10"/>
  <c r="AB210" i="10"/>
  <c r="AB242" i="10"/>
  <c r="AC26" i="10"/>
  <c r="AB30" i="10"/>
  <c r="AC43" i="10"/>
  <c r="AC65" i="10"/>
  <c r="AC379" i="10"/>
  <c r="AC417" i="10"/>
  <c r="AC431" i="10"/>
  <c r="AB503" i="10"/>
  <c r="AB33" i="10"/>
  <c r="AB50" i="10"/>
  <c r="AB58" i="10"/>
  <c r="AB137" i="10"/>
  <c r="AB374" i="10"/>
  <c r="AB555" i="10"/>
  <c r="AC614" i="10"/>
  <c r="AC171" i="10"/>
  <c r="AB131" i="10"/>
  <c r="AC182" i="10"/>
  <c r="AC335" i="10"/>
  <c r="AB510" i="10"/>
  <c r="AC168" i="10"/>
  <c r="AC172" i="10"/>
  <c r="AB190" i="10"/>
  <c r="AC122" i="10"/>
  <c r="AC12" i="10"/>
  <c r="AB36" i="10"/>
  <c r="AC41" i="10"/>
  <c r="AB59" i="10"/>
  <c r="AC77" i="10"/>
  <c r="AC104" i="10"/>
  <c r="AC183" i="10"/>
  <c r="AB187" i="10"/>
  <c r="AB291" i="10"/>
  <c r="AB352" i="10"/>
  <c r="AC299" i="10"/>
  <c r="AB307" i="10"/>
  <c r="AB363" i="10"/>
  <c r="AC389" i="10"/>
  <c r="AC528" i="10"/>
  <c r="AC101" i="10"/>
  <c r="AB570" i="10"/>
  <c r="AB576" i="10"/>
  <c r="AC681" i="10"/>
  <c r="AC151" i="10"/>
  <c r="AC195" i="10"/>
  <c r="AC267" i="10"/>
  <c r="AB358" i="10"/>
  <c r="AB420" i="10"/>
  <c r="AB699" i="10"/>
  <c r="AB455" i="10"/>
  <c r="AB492" i="10"/>
  <c r="AB531" i="10"/>
  <c r="AC675" i="10"/>
  <c r="AB100" i="10"/>
  <c r="AC100" i="10"/>
  <c r="AB112" i="10"/>
  <c r="AC112" i="10"/>
  <c r="AB228" i="10"/>
  <c r="AC228" i="10"/>
  <c r="AB359" i="10"/>
  <c r="AC359" i="10"/>
  <c r="AC427" i="10"/>
  <c r="AB427" i="10"/>
  <c r="AC670" i="10"/>
  <c r="AB670" i="10"/>
  <c r="AB538" i="10"/>
  <c r="AC538" i="10"/>
  <c r="AC526" i="10"/>
  <c r="AB526" i="10"/>
  <c r="AB31" i="10"/>
  <c r="AC31" i="10"/>
  <c r="AB265" i="10"/>
  <c r="AC265" i="10"/>
  <c r="AC684" i="10"/>
  <c r="AB684" i="10"/>
  <c r="AB309" i="10"/>
  <c r="AC309" i="10"/>
  <c r="AB336" i="10"/>
  <c r="AC336" i="10"/>
  <c r="AC342" i="10"/>
  <c r="AB342" i="10"/>
  <c r="AC459" i="10"/>
  <c r="AB459" i="10"/>
  <c r="AB585" i="10"/>
  <c r="AC585" i="10"/>
  <c r="AB589" i="10"/>
  <c r="AC589" i="10"/>
  <c r="AC591" i="10"/>
  <c r="AB591" i="10"/>
  <c r="AC568" i="10"/>
  <c r="AB568" i="10"/>
  <c r="AC600" i="10"/>
  <c r="AB600" i="10"/>
  <c r="AC619" i="10"/>
  <c r="AB619" i="10"/>
  <c r="AC687" i="10"/>
  <c r="AB687" i="10"/>
  <c r="AC635" i="10"/>
  <c r="AB635" i="10"/>
  <c r="AB683" i="10"/>
  <c r="AC683" i="10"/>
  <c r="AB199" i="10"/>
  <c r="AC199" i="10"/>
  <c r="AC241" i="10"/>
  <c r="AB241" i="10"/>
  <c r="AB397" i="10"/>
  <c r="AC397" i="10"/>
  <c r="AB403" i="10"/>
  <c r="AC403" i="10"/>
  <c r="AC551" i="10"/>
  <c r="AB551" i="10"/>
  <c r="AC559" i="10"/>
  <c r="AB559" i="10"/>
  <c r="AB566" i="10"/>
  <c r="AC566" i="10"/>
  <c r="AC144" i="10"/>
  <c r="AB198" i="10"/>
  <c r="AB264" i="10"/>
  <c r="AB18" i="10"/>
  <c r="AB55" i="10"/>
  <c r="AC63" i="10"/>
  <c r="AB73" i="10"/>
  <c r="AC83" i="10"/>
  <c r="AB321" i="10"/>
  <c r="AB412" i="10"/>
  <c r="AB365" i="10"/>
  <c r="AC385" i="10"/>
  <c r="AB546" i="10"/>
  <c r="AB516" i="10"/>
  <c r="AC530" i="10"/>
  <c r="AC627" i="10"/>
  <c r="AC163" i="10"/>
  <c r="AC82" i="10"/>
  <c r="AC413" i="10"/>
  <c r="AB548" i="10"/>
  <c r="AC567" i="10"/>
  <c r="AC184" i="10"/>
  <c r="AC229" i="10"/>
  <c r="AC302" i="10"/>
  <c r="AB475" i="10"/>
  <c r="AC128" i="10"/>
  <c r="AB128" i="10"/>
  <c r="AB439" i="10"/>
  <c r="AC439" i="10"/>
  <c r="AC161" i="10"/>
  <c r="AB161" i="10"/>
  <c r="AC426" i="10"/>
  <c r="AB426" i="10"/>
  <c r="AB572" i="10"/>
  <c r="AC572" i="10"/>
  <c r="AC610" i="10"/>
  <c r="AB610" i="10"/>
  <c r="AB324" i="10"/>
  <c r="AC324" i="10"/>
  <c r="AC377" i="10"/>
  <c r="AB377" i="10"/>
  <c r="AB454" i="10"/>
  <c r="AC454" i="10"/>
  <c r="AB697" i="10"/>
  <c r="AC697" i="10"/>
  <c r="AB211" i="10"/>
  <c r="AC211" i="10"/>
  <c r="AB285" i="10"/>
  <c r="AC285" i="10"/>
  <c r="AC327" i="10"/>
  <c r="AB327" i="10"/>
  <c r="AC418" i="10"/>
  <c r="AB418" i="10"/>
  <c r="AB524" i="10"/>
  <c r="AC524" i="10"/>
  <c r="AC40" i="10"/>
  <c r="AB40" i="10"/>
  <c r="AC48" i="10"/>
  <c r="AB48" i="10"/>
  <c r="AB334" i="10"/>
  <c r="AC334" i="10"/>
  <c r="AB371" i="10"/>
  <c r="AC371" i="10"/>
  <c r="AB615" i="10"/>
  <c r="AC615" i="10"/>
  <c r="AB631" i="10"/>
  <c r="AC631" i="10"/>
  <c r="AB181" i="10"/>
  <c r="AC181" i="10"/>
  <c r="AB220" i="10"/>
  <c r="AC220" i="10"/>
  <c r="AB108" i="10"/>
  <c r="AC108" i="10"/>
  <c r="AB186" i="10"/>
  <c r="AC186" i="10"/>
  <c r="AB227" i="10"/>
  <c r="AC227" i="10"/>
  <c r="AB235" i="10"/>
  <c r="AC235" i="10"/>
  <c r="AB364" i="10"/>
  <c r="AC364" i="10"/>
  <c r="AB571" i="10"/>
  <c r="AC571" i="10"/>
  <c r="AB47" i="10"/>
  <c r="AC47" i="10"/>
  <c r="AB132" i="10"/>
  <c r="AC132" i="10"/>
  <c r="AC253" i="10"/>
  <c r="AB253" i="10"/>
  <c r="AC259" i="10"/>
  <c r="AB259" i="10"/>
  <c r="AC579" i="10"/>
  <c r="AB579" i="10"/>
  <c r="AC188" i="10"/>
  <c r="AB188" i="10"/>
  <c r="AC391" i="10"/>
  <c r="AB391" i="10"/>
  <c r="AB425" i="10"/>
  <c r="AC425" i="10"/>
  <c r="AB140" i="10"/>
  <c r="AB226" i="10"/>
  <c r="AC305" i="10"/>
  <c r="AB330" i="10"/>
  <c r="AB344" i="10"/>
  <c r="AC361" i="10"/>
  <c r="AC373" i="10"/>
  <c r="AB423" i="10"/>
  <c r="AC466" i="10"/>
  <c r="AB480" i="10"/>
  <c r="AB497" i="10"/>
  <c r="AC520" i="10"/>
  <c r="AB638" i="10"/>
  <c r="AB676" i="10"/>
  <c r="AB116" i="10"/>
  <c r="AB44" i="10"/>
  <c r="AC90" i="10"/>
  <c r="AC390" i="10"/>
  <c r="AC428" i="10"/>
  <c r="AC552" i="10"/>
  <c r="AB573" i="10"/>
  <c r="AB577" i="10"/>
  <c r="AC623" i="10"/>
  <c r="AB233" i="10"/>
  <c r="AB281" i="10"/>
  <c r="AC223" i="10"/>
  <c r="AC306" i="10"/>
  <c r="AB356" i="10"/>
  <c r="AB632" i="10"/>
  <c r="AB248" i="10"/>
  <c r="AC248" i="10"/>
  <c r="AC103" i="10"/>
  <c r="AB103" i="10"/>
  <c r="AB123" i="10"/>
  <c r="AC123" i="10"/>
  <c r="AC158" i="10"/>
  <c r="AB158" i="10"/>
  <c r="AC180" i="10"/>
  <c r="AB180" i="10"/>
  <c r="AC200" i="10"/>
  <c r="AB200" i="10"/>
  <c r="AC278" i="10"/>
  <c r="AB278" i="10"/>
  <c r="AC398" i="10"/>
  <c r="AB398" i="10"/>
  <c r="AC648" i="10"/>
  <c r="AB648" i="10"/>
  <c r="AB678" i="10"/>
  <c r="AC678" i="10"/>
  <c r="AC159" i="10"/>
  <c r="AB159" i="10"/>
  <c r="AC179" i="10"/>
  <c r="AB179" i="10"/>
  <c r="AC138" i="10"/>
  <c r="AB138" i="10"/>
  <c r="AC489" i="10"/>
  <c r="AB489" i="10"/>
  <c r="AC505" i="10"/>
  <c r="AB505" i="10"/>
  <c r="AB605" i="10"/>
  <c r="AC605" i="10"/>
  <c r="AC66" i="10"/>
  <c r="AB66" i="10"/>
  <c r="AC477" i="10"/>
  <c r="AB477" i="10"/>
  <c r="AC219" i="10"/>
  <c r="AB219" i="10"/>
  <c r="AC345" i="10"/>
  <c r="AB345" i="10"/>
  <c r="AB509" i="10"/>
  <c r="AC509" i="10"/>
  <c r="AC564" i="10"/>
  <c r="AB564" i="10"/>
  <c r="AC224" i="10"/>
  <c r="AB224" i="10"/>
  <c r="AB232" i="10"/>
  <c r="AC232" i="10"/>
  <c r="AC263" i="10"/>
  <c r="AB263" i="10"/>
  <c r="AC279" i="10"/>
  <c r="AB279" i="10"/>
  <c r="AC339" i="10"/>
  <c r="AB339" i="10"/>
  <c r="AB360" i="10"/>
  <c r="AC360" i="10"/>
  <c r="AC496" i="10"/>
  <c r="AB496" i="10"/>
  <c r="AC594" i="10"/>
  <c r="AB594" i="10"/>
  <c r="AB173" i="10"/>
  <c r="AC173" i="10"/>
  <c r="AB205" i="10"/>
  <c r="AC205" i="10"/>
  <c r="AC213" i="10"/>
  <c r="AB213" i="10"/>
  <c r="AC237" i="10"/>
  <c r="AB237" i="10"/>
  <c r="AC273" i="10"/>
  <c r="AB273" i="10"/>
  <c r="AC674" i="10"/>
  <c r="AB674" i="10"/>
  <c r="AC93" i="10"/>
  <c r="AC297" i="10"/>
  <c r="AC303" i="10"/>
  <c r="AB448" i="10"/>
  <c r="AC464" i="10"/>
  <c r="AC507" i="10"/>
  <c r="AC27" i="10"/>
  <c r="AC550" i="10"/>
  <c r="AC565" i="10"/>
  <c r="AC643" i="10"/>
  <c r="AB686" i="10"/>
  <c r="AB680" i="10"/>
  <c r="AB225" i="10"/>
  <c r="AB694" i="10"/>
  <c r="AC189" i="10"/>
  <c r="AB145" i="10"/>
  <c r="AB535" i="10"/>
  <c r="AC504" i="10"/>
  <c r="AB521" i="10"/>
  <c r="AC494" i="10"/>
  <c r="AB494" i="10"/>
  <c r="AB438" i="10"/>
  <c r="AC438" i="10"/>
  <c r="AC245" i="10"/>
  <c r="AB245" i="10"/>
  <c r="AB257" i="10"/>
  <c r="AC257" i="10"/>
  <c r="AB688" i="10"/>
  <c r="AC688" i="10"/>
  <c r="AC469" i="10"/>
  <c r="AB469" i="10"/>
  <c r="AC157" i="10"/>
  <c r="AB157" i="10"/>
  <c r="AB193" i="10"/>
  <c r="AC193" i="10"/>
  <c r="AC308" i="10"/>
  <c r="AB308" i="10"/>
  <c r="AB85" i="10"/>
  <c r="AC85" i="10"/>
  <c r="AB114" i="10"/>
  <c r="AC114" i="10"/>
  <c r="AC553" i="10"/>
  <c r="AB553" i="10"/>
  <c r="AC249" i="10"/>
  <c r="AB249" i="10"/>
  <c r="AB294" i="10"/>
  <c r="AC294" i="10"/>
  <c r="AB347" i="10"/>
  <c r="AC347" i="10"/>
  <c r="AB411" i="10"/>
  <c r="AC411" i="10"/>
  <c r="AC282" i="10"/>
  <c r="AB282" i="10"/>
  <c r="AB152" i="10"/>
  <c r="AB208" i="10"/>
  <c r="AB218" i="10"/>
  <c r="AB254" i="10"/>
  <c r="AB272" i="10"/>
  <c r="AC6" i="10"/>
  <c r="AB32" i="10"/>
  <c r="AC57" i="10"/>
  <c r="AC69" i="10"/>
  <c r="AC75" i="10"/>
  <c r="AB79" i="10"/>
  <c r="AC91" i="10"/>
  <c r="AB95" i="10"/>
  <c r="AB313" i="10"/>
  <c r="AC311" i="10"/>
  <c r="AB326" i="10"/>
  <c r="AC332" i="10"/>
  <c r="AC340" i="10"/>
  <c r="AB357" i="10"/>
  <c r="AC367" i="10"/>
  <c r="AC375" i="10"/>
  <c r="AC383" i="10"/>
  <c r="AB419" i="10"/>
  <c r="AB429" i="10"/>
  <c r="AC433" i="10"/>
  <c r="AC450" i="10"/>
  <c r="AC460" i="10"/>
  <c r="AC470" i="10"/>
  <c r="AC482" i="10"/>
  <c r="AC534" i="10"/>
  <c r="AC544" i="10"/>
  <c r="AB485" i="10"/>
  <c r="AC491" i="10"/>
  <c r="AB501" i="10"/>
  <c r="AC595" i="10"/>
  <c r="AB15" i="10"/>
  <c r="AB46" i="10"/>
  <c r="AB72" i="10"/>
  <c r="AC109" i="10"/>
  <c r="AB533" i="10"/>
  <c r="AB560" i="10"/>
  <c r="AC586" i="10"/>
  <c r="AC569" i="10"/>
  <c r="AB584" i="10"/>
  <c r="AC622" i="10"/>
  <c r="AC693" i="10"/>
  <c r="AC696" i="10"/>
  <c r="AC155" i="10"/>
  <c r="AC165" i="10"/>
  <c r="AC175" i="10"/>
  <c r="AC191" i="10"/>
  <c r="AB275" i="10"/>
  <c r="AC283" i="10"/>
  <c r="AB147" i="10"/>
  <c r="AC512" i="10"/>
  <c r="AB506" i="10"/>
  <c r="AB665" i="10"/>
  <c r="AC167" i="10"/>
  <c r="AC177" i="10"/>
  <c r="AC203" i="10"/>
  <c r="AC243" i="10"/>
  <c r="AB269" i="10"/>
  <c r="AC125" i="10"/>
  <c r="AC292" i="10"/>
  <c r="AB395" i="10"/>
  <c r="AC384" i="10"/>
  <c r="AC483" i="10"/>
  <c r="AB500" i="10"/>
  <c r="AB691" i="10"/>
  <c r="AB266" i="10"/>
  <c r="AC266" i="10"/>
  <c r="AC70" i="10"/>
  <c r="AB70" i="10"/>
  <c r="AC81" i="10"/>
  <c r="AC89" i="10"/>
  <c r="AC97" i="10"/>
  <c r="AC134" i="10"/>
  <c r="AB295" i="10"/>
  <c r="AB394" i="10"/>
  <c r="AC402" i="10"/>
  <c r="AB446" i="10"/>
  <c r="AC452" i="10"/>
  <c r="AC458" i="10"/>
  <c r="AB462" i="10"/>
  <c r="AC468" i="10"/>
  <c r="AC474" i="10"/>
  <c r="AB478" i="10"/>
  <c r="AC484" i="10"/>
  <c r="AB511" i="10"/>
  <c r="AC536" i="10"/>
  <c r="AB540" i="10"/>
  <c r="AB549" i="10"/>
  <c r="AC689" i="10"/>
  <c r="AB654" i="10"/>
  <c r="AB651" i="10"/>
  <c r="AB118" i="10"/>
  <c r="AC11" i="10"/>
  <c r="AC19" i="10"/>
  <c r="AB35" i="10"/>
  <c r="AB105" i="10"/>
  <c r="AC113" i="10"/>
  <c r="AB529" i="10"/>
  <c r="AB554" i="10"/>
  <c r="AC557" i="10"/>
  <c r="AC562" i="10"/>
  <c r="AC582" i="10"/>
  <c r="AB657" i="10"/>
  <c r="AC201" i="10"/>
  <c r="AC316" i="10"/>
  <c r="AB399" i="10"/>
  <c r="AC300" i="10"/>
  <c r="AC325" i="10"/>
  <c r="AC341" i="10"/>
  <c r="AC368" i="10"/>
  <c r="AC386" i="10"/>
  <c r="AC436" i="10"/>
  <c r="AC695" i="10"/>
  <c r="AB153" i="10"/>
  <c r="AC197" i="10"/>
  <c r="AB207" i="10"/>
  <c r="AC215" i="10"/>
  <c r="AC261" i="10"/>
  <c r="AB277" i="10"/>
  <c r="AB314" i="10"/>
  <c r="AC353" i="10"/>
  <c r="AC415" i="10"/>
  <c r="AB310" i="10"/>
  <c r="AB331" i="10"/>
  <c r="AC370" i="10"/>
  <c r="AB388" i="10"/>
  <c r="AC430" i="10"/>
  <c r="AB488" i="10"/>
  <c r="AC517" i="10"/>
  <c r="AB525" i="10"/>
  <c r="AB698" i="10"/>
  <c r="AC154" i="10"/>
  <c r="AB154" i="10"/>
  <c r="AC212" i="10"/>
  <c r="AB212" i="10"/>
  <c r="AC258" i="10"/>
  <c r="AB258" i="10"/>
  <c r="AC274" i="10"/>
  <c r="AB274" i="10"/>
  <c r="AB71" i="10"/>
  <c r="AC71" i="10"/>
  <c r="AB17" i="10"/>
  <c r="AC17" i="10"/>
  <c r="AC80" i="10"/>
  <c r="AB80" i="10"/>
  <c r="AC88" i="10"/>
  <c r="AB88" i="10"/>
  <c r="AC96" i="10"/>
  <c r="AB96" i="10"/>
  <c r="AC461" i="10"/>
  <c r="AB461" i="10"/>
  <c r="AB473" i="10"/>
  <c r="AC473" i="10"/>
  <c r="AC471" i="10"/>
  <c r="AB471" i="10"/>
  <c r="AC498" i="10"/>
  <c r="AB498" i="10"/>
  <c r="AC519" i="10"/>
  <c r="AB519" i="10"/>
  <c r="AB640" i="10"/>
  <c r="AC640" i="10"/>
  <c r="AC652" i="10"/>
  <c r="AB652" i="10"/>
  <c r="AC646" i="10"/>
  <c r="AB646" i="10"/>
  <c r="AB539" i="10"/>
  <c r="AC539" i="10"/>
  <c r="AB596" i="10"/>
  <c r="AC596" i="10"/>
  <c r="AC556" i="10"/>
  <c r="AB556" i="10"/>
  <c r="AC558" i="10"/>
  <c r="AB558" i="10"/>
  <c r="AC561" i="10"/>
  <c r="AB561" i="10"/>
  <c r="AC660" i="10"/>
  <c r="AB660" i="10"/>
  <c r="AC682" i="10"/>
  <c r="AB682" i="10"/>
  <c r="AB178" i="10"/>
  <c r="AB194" i="10"/>
  <c r="AB216" i="10"/>
  <c r="AB246" i="10"/>
  <c r="AB262" i="10"/>
  <c r="AB280" i="10"/>
  <c r="AC8" i="10"/>
  <c r="AC22" i="10"/>
  <c r="AC53" i="10"/>
  <c r="AC67" i="10"/>
  <c r="AB317" i="10"/>
  <c r="AB346" i="10"/>
  <c r="AB400" i="10"/>
  <c r="AB408" i="10"/>
  <c r="AB414" i="10"/>
  <c r="AC435" i="10"/>
  <c r="AC547" i="10"/>
  <c r="AC493" i="10"/>
  <c r="AB499" i="10"/>
  <c r="AC514" i="10"/>
  <c r="AC532" i="10"/>
  <c r="AC601" i="10"/>
  <c r="AC5" i="10"/>
  <c r="AB13" i="10"/>
  <c r="AB52" i="10"/>
  <c r="AB56" i="10"/>
  <c r="AB60" i="10"/>
  <c r="AB76" i="10"/>
  <c r="AB84" i="10"/>
  <c r="AB92" i="10"/>
  <c r="AC588" i="10"/>
  <c r="AC592" i="10"/>
  <c r="AB575" i="10"/>
  <c r="AB581" i="10"/>
  <c r="AB583" i="10"/>
  <c r="AC692" i="10"/>
  <c r="AB527" i="10"/>
  <c r="AB149" i="10"/>
  <c r="AC133" i="10"/>
  <c r="AB343" i="10"/>
  <c r="AC380" i="10"/>
  <c r="AC451" i="10"/>
  <c r="AB467" i="10"/>
  <c r="AB541" i="10"/>
  <c r="AB661" i="10"/>
  <c r="AC690" i="10"/>
  <c r="AC537" i="10"/>
  <c r="AB537" i="10"/>
  <c r="AB99" i="10"/>
  <c r="AC99" i="10"/>
  <c r="AB107" i="10"/>
  <c r="AC107" i="10"/>
  <c r="AB318" i="10"/>
  <c r="AC318" i="10"/>
  <c r="AB409" i="10"/>
  <c r="AC409" i="10"/>
  <c r="AB456" i="10"/>
  <c r="AC456" i="10"/>
  <c r="AB472" i="10"/>
  <c r="AC472" i="10"/>
  <c r="AB542" i="10"/>
  <c r="AC542" i="10"/>
  <c r="AC639" i="10"/>
  <c r="AB639" i="10"/>
  <c r="AC111" i="10"/>
  <c r="AB111" i="10"/>
  <c r="AB110" i="10"/>
  <c r="AC110" i="10"/>
  <c r="AB119" i="10"/>
  <c r="AC142" i="10"/>
  <c r="AC148" i="10"/>
  <c r="AB135" i="10"/>
  <c r="AB393" i="10"/>
  <c r="AB407" i="10"/>
  <c r="AB490" i="10"/>
  <c r="AB239" i="10"/>
  <c r="AC126" i="10"/>
  <c r="AC296" i="10"/>
  <c r="AC322" i="10"/>
  <c r="AB447" i="10"/>
  <c r="AC447" i="10"/>
  <c r="AC463" i="10"/>
  <c r="AB463" i="10"/>
  <c r="AB479" i="10"/>
  <c r="AC479" i="10"/>
  <c r="AB502" i="10"/>
  <c r="AC502" i="10"/>
  <c r="AC515" i="10"/>
  <c r="AB515" i="10"/>
  <c r="AB523" i="10"/>
  <c r="AC523" i="10"/>
  <c r="AB609" i="10"/>
  <c r="AC609" i="10"/>
  <c r="AB29" i="10"/>
  <c r="AC29" i="10"/>
  <c r="AC320" i="10"/>
  <c r="AB320" i="10"/>
  <c r="AC351" i="10"/>
  <c r="AB351" i="10"/>
  <c r="AC304" i="10"/>
  <c r="AB304" i="10"/>
  <c r="AC312" i="10"/>
  <c r="AB312" i="10"/>
  <c r="AC329" i="10"/>
  <c r="AB329" i="10"/>
  <c r="AC337" i="10"/>
  <c r="AB337" i="10"/>
  <c r="AC354" i="10"/>
  <c r="AB354" i="10"/>
  <c r="AC362" i="10"/>
  <c r="AB362" i="10"/>
  <c r="AC372" i="10"/>
  <c r="AB372" i="10"/>
  <c r="AC382" i="10"/>
  <c r="AB382" i="10"/>
  <c r="AC416" i="10"/>
  <c r="AB416" i="10"/>
  <c r="AC432" i="10"/>
  <c r="AB432" i="10"/>
  <c r="AC445" i="10"/>
  <c r="AB445" i="10"/>
  <c r="AC217" i="10"/>
  <c r="AB217" i="10"/>
  <c r="AC247" i="10"/>
  <c r="AB247" i="10"/>
  <c r="AC255" i="10"/>
  <c r="AB255" i="10"/>
  <c r="AC271" i="10"/>
  <c r="AB271" i="10"/>
  <c r="AB3" i="10"/>
  <c r="AC3" i="10"/>
  <c r="AB139" i="10"/>
  <c r="AC139" i="10"/>
  <c r="AB349" i="10"/>
  <c r="AC349" i="10"/>
  <c r="AB405" i="10"/>
  <c r="AC405" i="10"/>
  <c r="AB298" i="10"/>
  <c r="AC298" i="10"/>
  <c r="AB376" i="10"/>
  <c r="AC376" i="10"/>
  <c r="AC518" i="10"/>
  <c r="AB518" i="10"/>
  <c r="AB607" i="10"/>
  <c r="AC607" i="10"/>
  <c r="AB7" i="10"/>
  <c r="AC7" i="10"/>
  <c r="AB23" i="10"/>
  <c r="AC23" i="10"/>
  <c r="AB120" i="10"/>
  <c r="AC120" i="10"/>
  <c r="AC130" i="10"/>
  <c r="AB130" i="10"/>
  <c r="AB457" i="10"/>
  <c r="AC457" i="10"/>
  <c r="AC543" i="10"/>
  <c r="AB543" i="10"/>
  <c r="AC236" i="10"/>
  <c r="AB236" i="10"/>
  <c r="AB98" i="10"/>
  <c r="AC98" i="10"/>
  <c r="AB102" i="10"/>
  <c r="AC102" i="10"/>
  <c r="AB106" i="10"/>
  <c r="AC106" i="10"/>
  <c r="AB124" i="10"/>
  <c r="AC124" i="10"/>
  <c r="AB150" i="10"/>
  <c r="AB166" i="10"/>
  <c r="AB196" i="10"/>
  <c r="AB240" i="10"/>
  <c r="AB252" i="10"/>
  <c r="AB256" i="10"/>
  <c r="AB270" i="10"/>
  <c r="AC16" i="10"/>
  <c r="AC24" i="10"/>
  <c r="AC34" i="10"/>
  <c r="AB293" i="10"/>
  <c r="AB315" i="10"/>
  <c r="AB319" i="10"/>
  <c r="AB323" i="10"/>
  <c r="AC121" i="10"/>
  <c r="AC127" i="10"/>
  <c r="AB453" i="10"/>
  <c r="AB508" i="10"/>
  <c r="AB486" i="10"/>
  <c r="AC206" i="10"/>
  <c r="AB206" i="10"/>
  <c r="AC250" i="10"/>
  <c r="AB250" i="10"/>
  <c r="AC268" i="10"/>
  <c r="AB268" i="10"/>
  <c r="AC284" i="10"/>
  <c r="AB284" i="10"/>
  <c r="AC449" i="10"/>
  <c r="AB449" i="10"/>
  <c r="AC465" i="10"/>
  <c r="AB465" i="10"/>
  <c r="AC481" i="10"/>
  <c r="AB481" i="10"/>
  <c r="AC348" i="10"/>
  <c r="AB348" i="10"/>
  <c r="AC396" i="10"/>
  <c r="AB396" i="10"/>
  <c r="AC410" i="10"/>
  <c r="AB410" i="10"/>
  <c r="AC129" i="10"/>
  <c r="AB129" i="10"/>
  <c r="AC176" i="10"/>
  <c r="AB176" i="10"/>
  <c r="AC238" i="10"/>
  <c r="AB238" i="10"/>
  <c r="AC260" i="10"/>
  <c r="AB260" i="10"/>
  <c r="AC276" i="10"/>
  <c r="AB276" i="10"/>
  <c r="AB10" i="10"/>
  <c r="AC10" i="10"/>
  <c r="AC141" i="10"/>
  <c r="AB141" i="10"/>
  <c r="AC162" i="10"/>
  <c r="AB162" i="10"/>
  <c r="AC204" i="10"/>
  <c r="AB204" i="10"/>
  <c r="AC392" i="10"/>
  <c r="AB392" i="10"/>
  <c r="AC406" i="10"/>
  <c r="AB406" i="10"/>
  <c r="AC673" i="10"/>
  <c r="AB673" i="10"/>
  <c r="AB289" i="10"/>
  <c r="AC289" i="10"/>
  <c r="AB288" i="10"/>
  <c r="AC288" i="10"/>
  <c r="AB621" i="10"/>
  <c r="AC621" i="10"/>
  <c r="AB603" i="10"/>
  <c r="AC603" i="10"/>
  <c r="AB613" i="10"/>
  <c r="AC613" i="10"/>
  <c r="AB617" i="10"/>
  <c r="AC617" i="10"/>
  <c r="AB287" i="10"/>
  <c r="AC287" i="10"/>
  <c r="AB442" i="10"/>
  <c r="AC442" i="10"/>
  <c r="AB629" i="10"/>
  <c r="AC629" i="10"/>
  <c r="AB633" i="10"/>
  <c r="AC633" i="10"/>
  <c r="AB653" i="10"/>
  <c r="AC653" i="10"/>
  <c r="AB286" i="10"/>
  <c r="AC286" i="10"/>
  <c r="AB290" i="10"/>
  <c r="AC290" i="10"/>
  <c r="AB441" i="10"/>
  <c r="AC441" i="10"/>
  <c r="AB444" i="10"/>
  <c r="AC444" i="10"/>
  <c r="AB599" i="10"/>
  <c r="AC599" i="10"/>
  <c r="AB625" i="10"/>
  <c r="AC625" i="10"/>
  <c r="AB649" i="10"/>
  <c r="AC649" i="10"/>
  <c r="AB659" i="10"/>
  <c r="AC659" i="10"/>
  <c r="AB667" i="10"/>
  <c r="AC667" i="10"/>
  <c r="AB440" i="10"/>
  <c r="AC440" i="10"/>
  <c r="AB641" i="10"/>
  <c r="AC641" i="10"/>
  <c r="AB443" i="10"/>
  <c r="AC443" i="10"/>
  <c r="AB655" i="10"/>
  <c r="AC655" i="10"/>
  <c r="AB663" i="10"/>
  <c r="AC663" i="10"/>
  <c r="AB671" i="10"/>
  <c r="AC671" i="10"/>
  <c r="AB637" i="10"/>
  <c r="AC637" i="10"/>
  <c r="X270" i="5"/>
  <c r="X269" i="5"/>
  <c r="X268" i="5"/>
  <c r="X267" i="5"/>
  <c r="X266" i="5"/>
  <c r="X265" i="5"/>
  <c r="X264" i="5"/>
  <c r="X263" i="5"/>
  <c r="X262" i="5"/>
  <c r="X261" i="5"/>
  <c r="X260" i="5"/>
  <c r="X259" i="5"/>
  <c r="X258" i="5"/>
  <c r="X257" i="5"/>
  <c r="X256" i="5"/>
  <c r="X255" i="5"/>
  <c r="X254" i="5"/>
  <c r="X253" i="5"/>
  <c r="X252" i="5"/>
  <c r="X251" i="5"/>
  <c r="X250" i="5"/>
  <c r="X249" i="5"/>
  <c r="X248" i="5"/>
  <c r="X247" i="5"/>
  <c r="X246" i="5"/>
  <c r="X245" i="5"/>
  <c r="X242" i="5"/>
  <c r="X240" i="5"/>
  <c r="X239" i="5"/>
  <c r="X237" i="5"/>
  <c r="X236" i="5"/>
  <c r="X235" i="5"/>
  <c r="X234" i="5"/>
  <c r="X233" i="5"/>
  <c r="X232" i="5"/>
  <c r="X231" i="5"/>
  <c r="X230" i="5"/>
  <c r="X229" i="5"/>
  <c r="X228" i="5"/>
  <c r="X227" i="5"/>
  <c r="X226" i="5"/>
  <c r="X225" i="5"/>
  <c r="X224" i="5"/>
  <c r="X223" i="5"/>
  <c r="X222" i="5"/>
  <c r="X221" i="5"/>
  <c r="X220" i="5"/>
  <c r="X219" i="5"/>
  <c r="X218" i="5"/>
  <c r="X217" i="5"/>
  <c r="X216" i="5"/>
  <c r="X215" i="5"/>
  <c r="X214" i="5"/>
  <c r="X213" i="5"/>
  <c r="X212" i="5"/>
  <c r="X211" i="5"/>
  <c r="X210" i="5"/>
  <c r="X209" i="5"/>
  <c r="X208" i="5"/>
  <c r="X207" i="5"/>
  <c r="X206" i="5"/>
  <c r="X205" i="5"/>
  <c r="X204" i="5"/>
  <c r="X203" i="5"/>
  <c r="X202" i="5"/>
  <c r="X201" i="5"/>
  <c r="X200" i="5"/>
  <c r="X199" i="5"/>
  <c r="X198" i="5"/>
  <c r="X197" i="5"/>
  <c r="X196" i="5"/>
  <c r="X195" i="5"/>
  <c r="X194" i="5"/>
  <c r="X193" i="5"/>
  <c r="X192" i="5"/>
  <c r="X191" i="5"/>
  <c r="X190" i="5"/>
  <c r="X189" i="5"/>
  <c r="X188" i="5"/>
  <c r="X187" i="5"/>
  <c r="X186" i="5"/>
  <c r="X185" i="5"/>
  <c r="X184" i="5"/>
  <c r="X183" i="5"/>
  <c r="X182" i="5"/>
  <c r="X181" i="5"/>
  <c r="X180" i="5"/>
  <c r="X179" i="5"/>
  <c r="X178" i="5"/>
  <c r="X177" i="5"/>
  <c r="X176" i="5"/>
  <c r="X175" i="5"/>
  <c r="X174" i="5"/>
  <c r="X172" i="5"/>
  <c r="X171" i="5"/>
  <c r="X170" i="5"/>
  <c r="X169" i="5"/>
  <c r="X168" i="5"/>
  <c r="X167" i="5"/>
  <c r="X166" i="5"/>
  <c r="X165" i="5"/>
  <c r="X164" i="5"/>
  <c r="X163" i="5"/>
  <c r="X162" i="5"/>
  <c r="X161" i="5"/>
  <c r="X160" i="5"/>
  <c r="X159" i="5"/>
  <c r="X158" i="5"/>
  <c r="X157" i="5"/>
  <c r="X156" i="5"/>
  <c r="X155" i="5"/>
  <c r="X154" i="5"/>
  <c r="X153" i="5"/>
  <c r="X152" i="5"/>
  <c r="X151" i="5"/>
  <c r="X150" i="5"/>
  <c r="X149" i="5"/>
  <c r="X147" i="5"/>
  <c r="X146" i="5"/>
  <c r="X145" i="5"/>
  <c r="X144" i="5"/>
  <c r="X143" i="5"/>
  <c r="X142" i="5"/>
  <c r="X141" i="5"/>
  <c r="X140" i="5"/>
  <c r="X139" i="5"/>
  <c r="X138" i="5"/>
  <c r="X137" i="5"/>
  <c r="X136" i="5"/>
  <c r="X135" i="5"/>
  <c r="X134" i="5"/>
  <c r="X133" i="5"/>
  <c r="X132" i="5"/>
  <c r="X131" i="5"/>
  <c r="X130" i="5"/>
  <c r="X129" i="5"/>
  <c r="X128" i="5"/>
  <c r="X127" i="5"/>
  <c r="X126" i="5"/>
  <c r="X125" i="5"/>
  <c r="X124" i="5"/>
  <c r="X123" i="5"/>
  <c r="X122" i="5"/>
  <c r="X121" i="5"/>
  <c r="X120" i="5"/>
  <c r="X119" i="5"/>
  <c r="X118" i="5"/>
  <c r="X117" i="5"/>
  <c r="X116" i="5"/>
  <c r="X115" i="5"/>
  <c r="X114" i="5"/>
  <c r="X113" i="5"/>
  <c r="X112" i="5"/>
  <c r="X111" i="5"/>
  <c r="X110" i="5"/>
  <c r="X106" i="5"/>
  <c r="X105" i="5"/>
  <c r="X104" i="5"/>
  <c r="X103" i="5"/>
  <c r="X102" i="5"/>
  <c r="X101" i="5"/>
  <c r="X100" i="5"/>
  <c r="X99" i="5"/>
  <c r="X98" i="5"/>
  <c r="X96" i="5"/>
  <c r="X95" i="5"/>
  <c r="X94" i="5"/>
  <c r="X93" i="5"/>
  <c r="X92" i="5"/>
  <c r="X91" i="5"/>
  <c r="X90" i="5"/>
  <c r="X89" i="5"/>
  <c r="X88" i="5"/>
  <c r="X87" i="5"/>
  <c r="X86" i="5"/>
  <c r="X85" i="5"/>
  <c r="X84" i="5"/>
  <c r="X83" i="5"/>
  <c r="X82" i="5"/>
  <c r="X81" i="5"/>
  <c r="X80" i="5"/>
  <c r="X79" i="5"/>
  <c r="X78" i="5"/>
  <c r="X77" i="5"/>
  <c r="X76" i="5"/>
  <c r="X74" i="5"/>
  <c r="X73" i="5"/>
  <c r="X72" i="5"/>
  <c r="X71" i="5"/>
  <c r="X70" i="5"/>
  <c r="X69" i="5"/>
  <c r="X68" i="5"/>
  <c r="X67" i="5"/>
  <c r="X66" i="5"/>
  <c r="X65" i="5"/>
  <c r="X64" i="5"/>
  <c r="X63" i="5"/>
  <c r="X62" i="5"/>
  <c r="X61" i="5"/>
  <c r="X60" i="5"/>
  <c r="X59" i="5"/>
  <c r="X58" i="5"/>
  <c r="X55" i="5"/>
  <c r="X54" i="5"/>
  <c r="X53" i="5"/>
  <c r="X52" i="5"/>
  <c r="X51" i="5"/>
  <c r="X50" i="5"/>
  <c r="X49" i="5"/>
  <c r="X48" i="5"/>
  <c r="X47" i="5"/>
  <c r="X46" i="5"/>
  <c r="X45" i="5"/>
  <c r="X44" i="5"/>
  <c r="X43" i="5"/>
  <c r="X42" i="5"/>
  <c r="X41" i="5"/>
  <c r="X40" i="5"/>
  <c r="X39" i="5"/>
  <c r="X38" i="5"/>
  <c r="X37" i="5"/>
  <c r="X35" i="5"/>
  <c r="X34" i="5"/>
  <c r="X33" i="5"/>
  <c r="X32" i="5"/>
  <c r="X31" i="5"/>
  <c r="X30" i="5"/>
  <c r="X29" i="5"/>
  <c r="X28" i="5"/>
  <c r="X27" i="5"/>
  <c r="X26" i="5"/>
  <c r="X25" i="5"/>
  <c r="X24" i="5"/>
  <c r="X23" i="5"/>
  <c r="X22" i="5"/>
  <c r="X21" i="5"/>
  <c r="X20" i="5"/>
  <c r="X19" i="5"/>
  <c r="X18" i="5"/>
  <c r="X17" i="5"/>
  <c r="X16" i="5"/>
  <c r="X15" i="5"/>
  <c r="X14" i="5"/>
  <c r="X13" i="5"/>
  <c r="X12" i="5"/>
  <c r="X11" i="5"/>
  <c r="X10" i="5"/>
  <c r="X9" i="5"/>
  <c r="X8" i="5"/>
  <c r="X7" i="5"/>
  <c r="X6" i="5"/>
  <c r="X5" i="5"/>
  <c r="X4" i="5"/>
  <c r="X3" i="5"/>
  <c r="X2" i="5"/>
  <c r="AC704" i="10" l="1"/>
  <c r="AB704" i="10"/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2" i="2"/>
  <c r="X186" i="1" l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39" i="1"/>
  <c r="X138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87" i="1"/>
  <c r="X86" i="1"/>
  <c r="X85" i="1"/>
  <c r="X84" i="1"/>
  <c r="X83" i="1"/>
  <c r="X82" i="1"/>
  <c r="X81" i="1"/>
  <c r="X80" i="1"/>
  <c r="X79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X4" i="1"/>
  <c r="X3" i="1"/>
  <c r="X2" i="1"/>
  <c r="N450" i="7" l="1"/>
  <c r="P450" i="7" s="1"/>
  <c r="Y450" i="7" s="1"/>
  <c r="Z450" i="7" s="1"/>
  <c r="O450" i="7"/>
  <c r="Q450" i="7"/>
  <c r="S450" i="7" s="1"/>
  <c r="R450" i="7"/>
  <c r="N451" i="7"/>
  <c r="O451" i="7"/>
  <c r="P451" i="7"/>
  <c r="Y451" i="7" s="1"/>
  <c r="Z451" i="7" s="1"/>
  <c r="Q451" i="7"/>
  <c r="R451" i="7"/>
  <c r="N452" i="7"/>
  <c r="O452" i="7"/>
  <c r="P452" i="7"/>
  <c r="Y452" i="7" s="1"/>
  <c r="Z452" i="7" s="1"/>
  <c r="Q452" i="7"/>
  <c r="S452" i="7" s="1"/>
  <c r="R452" i="7"/>
  <c r="N453" i="7"/>
  <c r="P453" i="7" s="1"/>
  <c r="Y453" i="7" s="1"/>
  <c r="Z453" i="7" s="1"/>
  <c r="O453" i="7"/>
  <c r="Q453" i="7"/>
  <c r="R453" i="7"/>
  <c r="N454" i="7"/>
  <c r="P454" i="7" s="1"/>
  <c r="Y454" i="7" s="1"/>
  <c r="Z454" i="7" s="1"/>
  <c r="O454" i="7"/>
  <c r="Q454" i="7"/>
  <c r="S454" i="7" s="1"/>
  <c r="R454" i="7"/>
  <c r="N455" i="7"/>
  <c r="O455" i="7"/>
  <c r="P455" i="7"/>
  <c r="Y455" i="7" s="1"/>
  <c r="Z455" i="7" s="1"/>
  <c r="Q455" i="7"/>
  <c r="S455" i="7" s="1"/>
  <c r="R455" i="7"/>
  <c r="N456" i="7"/>
  <c r="O456" i="7"/>
  <c r="P456" i="7"/>
  <c r="Y456" i="7" s="1"/>
  <c r="Z456" i="7" s="1"/>
  <c r="Q456" i="7"/>
  <c r="S456" i="7" s="1"/>
  <c r="R456" i="7"/>
  <c r="N457" i="7"/>
  <c r="P457" i="7" s="1"/>
  <c r="Y457" i="7" s="1"/>
  <c r="Z457" i="7" s="1"/>
  <c r="O457" i="7"/>
  <c r="Q457" i="7"/>
  <c r="R457" i="7"/>
  <c r="N458" i="7"/>
  <c r="P458" i="7" s="1"/>
  <c r="Y458" i="7" s="1"/>
  <c r="Z458" i="7" s="1"/>
  <c r="O458" i="7"/>
  <c r="Q458" i="7"/>
  <c r="S458" i="7" s="1"/>
  <c r="R458" i="7"/>
  <c r="N459" i="7"/>
  <c r="O459" i="7"/>
  <c r="P459" i="7"/>
  <c r="Y459" i="7" s="1"/>
  <c r="Z459" i="7" s="1"/>
  <c r="Q459" i="7"/>
  <c r="S459" i="7" s="1"/>
  <c r="R459" i="7"/>
  <c r="N460" i="7"/>
  <c r="O460" i="7"/>
  <c r="P460" i="7"/>
  <c r="Y460" i="7" s="1"/>
  <c r="Z460" i="7" s="1"/>
  <c r="Q460" i="7"/>
  <c r="S460" i="7" s="1"/>
  <c r="R460" i="7"/>
  <c r="N461" i="7"/>
  <c r="P461" i="7" s="1"/>
  <c r="Y461" i="7" s="1"/>
  <c r="Z461" i="7" s="1"/>
  <c r="O461" i="7"/>
  <c r="Q461" i="7"/>
  <c r="R461" i="7"/>
  <c r="N462" i="7"/>
  <c r="P462" i="7" s="1"/>
  <c r="Y462" i="7" s="1"/>
  <c r="Z462" i="7" s="1"/>
  <c r="O462" i="7"/>
  <c r="Q462" i="7"/>
  <c r="S462" i="7" s="1"/>
  <c r="R462" i="7"/>
  <c r="N463" i="7"/>
  <c r="O463" i="7"/>
  <c r="P463" i="7"/>
  <c r="Y463" i="7" s="1"/>
  <c r="Z463" i="7" s="1"/>
  <c r="Q463" i="7"/>
  <c r="S463" i="7" s="1"/>
  <c r="R463" i="7"/>
  <c r="N464" i="7"/>
  <c r="O464" i="7"/>
  <c r="P464" i="7"/>
  <c r="Y464" i="7" s="1"/>
  <c r="Z464" i="7" s="1"/>
  <c r="Q464" i="7"/>
  <c r="S464" i="7" s="1"/>
  <c r="R464" i="7"/>
  <c r="N465" i="7"/>
  <c r="P465" i="7" s="1"/>
  <c r="O465" i="7"/>
  <c r="Q465" i="7"/>
  <c r="R465" i="7"/>
  <c r="N466" i="7"/>
  <c r="P466" i="7" s="1"/>
  <c r="Y466" i="7" s="1"/>
  <c r="Z466" i="7" s="1"/>
  <c r="O466" i="7"/>
  <c r="Q466" i="7"/>
  <c r="S466" i="7" s="1"/>
  <c r="R466" i="7"/>
  <c r="N467" i="7"/>
  <c r="O467" i="7"/>
  <c r="P467" i="7"/>
  <c r="Y467" i="7" s="1"/>
  <c r="Z467" i="7" s="1"/>
  <c r="Q467" i="7"/>
  <c r="S467" i="7" s="1"/>
  <c r="R467" i="7"/>
  <c r="N468" i="7"/>
  <c r="O468" i="7"/>
  <c r="P468" i="7"/>
  <c r="Y468" i="7" s="1"/>
  <c r="Z468" i="7" s="1"/>
  <c r="Q468" i="7"/>
  <c r="S468" i="7" s="1"/>
  <c r="R468" i="7"/>
  <c r="N469" i="7"/>
  <c r="P469" i="7" s="1"/>
  <c r="Y469" i="7" s="1"/>
  <c r="Z469" i="7" s="1"/>
  <c r="O469" i="7"/>
  <c r="Q469" i="7"/>
  <c r="R469" i="7"/>
  <c r="N470" i="7"/>
  <c r="P470" i="7" s="1"/>
  <c r="Y470" i="7" s="1"/>
  <c r="Z470" i="7" s="1"/>
  <c r="O470" i="7"/>
  <c r="Q470" i="7"/>
  <c r="S470" i="7" s="1"/>
  <c r="R470" i="7"/>
  <c r="N471" i="7"/>
  <c r="O471" i="7"/>
  <c r="P471" i="7"/>
  <c r="Y471" i="7" s="1"/>
  <c r="Z471" i="7" s="1"/>
  <c r="Q471" i="7"/>
  <c r="S471" i="7" s="1"/>
  <c r="R471" i="7"/>
  <c r="N472" i="7"/>
  <c r="O472" i="7"/>
  <c r="P472" i="7"/>
  <c r="Y472" i="7" s="1"/>
  <c r="Z472" i="7" s="1"/>
  <c r="Q472" i="7"/>
  <c r="S472" i="7" s="1"/>
  <c r="R472" i="7"/>
  <c r="N473" i="7"/>
  <c r="P473" i="7" s="1"/>
  <c r="Y473" i="7" s="1"/>
  <c r="Z473" i="7" s="1"/>
  <c r="O473" i="7"/>
  <c r="Q473" i="7"/>
  <c r="R473" i="7"/>
  <c r="N474" i="7"/>
  <c r="P474" i="7" s="1"/>
  <c r="Y474" i="7" s="1"/>
  <c r="Z474" i="7" s="1"/>
  <c r="O474" i="7"/>
  <c r="Q474" i="7"/>
  <c r="S474" i="7" s="1"/>
  <c r="R474" i="7"/>
  <c r="N475" i="7"/>
  <c r="O475" i="7"/>
  <c r="P475" i="7"/>
  <c r="Y475" i="7" s="1"/>
  <c r="Z475" i="7" s="1"/>
  <c r="Q475" i="7"/>
  <c r="S475" i="7" s="1"/>
  <c r="R475" i="7"/>
  <c r="N476" i="7"/>
  <c r="O476" i="7"/>
  <c r="P476" i="7"/>
  <c r="Y476" i="7" s="1"/>
  <c r="Z476" i="7" s="1"/>
  <c r="Q476" i="7"/>
  <c r="S476" i="7" s="1"/>
  <c r="R476" i="7"/>
  <c r="N477" i="7"/>
  <c r="P477" i="7" s="1"/>
  <c r="Y477" i="7" s="1"/>
  <c r="Z477" i="7" s="1"/>
  <c r="O477" i="7"/>
  <c r="Q477" i="7"/>
  <c r="R477" i="7"/>
  <c r="N478" i="7"/>
  <c r="P478" i="7" s="1"/>
  <c r="Y478" i="7" s="1"/>
  <c r="Z478" i="7" s="1"/>
  <c r="O478" i="7"/>
  <c r="Q478" i="7"/>
  <c r="S478" i="7" s="1"/>
  <c r="R478" i="7"/>
  <c r="N479" i="7"/>
  <c r="O479" i="7"/>
  <c r="P479" i="7"/>
  <c r="Y479" i="7" s="1"/>
  <c r="Z479" i="7" s="1"/>
  <c r="Q479" i="7"/>
  <c r="S479" i="7" s="1"/>
  <c r="R479" i="7"/>
  <c r="N480" i="7"/>
  <c r="O480" i="7"/>
  <c r="P480" i="7"/>
  <c r="Y480" i="7" s="1"/>
  <c r="Z480" i="7" s="1"/>
  <c r="Q480" i="7"/>
  <c r="S480" i="7" s="1"/>
  <c r="R480" i="7"/>
  <c r="N481" i="7"/>
  <c r="P481" i="7" s="1"/>
  <c r="Y481" i="7" s="1"/>
  <c r="Z481" i="7" s="1"/>
  <c r="O481" i="7"/>
  <c r="Q481" i="7"/>
  <c r="R481" i="7"/>
  <c r="N482" i="7"/>
  <c r="P482" i="7" s="1"/>
  <c r="Y482" i="7" s="1"/>
  <c r="Z482" i="7" s="1"/>
  <c r="O482" i="7"/>
  <c r="Q482" i="7"/>
  <c r="S482" i="7" s="1"/>
  <c r="R482" i="7"/>
  <c r="N483" i="7"/>
  <c r="O483" i="7"/>
  <c r="P483" i="7"/>
  <c r="Y483" i="7" s="1"/>
  <c r="Z483" i="7" s="1"/>
  <c r="Q483" i="7"/>
  <c r="S483" i="7" s="1"/>
  <c r="R483" i="7"/>
  <c r="N484" i="7"/>
  <c r="O484" i="7"/>
  <c r="P484" i="7"/>
  <c r="Y484" i="7" s="1"/>
  <c r="Z484" i="7" s="1"/>
  <c r="Q484" i="7"/>
  <c r="S484" i="7" s="1"/>
  <c r="R484" i="7"/>
  <c r="N485" i="7"/>
  <c r="P485" i="7" s="1"/>
  <c r="Y485" i="7" s="1"/>
  <c r="Z485" i="7" s="1"/>
  <c r="O485" i="7"/>
  <c r="Q485" i="7"/>
  <c r="R485" i="7"/>
  <c r="N486" i="7"/>
  <c r="P486" i="7" s="1"/>
  <c r="Y486" i="7" s="1"/>
  <c r="Z486" i="7" s="1"/>
  <c r="O486" i="7"/>
  <c r="Q486" i="7"/>
  <c r="S486" i="7" s="1"/>
  <c r="R486" i="7"/>
  <c r="N487" i="7"/>
  <c r="O487" i="7"/>
  <c r="P487" i="7"/>
  <c r="Y487" i="7" s="1"/>
  <c r="Z487" i="7" s="1"/>
  <c r="Q487" i="7"/>
  <c r="S487" i="7" s="1"/>
  <c r="R487" i="7"/>
  <c r="N488" i="7"/>
  <c r="O488" i="7"/>
  <c r="P488" i="7"/>
  <c r="Y488" i="7" s="1"/>
  <c r="Z488" i="7" s="1"/>
  <c r="Q488" i="7"/>
  <c r="S488" i="7" s="1"/>
  <c r="R488" i="7"/>
  <c r="N489" i="7"/>
  <c r="P489" i="7" s="1"/>
  <c r="Y489" i="7" s="1"/>
  <c r="Z489" i="7" s="1"/>
  <c r="O489" i="7"/>
  <c r="Q489" i="7"/>
  <c r="R489" i="7"/>
  <c r="N490" i="7"/>
  <c r="P490" i="7" s="1"/>
  <c r="Y490" i="7" s="1"/>
  <c r="Z490" i="7" s="1"/>
  <c r="O490" i="7"/>
  <c r="Q490" i="7"/>
  <c r="S490" i="7" s="1"/>
  <c r="R490" i="7"/>
  <c r="N491" i="7"/>
  <c r="O491" i="7"/>
  <c r="P491" i="7"/>
  <c r="Y491" i="7" s="1"/>
  <c r="Z491" i="7" s="1"/>
  <c r="Q491" i="7"/>
  <c r="S491" i="7" s="1"/>
  <c r="R491" i="7"/>
  <c r="N492" i="7"/>
  <c r="O492" i="7"/>
  <c r="P492" i="7"/>
  <c r="Y492" i="7" s="1"/>
  <c r="Z492" i="7" s="1"/>
  <c r="Q492" i="7"/>
  <c r="S492" i="7" s="1"/>
  <c r="R492" i="7"/>
  <c r="N493" i="7"/>
  <c r="P493" i="7" s="1"/>
  <c r="Y493" i="7" s="1"/>
  <c r="Z493" i="7" s="1"/>
  <c r="O493" i="7"/>
  <c r="Q493" i="7"/>
  <c r="R493" i="7"/>
  <c r="N494" i="7"/>
  <c r="P494" i="7" s="1"/>
  <c r="Y494" i="7" s="1"/>
  <c r="Z494" i="7" s="1"/>
  <c r="O494" i="7"/>
  <c r="Q494" i="7"/>
  <c r="S494" i="7" s="1"/>
  <c r="R494" i="7"/>
  <c r="N495" i="7"/>
  <c r="O495" i="7"/>
  <c r="P495" i="7"/>
  <c r="Y495" i="7" s="1"/>
  <c r="Z495" i="7" s="1"/>
  <c r="Q495" i="7"/>
  <c r="S495" i="7" s="1"/>
  <c r="R495" i="7"/>
  <c r="N496" i="7"/>
  <c r="O496" i="7"/>
  <c r="P496" i="7"/>
  <c r="Y496" i="7" s="1"/>
  <c r="Z496" i="7" s="1"/>
  <c r="Q496" i="7"/>
  <c r="S496" i="7" s="1"/>
  <c r="R496" i="7"/>
  <c r="N497" i="7"/>
  <c r="P497" i="7" s="1"/>
  <c r="Y497" i="7" s="1"/>
  <c r="Z497" i="7" s="1"/>
  <c r="O497" i="7"/>
  <c r="Q497" i="7"/>
  <c r="R497" i="7"/>
  <c r="N498" i="7"/>
  <c r="P498" i="7" s="1"/>
  <c r="Y498" i="7" s="1"/>
  <c r="Z498" i="7" s="1"/>
  <c r="O498" i="7"/>
  <c r="Q498" i="7"/>
  <c r="S498" i="7" s="1"/>
  <c r="R498" i="7"/>
  <c r="N499" i="7"/>
  <c r="O499" i="7"/>
  <c r="P499" i="7"/>
  <c r="Y499" i="7" s="1"/>
  <c r="Z499" i="7" s="1"/>
  <c r="Q499" i="7"/>
  <c r="S499" i="7" s="1"/>
  <c r="R499" i="7"/>
  <c r="N500" i="7"/>
  <c r="O500" i="7"/>
  <c r="P500" i="7"/>
  <c r="Y500" i="7" s="1"/>
  <c r="Z500" i="7" s="1"/>
  <c r="Q500" i="7"/>
  <c r="S500" i="7" s="1"/>
  <c r="R500" i="7"/>
  <c r="N501" i="7"/>
  <c r="P501" i="7" s="1"/>
  <c r="Y501" i="7" s="1"/>
  <c r="Z501" i="7" s="1"/>
  <c r="O501" i="7"/>
  <c r="Q501" i="7"/>
  <c r="R501" i="7"/>
  <c r="N502" i="7"/>
  <c r="P502" i="7" s="1"/>
  <c r="Y502" i="7" s="1"/>
  <c r="Z502" i="7" s="1"/>
  <c r="O502" i="7"/>
  <c r="Q502" i="7"/>
  <c r="S502" i="7" s="1"/>
  <c r="R502" i="7"/>
  <c r="N503" i="7"/>
  <c r="O503" i="7"/>
  <c r="P503" i="7"/>
  <c r="Y503" i="7" s="1"/>
  <c r="Z503" i="7" s="1"/>
  <c r="Q503" i="7"/>
  <c r="S503" i="7" s="1"/>
  <c r="R503" i="7"/>
  <c r="N504" i="7"/>
  <c r="O504" i="7"/>
  <c r="P504" i="7"/>
  <c r="Y504" i="7" s="1"/>
  <c r="Z504" i="7" s="1"/>
  <c r="Q504" i="7"/>
  <c r="S504" i="7" s="1"/>
  <c r="R504" i="7"/>
  <c r="N505" i="7"/>
  <c r="P505" i="7" s="1"/>
  <c r="Y505" i="7" s="1"/>
  <c r="Z505" i="7" s="1"/>
  <c r="O505" i="7"/>
  <c r="Q505" i="7"/>
  <c r="R505" i="7"/>
  <c r="N506" i="7"/>
  <c r="P506" i="7" s="1"/>
  <c r="Y506" i="7" s="1"/>
  <c r="Z506" i="7" s="1"/>
  <c r="O506" i="7"/>
  <c r="Q506" i="7"/>
  <c r="S506" i="7" s="1"/>
  <c r="R506" i="7"/>
  <c r="N507" i="7"/>
  <c r="O507" i="7"/>
  <c r="P507" i="7"/>
  <c r="Q507" i="7"/>
  <c r="R507" i="7"/>
  <c r="N508" i="7"/>
  <c r="O508" i="7"/>
  <c r="P508" i="7"/>
  <c r="Y508" i="7" s="1"/>
  <c r="Z508" i="7" s="1"/>
  <c r="Q508" i="7"/>
  <c r="S508" i="7" s="1"/>
  <c r="R508" i="7"/>
  <c r="N509" i="7"/>
  <c r="P509" i="7" s="1"/>
  <c r="Y509" i="7" s="1"/>
  <c r="Z509" i="7" s="1"/>
  <c r="O509" i="7"/>
  <c r="Q509" i="7"/>
  <c r="R509" i="7"/>
  <c r="N510" i="7"/>
  <c r="P510" i="7" s="1"/>
  <c r="Y510" i="7" s="1"/>
  <c r="Z510" i="7" s="1"/>
  <c r="O510" i="7"/>
  <c r="Q510" i="7"/>
  <c r="R510" i="7"/>
  <c r="N511" i="7"/>
  <c r="O511" i="7"/>
  <c r="P511" i="7"/>
  <c r="Y511" i="7" s="1"/>
  <c r="Z511" i="7" s="1"/>
  <c r="Q511" i="7"/>
  <c r="S511" i="7" s="1"/>
  <c r="R511" i="7"/>
  <c r="N512" i="7"/>
  <c r="O512" i="7"/>
  <c r="P512" i="7"/>
  <c r="Y512" i="7" s="1"/>
  <c r="Z512" i="7" s="1"/>
  <c r="Q512" i="7"/>
  <c r="S512" i="7" s="1"/>
  <c r="R512" i="7"/>
  <c r="N513" i="7"/>
  <c r="P513" i="7" s="1"/>
  <c r="Y513" i="7" s="1"/>
  <c r="Z513" i="7" s="1"/>
  <c r="O513" i="7"/>
  <c r="Q513" i="7"/>
  <c r="R513" i="7"/>
  <c r="N514" i="7"/>
  <c r="P514" i="7" s="1"/>
  <c r="Y514" i="7" s="1"/>
  <c r="Z514" i="7" s="1"/>
  <c r="O514" i="7"/>
  <c r="Q514" i="7"/>
  <c r="R514" i="7"/>
  <c r="N515" i="7"/>
  <c r="O515" i="7"/>
  <c r="P515" i="7"/>
  <c r="Y515" i="7" s="1"/>
  <c r="Z515" i="7" s="1"/>
  <c r="Q515" i="7"/>
  <c r="S515" i="7" s="1"/>
  <c r="R515" i="7"/>
  <c r="N516" i="7"/>
  <c r="O516" i="7"/>
  <c r="P516" i="7"/>
  <c r="Y516" i="7" s="1"/>
  <c r="Z516" i="7" s="1"/>
  <c r="Q516" i="7"/>
  <c r="S516" i="7" s="1"/>
  <c r="R516" i="7"/>
  <c r="N517" i="7"/>
  <c r="P517" i="7" s="1"/>
  <c r="Y517" i="7" s="1"/>
  <c r="Z517" i="7" s="1"/>
  <c r="O517" i="7"/>
  <c r="Q517" i="7"/>
  <c r="R517" i="7"/>
  <c r="N518" i="7"/>
  <c r="P518" i="7" s="1"/>
  <c r="Y518" i="7" s="1"/>
  <c r="Z518" i="7" s="1"/>
  <c r="O518" i="7"/>
  <c r="Q518" i="7"/>
  <c r="R518" i="7"/>
  <c r="N519" i="7"/>
  <c r="O519" i="7"/>
  <c r="P519" i="7"/>
  <c r="Y519" i="7" s="1"/>
  <c r="Z519" i="7" s="1"/>
  <c r="Q519" i="7"/>
  <c r="S519" i="7" s="1"/>
  <c r="R519" i="7"/>
  <c r="N520" i="7"/>
  <c r="O520" i="7"/>
  <c r="P520" i="7"/>
  <c r="Y520" i="7" s="1"/>
  <c r="Z520" i="7" s="1"/>
  <c r="Q520" i="7"/>
  <c r="S520" i="7" s="1"/>
  <c r="R520" i="7"/>
  <c r="N521" i="7"/>
  <c r="P521" i="7" s="1"/>
  <c r="Y521" i="7" s="1"/>
  <c r="Z521" i="7" s="1"/>
  <c r="O521" i="7"/>
  <c r="Q521" i="7"/>
  <c r="R521" i="7"/>
  <c r="N522" i="7"/>
  <c r="P522" i="7" s="1"/>
  <c r="Y522" i="7" s="1"/>
  <c r="Z522" i="7" s="1"/>
  <c r="O522" i="7"/>
  <c r="Q522" i="7"/>
  <c r="R522" i="7"/>
  <c r="N523" i="7"/>
  <c r="O523" i="7"/>
  <c r="P523" i="7"/>
  <c r="Y523" i="7" s="1"/>
  <c r="Z523" i="7" s="1"/>
  <c r="Q523" i="7"/>
  <c r="S523" i="7" s="1"/>
  <c r="R523" i="7"/>
  <c r="N524" i="7"/>
  <c r="O524" i="7"/>
  <c r="P524" i="7"/>
  <c r="Y524" i="7" s="1"/>
  <c r="Z524" i="7" s="1"/>
  <c r="Q524" i="7"/>
  <c r="S524" i="7" s="1"/>
  <c r="R524" i="7"/>
  <c r="N525" i="7"/>
  <c r="P525" i="7" s="1"/>
  <c r="Y525" i="7" s="1"/>
  <c r="Z525" i="7" s="1"/>
  <c r="O525" i="7"/>
  <c r="Q525" i="7"/>
  <c r="R525" i="7"/>
  <c r="N526" i="7"/>
  <c r="P526" i="7" s="1"/>
  <c r="Y526" i="7" s="1"/>
  <c r="Z526" i="7" s="1"/>
  <c r="O526" i="7"/>
  <c r="Q526" i="7"/>
  <c r="R526" i="7"/>
  <c r="N527" i="7"/>
  <c r="O527" i="7"/>
  <c r="P527" i="7"/>
  <c r="Y527" i="7" s="1"/>
  <c r="Z527" i="7" s="1"/>
  <c r="Q527" i="7"/>
  <c r="S527" i="7" s="1"/>
  <c r="R527" i="7"/>
  <c r="N528" i="7"/>
  <c r="O528" i="7"/>
  <c r="P528" i="7"/>
  <c r="Y528" i="7" s="1"/>
  <c r="Z528" i="7" s="1"/>
  <c r="Q528" i="7"/>
  <c r="S528" i="7" s="1"/>
  <c r="R528" i="7"/>
  <c r="N529" i="7"/>
  <c r="P529" i="7" s="1"/>
  <c r="Y529" i="7" s="1"/>
  <c r="Z529" i="7" s="1"/>
  <c r="O529" i="7"/>
  <c r="Q529" i="7"/>
  <c r="R529" i="7"/>
  <c r="N530" i="7"/>
  <c r="P530" i="7" s="1"/>
  <c r="Y530" i="7" s="1"/>
  <c r="Z530" i="7" s="1"/>
  <c r="O530" i="7"/>
  <c r="Q530" i="7"/>
  <c r="R530" i="7"/>
  <c r="N531" i="7"/>
  <c r="O531" i="7"/>
  <c r="P531" i="7"/>
  <c r="Q531" i="7"/>
  <c r="R531" i="7"/>
  <c r="N532" i="7"/>
  <c r="O532" i="7"/>
  <c r="P532" i="7"/>
  <c r="Y532" i="7" s="1"/>
  <c r="Z532" i="7" s="1"/>
  <c r="Q532" i="7"/>
  <c r="S532" i="7" s="1"/>
  <c r="R532" i="7"/>
  <c r="N533" i="7"/>
  <c r="P533" i="7" s="1"/>
  <c r="Y533" i="7" s="1"/>
  <c r="Z533" i="7" s="1"/>
  <c r="O533" i="7"/>
  <c r="Q533" i="7"/>
  <c r="R533" i="7"/>
  <c r="N534" i="7"/>
  <c r="P534" i="7" s="1"/>
  <c r="Y534" i="7" s="1"/>
  <c r="Z534" i="7" s="1"/>
  <c r="O534" i="7"/>
  <c r="Q534" i="7"/>
  <c r="R534" i="7"/>
  <c r="N535" i="7"/>
  <c r="O535" i="7"/>
  <c r="P535" i="7"/>
  <c r="Y535" i="7" s="1"/>
  <c r="Z535" i="7" s="1"/>
  <c r="Q535" i="7"/>
  <c r="S535" i="7" s="1"/>
  <c r="R535" i="7"/>
  <c r="N536" i="7"/>
  <c r="O536" i="7"/>
  <c r="P536" i="7"/>
  <c r="Y536" i="7" s="1"/>
  <c r="Z536" i="7" s="1"/>
  <c r="Q536" i="7"/>
  <c r="S536" i="7" s="1"/>
  <c r="R536" i="7"/>
  <c r="N537" i="7"/>
  <c r="P537" i="7" s="1"/>
  <c r="O537" i="7"/>
  <c r="Q537" i="7"/>
  <c r="R537" i="7"/>
  <c r="S537" i="7"/>
  <c r="N538" i="7"/>
  <c r="O538" i="7"/>
  <c r="P538" i="7"/>
  <c r="Y538" i="7" s="1"/>
  <c r="Z538" i="7" s="1"/>
  <c r="Q538" i="7"/>
  <c r="S538" i="7" s="1"/>
  <c r="R538" i="7"/>
  <c r="N539" i="7"/>
  <c r="O539" i="7"/>
  <c r="P539" i="7"/>
  <c r="Y539" i="7" s="1"/>
  <c r="Z539" i="7" s="1"/>
  <c r="Q539" i="7"/>
  <c r="S539" i="7" s="1"/>
  <c r="R539" i="7"/>
  <c r="N540" i="7"/>
  <c r="P540" i="7" s="1"/>
  <c r="Y540" i="7" s="1"/>
  <c r="Z540" i="7" s="1"/>
  <c r="O540" i="7"/>
  <c r="Q540" i="7"/>
  <c r="R540" i="7"/>
  <c r="N541" i="7"/>
  <c r="P541" i="7" s="1"/>
  <c r="Y541" i="7" s="1"/>
  <c r="Z541" i="7" s="1"/>
  <c r="O541" i="7"/>
  <c r="Q541" i="7"/>
  <c r="R541" i="7"/>
  <c r="N542" i="7"/>
  <c r="O542" i="7"/>
  <c r="P542" i="7"/>
  <c r="Y542" i="7" s="1"/>
  <c r="Z542" i="7" s="1"/>
  <c r="Q542" i="7"/>
  <c r="S542" i="7" s="1"/>
  <c r="R542" i="7"/>
  <c r="N543" i="7"/>
  <c r="P543" i="7" s="1"/>
  <c r="Y543" i="7" s="1"/>
  <c r="Z543" i="7" s="1"/>
  <c r="O543" i="7"/>
  <c r="Q543" i="7"/>
  <c r="R543" i="7"/>
  <c r="N544" i="7"/>
  <c r="P544" i="7" s="1"/>
  <c r="Y544" i="7" s="1"/>
  <c r="Z544" i="7" s="1"/>
  <c r="O544" i="7"/>
  <c r="Q544" i="7"/>
  <c r="R544" i="7"/>
  <c r="N545" i="7"/>
  <c r="O545" i="7"/>
  <c r="P545" i="7"/>
  <c r="Y545" i="7" s="1"/>
  <c r="Z545" i="7" s="1"/>
  <c r="Q545" i="7"/>
  <c r="S545" i="7" s="1"/>
  <c r="R545" i="7"/>
  <c r="N546" i="7"/>
  <c r="O546" i="7"/>
  <c r="P546" i="7"/>
  <c r="Y546" i="7" s="1"/>
  <c r="Z546" i="7" s="1"/>
  <c r="Q546" i="7"/>
  <c r="S546" i="7" s="1"/>
  <c r="R546" i="7"/>
  <c r="N547" i="7"/>
  <c r="P547" i="7" s="1"/>
  <c r="Y547" i="7" s="1"/>
  <c r="Z547" i="7" s="1"/>
  <c r="O547" i="7"/>
  <c r="Q547" i="7"/>
  <c r="R547" i="7"/>
  <c r="N548" i="7"/>
  <c r="P548" i="7" s="1"/>
  <c r="Y548" i="7" s="1"/>
  <c r="Z548" i="7" s="1"/>
  <c r="O548" i="7"/>
  <c r="Q548" i="7"/>
  <c r="R548" i="7"/>
  <c r="N549" i="7"/>
  <c r="O549" i="7"/>
  <c r="P549" i="7"/>
  <c r="Y549" i="7" s="1"/>
  <c r="Z549" i="7" s="1"/>
  <c r="Q549" i="7"/>
  <c r="S549" i="7" s="1"/>
  <c r="R549" i="7"/>
  <c r="N550" i="7"/>
  <c r="O550" i="7"/>
  <c r="P550" i="7"/>
  <c r="Y550" i="7" s="1"/>
  <c r="Z550" i="7" s="1"/>
  <c r="Q550" i="7"/>
  <c r="S550" i="7" s="1"/>
  <c r="R550" i="7"/>
  <c r="N551" i="7"/>
  <c r="P551" i="7" s="1"/>
  <c r="Y551" i="7" s="1"/>
  <c r="Z551" i="7" s="1"/>
  <c r="O551" i="7"/>
  <c r="Q551" i="7"/>
  <c r="R551" i="7"/>
  <c r="N552" i="7"/>
  <c r="P552" i="7" s="1"/>
  <c r="Y552" i="7" s="1"/>
  <c r="Z552" i="7" s="1"/>
  <c r="O552" i="7"/>
  <c r="Q552" i="7"/>
  <c r="R552" i="7"/>
  <c r="N553" i="7"/>
  <c r="O553" i="7"/>
  <c r="P553" i="7"/>
  <c r="Y553" i="7" s="1"/>
  <c r="Z553" i="7" s="1"/>
  <c r="Q553" i="7"/>
  <c r="S553" i="7" s="1"/>
  <c r="R553" i="7"/>
  <c r="N554" i="7"/>
  <c r="O554" i="7"/>
  <c r="P554" i="7"/>
  <c r="Y554" i="7" s="1"/>
  <c r="Z554" i="7" s="1"/>
  <c r="Q554" i="7"/>
  <c r="S554" i="7" s="1"/>
  <c r="R554" i="7"/>
  <c r="N555" i="7"/>
  <c r="P555" i="7" s="1"/>
  <c r="Y555" i="7" s="1"/>
  <c r="Z555" i="7" s="1"/>
  <c r="O555" i="7"/>
  <c r="Q555" i="7"/>
  <c r="R555" i="7"/>
  <c r="N556" i="7"/>
  <c r="P556" i="7" s="1"/>
  <c r="Y556" i="7" s="1"/>
  <c r="Z556" i="7" s="1"/>
  <c r="O556" i="7"/>
  <c r="Q556" i="7"/>
  <c r="R556" i="7"/>
  <c r="N557" i="7"/>
  <c r="O557" i="7"/>
  <c r="P557" i="7"/>
  <c r="Y557" i="7" s="1"/>
  <c r="Z557" i="7" s="1"/>
  <c r="Q557" i="7"/>
  <c r="S557" i="7" s="1"/>
  <c r="R557" i="7"/>
  <c r="N558" i="7"/>
  <c r="O558" i="7"/>
  <c r="P558" i="7"/>
  <c r="Y558" i="7" s="1"/>
  <c r="Z558" i="7" s="1"/>
  <c r="Q558" i="7"/>
  <c r="S558" i="7" s="1"/>
  <c r="R558" i="7"/>
  <c r="N559" i="7"/>
  <c r="P559" i="7" s="1"/>
  <c r="O559" i="7"/>
  <c r="Q559" i="7"/>
  <c r="R559" i="7"/>
  <c r="S559" i="7" s="1"/>
  <c r="N560" i="7"/>
  <c r="P560" i="7" s="1"/>
  <c r="Y560" i="7" s="1"/>
  <c r="Z560" i="7" s="1"/>
  <c r="O560" i="7"/>
  <c r="Q560" i="7"/>
  <c r="R560" i="7"/>
  <c r="N561" i="7"/>
  <c r="O561" i="7"/>
  <c r="P561" i="7"/>
  <c r="Y561" i="7" s="1"/>
  <c r="Z561" i="7" s="1"/>
  <c r="Q561" i="7"/>
  <c r="S561" i="7" s="1"/>
  <c r="R561" i="7"/>
  <c r="N562" i="7"/>
  <c r="O562" i="7"/>
  <c r="P562" i="7"/>
  <c r="Y562" i="7" s="1"/>
  <c r="Z562" i="7" s="1"/>
  <c r="Q562" i="7"/>
  <c r="S562" i="7" s="1"/>
  <c r="R562" i="7"/>
  <c r="N563" i="7"/>
  <c r="P563" i="7" s="1"/>
  <c r="Y563" i="7" s="1"/>
  <c r="Z563" i="7" s="1"/>
  <c r="O563" i="7"/>
  <c r="Q563" i="7"/>
  <c r="R563" i="7"/>
  <c r="N564" i="7"/>
  <c r="P564" i="7" s="1"/>
  <c r="Y564" i="7" s="1"/>
  <c r="Z564" i="7" s="1"/>
  <c r="O564" i="7"/>
  <c r="Q564" i="7"/>
  <c r="R564" i="7"/>
  <c r="N565" i="7"/>
  <c r="O565" i="7"/>
  <c r="P565" i="7"/>
  <c r="Y565" i="7" s="1"/>
  <c r="Z565" i="7" s="1"/>
  <c r="Q565" i="7"/>
  <c r="S565" i="7" s="1"/>
  <c r="R565" i="7"/>
  <c r="N566" i="7"/>
  <c r="O566" i="7"/>
  <c r="P566" i="7"/>
  <c r="Y566" i="7" s="1"/>
  <c r="Z566" i="7" s="1"/>
  <c r="Q566" i="7"/>
  <c r="S566" i="7" s="1"/>
  <c r="R566" i="7"/>
  <c r="N567" i="7"/>
  <c r="P567" i="7" s="1"/>
  <c r="Y567" i="7" s="1"/>
  <c r="Z567" i="7" s="1"/>
  <c r="O567" i="7"/>
  <c r="Q567" i="7"/>
  <c r="R567" i="7"/>
  <c r="N568" i="7"/>
  <c r="P568" i="7" s="1"/>
  <c r="Y568" i="7" s="1"/>
  <c r="Z568" i="7" s="1"/>
  <c r="O568" i="7"/>
  <c r="Q568" i="7"/>
  <c r="R568" i="7"/>
  <c r="N569" i="7"/>
  <c r="O569" i="7"/>
  <c r="P569" i="7"/>
  <c r="Y569" i="7" s="1"/>
  <c r="Z569" i="7" s="1"/>
  <c r="Q569" i="7"/>
  <c r="S569" i="7" s="1"/>
  <c r="R569" i="7"/>
  <c r="N570" i="7"/>
  <c r="O570" i="7"/>
  <c r="P570" i="7"/>
  <c r="Y570" i="7" s="1"/>
  <c r="Z570" i="7" s="1"/>
  <c r="Q570" i="7"/>
  <c r="S570" i="7" s="1"/>
  <c r="R570" i="7"/>
  <c r="N571" i="7"/>
  <c r="P571" i="7" s="1"/>
  <c r="Y571" i="7" s="1"/>
  <c r="Z571" i="7" s="1"/>
  <c r="O571" i="7"/>
  <c r="Q571" i="7"/>
  <c r="R571" i="7"/>
  <c r="N572" i="7"/>
  <c r="P572" i="7" s="1"/>
  <c r="Y572" i="7" s="1"/>
  <c r="Z572" i="7" s="1"/>
  <c r="O572" i="7"/>
  <c r="Q572" i="7"/>
  <c r="R572" i="7"/>
  <c r="N573" i="7"/>
  <c r="O573" i="7"/>
  <c r="P573" i="7"/>
  <c r="Y573" i="7" s="1"/>
  <c r="Z573" i="7" s="1"/>
  <c r="Q573" i="7"/>
  <c r="S573" i="7" s="1"/>
  <c r="R573" i="7"/>
  <c r="N574" i="7"/>
  <c r="O574" i="7"/>
  <c r="P574" i="7"/>
  <c r="Y574" i="7" s="1"/>
  <c r="Z574" i="7" s="1"/>
  <c r="Q574" i="7"/>
  <c r="S574" i="7" s="1"/>
  <c r="R574" i="7"/>
  <c r="N575" i="7"/>
  <c r="P575" i="7" s="1"/>
  <c r="Y575" i="7" s="1"/>
  <c r="Z575" i="7" s="1"/>
  <c r="O575" i="7"/>
  <c r="Q575" i="7"/>
  <c r="R575" i="7"/>
  <c r="N576" i="7"/>
  <c r="P576" i="7" s="1"/>
  <c r="Y576" i="7" s="1"/>
  <c r="Z576" i="7" s="1"/>
  <c r="O576" i="7"/>
  <c r="Q576" i="7"/>
  <c r="R576" i="7"/>
  <c r="N577" i="7"/>
  <c r="O577" i="7"/>
  <c r="P577" i="7"/>
  <c r="Y577" i="7" s="1"/>
  <c r="Z577" i="7" s="1"/>
  <c r="Q577" i="7"/>
  <c r="S577" i="7" s="1"/>
  <c r="R577" i="7"/>
  <c r="N578" i="7"/>
  <c r="O578" i="7"/>
  <c r="P578" i="7"/>
  <c r="Y578" i="7" s="1"/>
  <c r="Z578" i="7" s="1"/>
  <c r="Q578" i="7"/>
  <c r="S578" i="7" s="1"/>
  <c r="R578" i="7"/>
  <c r="N579" i="7"/>
  <c r="P579" i="7" s="1"/>
  <c r="Y579" i="7" s="1"/>
  <c r="Z579" i="7" s="1"/>
  <c r="O579" i="7"/>
  <c r="Q579" i="7"/>
  <c r="R579" i="7"/>
  <c r="N580" i="7"/>
  <c r="P580" i="7" s="1"/>
  <c r="Y580" i="7" s="1"/>
  <c r="Z580" i="7" s="1"/>
  <c r="O580" i="7"/>
  <c r="Q580" i="7"/>
  <c r="R580" i="7"/>
  <c r="N581" i="7"/>
  <c r="O581" i="7"/>
  <c r="P581" i="7"/>
  <c r="Y581" i="7" s="1"/>
  <c r="Z581" i="7" s="1"/>
  <c r="Q581" i="7"/>
  <c r="S581" i="7" s="1"/>
  <c r="R581" i="7"/>
  <c r="N582" i="7"/>
  <c r="O582" i="7"/>
  <c r="P582" i="7"/>
  <c r="Y582" i="7" s="1"/>
  <c r="Z582" i="7" s="1"/>
  <c r="Q582" i="7"/>
  <c r="S582" i="7" s="1"/>
  <c r="R582" i="7"/>
  <c r="N583" i="7"/>
  <c r="P583" i="7" s="1"/>
  <c r="Y583" i="7" s="1"/>
  <c r="Z583" i="7" s="1"/>
  <c r="O583" i="7"/>
  <c r="Q583" i="7"/>
  <c r="R583" i="7"/>
  <c r="N584" i="7"/>
  <c r="P584" i="7" s="1"/>
  <c r="Y584" i="7" s="1"/>
  <c r="Z584" i="7" s="1"/>
  <c r="O584" i="7"/>
  <c r="Q584" i="7"/>
  <c r="R584" i="7"/>
  <c r="N585" i="7"/>
  <c r="O585" i="7"/>
  <c r="P585" i="7"/>
  <c r="Y585" i="7" s="1"/>
  <c r="Z585" i="7" s="1"/>
  <c r="Q585" i="7"/>
  <c r="S585" i="7" s="1"/>
  <c r="R585" i="7"/>
  <c r="N586" i="7"/>
  <c r="O586" i="7"/>
  <c r="P586" i="7"/>
  <c r="Y586" i="7" s="1"/>
  <c r="Z586" i="7" s="1"/>
  <c r="Q586" i="7"/>
  <c r="S586" i="7" s="1"/>
  <c r="R586" i="7"/>
  <c r="N587" i="7"/>
  <c r="P587" i="7" s="1"/>
  <c r="Y587" i="7" s="1"/>
  <c r="Z587" i="7" s="1"/>
  <c r="O587" i="7"/>
  <c r="Q587" i="7"/>
  <c r="R587" i="7"/>
  <c r="N588" i="7"/>
  <c r="P588" i="7" s="1"/>
  <c r="Y588" i="7" s="1"/>
  <c r="Z588" i="7" s="1"/>
  <c r="O588" i="7"/>
  <c r="Q588" i="7"/>
  <c r="R588" i="7"/>
  <c r="N589" i="7"/>
  <c r="O589" i="7"/>
  <c r="P589" i="7"/>
  <c r="Y589" i="7" s="1"/>
  <c r="Z589" i="7" s="1"/>
  <c r="Q589" i="7"/>
  <c r="S589" i="7" s="1"/>
  <c r="R589" i="7"/>
  <c r="N590" i="7"/>
  <c r="O590" i="7"/>
  <c r="P590" i="7"/>
  <c r="Y590" i="7" s="1"/>
  <c r="Z590" i="7" s="1"/>
  <c r="Q590" i="7"/>
  <c r="S590" i="7" s="1"/>
  <c r="R590" i="7"/>
  <c r="N591" i="7"/>
  <c r="P591" i="7" s="1"/>
  <c r="Y591" i="7" s="1"/>
  <c r="Z591" i="7" s="1"/>
  <c r="O591" i="7"/>
  <c r="Q591" i="7"/>
  <c r="R591" i="7"/>
  <c r="N592" i="7"/>
  <c r="P592" i="7" s="1"/>
  <c r="Y592" i="7" s="1"/>
  <c r="Z592" i="7" s="1"/>
  <c r="O592" i="7"/>
  <c r="Q592" i="7"/>
  <c r="R592" i="7"/>
  <c r="N593" i="7"/>
  <c r="O593" i="7"/>
  <c r="P593" i="7"/>
  <c r="Y593" i="7" s="1"/>
  <c r="Z593" i="7" s="1"/>
  <c r="Q593" i="7"/>
  <c r="S593" i="7" s="1"/>
  <c r="R593" i="7"/>
  <c r="N594" i="7"/>
  <c r="O594" i="7"/>
  <c r="P594" i="7"/>
  <c r="Q594" i="7"/>
  <c r="R594" i="7"/>
  <c r="N595" i="7"/>
  <c r="P595" i="7" s="1"/>
  <c r="Y595" i="7" s="1"/>
  <c r="Z595" i="7" s="1"/>
  <c r="O595" i="7"/>
  <c r="Q595" i="7"/>
  <c r="R595" i="7"/>
  <c r="N596" i="7"/>
  <c r="P596" i="7" s="1"/>
  <c r="Y596" i="7" s="1"/>
  <c r="Z596" i="7" s="1"/>
  <c r="O596" i="7"/>
  <c r="Q596" i="7"/>
  <c r="R596" i="7"/>
  <c r="N597" i="7"/>
  <c r="O597" i="7"/>
  <c r="P597" i="7"/>
  <c r="Y597" i="7" s="1"/>
  <c r="Z597" i="7" s="1"/>
  <c r="Q597" i="7"/>
  <c r="S597" i="7" s="1"/>
  <c r="R597" i="7"/>
  <c r="N598" i="7"/>
  <c r="O598" i="7"/>
  <c r="P598" i="7"/>
  <c r="Y598" i="7" s="1"/>
  <c r="Z598" i="7" s="1"/>
  <c r="Q598" i="7"/>
  <c r="S598" i="7" s="1"/>
  <c r="R598" i="7"/>
  <c r="N599" i="7"/>
  <c r="P599" i="7" s="1"/>
  <c r="Y599" i="7" s="1"/>
  <c r="Z599" i="7" s="1"/>
  <c r="O599" i="7"/>
  <c r="Q599" i="7"/>
  <c r="R599" i="7"/>
  <c r="N600" i="7"/>
  <c r="P600" i="7" s="1"/>
  <c r="Y600" i="7" s="1"/>
  <c r="Z600" i="7" s="1"/>
  <c r="O600" i="7"/>
  <c r="Q600" i="7"/>
  <c r="R600" i="7"/>
  <c r="N601" i="7"/>
  <c r="O601" i="7"/>
  <c r="P601" i="7"/>
  <c r="Y601" i="7" s="1"/>
  <c r="Z601" i="7" s="1"/>
  <c r="Q601" i="7"/>
  <c r="S601" i="7" s="1"/>
  <c r="R601" i="7"/>
  <c r="N602" i="7"/>
  <c r="O602" i="7"/>
  <c r="P602" i="7"/>
  <c r="Y602" i="7" s="1"/>
  <c r="Z602" i="7" s="1"/>
  <c r="Q602" i="7"/>
  <c r="S602" i="7" s="1"/>
  <c r="R602" i="7"/>
  <c r="N603" i="7"/>
  <c r="P603" i="7" s="1"/>
  <c r="Y603" i="7" s="1"/>
  <c r="Z603" i="7" s="1"/>
  <c r="O603" i="7"/>
  <c r="Q603" i="7"/>
  <c r="R603" i="7"/>
  <c r="N604" i="7"/>
  <c r="P604" i="7" s="1"/>
  <c r="Y604" i="7" s="1"/>
  <c r="Z604" i="7" s="1"/>
  <c r="O604" i="7"/>
  <c r="Q604" i="7"/>
  <c r="R604" i="7"/>
  <c r="N605" i="7"/>
  <c r="O605" i="7"/>
  <c r="P605" i="7"/>
  <c r="Y605" i="7" s="1"/>
  <c r="Z605" i="7" s="1"/>
  <c r="Q605" i="7"/>
  <c r="S605" i="7" s="1"/>
  <c r="R605" i="7"/>
  <c r="N606" i="7"/>
  <c r="O606" i="7"/>
  <c r="P606" i="7"/>
  <c r="Y606" i="7" s="1"/>
  <c r="Z606" i="7" s="1"/>
  <c r="Q606" i="7"/>
  <c r="S606" i="7" s="1"/>
  <c r="R606" i="7"/>
  <c r="N607" i="7"/>
  <c r="P607" i="7" s="1"/>
  <c r="Y607" i="7" s="1"/>
  <c r="Z607" i="7" s="1"/>
  <c r="O607" i="7"/>
  <c r="Q607" i="7"/>
  <c r="R607" i="7"/>
  <c r="N608" i="7"/>
  <c r="P608" i="7" s="1"/>
  <c r="Y608" i="7" s="1"/>
  <c r="Z608" i="7" s="1"/>
  <c r="O608" i="7"/>
  <c r="Q608" i="7"/>
  <c r="R608" i="7"/>
  <c r="N609" i="7"/>
  <c r="O609" i="7"/>
  <c r="P609" i="7"/>
  <c r="Y609" i="7" s="1"/>
  <c r="Z609" i="7" s="1"/>
  <c r="Q609" i="7"/>
  <c r="S609" i="7" s="1"/>
  <c r="R609" i="7"/>
  <c r="N610" i="7"/>
  <c r="O610" i="7"/>
  <c r="P610" i="7"/>
  <c r="Y610" i="7" s="1"/>
  <c r="Z610" i="7" s="1"/>
  <c r="Q610" i="7"/>
  <c r="S610" i="7" s="1"/>
  <c r="R610" i="7"/>
  <c r="N611" i="7"/>
  <c r="P611" i="7" s="1"/>
  <c r="Y611" i="7" s="1"/>
  <c r="Z611" i="7" s="1"/>
  <c r="O611" i="7"/>
  <c r="Q611" i="7"/>
  <c r="R611" i="7"/>
  <c r="N612" i="7"/>
  <c r="P612" i="7" s="1"/>
  <c r="O612" i="7"/>
  <c r="Q612" i="7"/>
  <c r="R612" i="7"/>
  <c r="N613" i="7"/>
  <c r="O613" i="7"/>
  <c r="P613" i="7"/>
  <c r="Y613" i="7" s="1"/>
  <c r="Z613" i="7" s="1"/>
  <c r="Q613" i="7"/>
  <c r="S613" i="7" s="1"/>
  <c r="R613" i="7"/>
  <c r="N614" i="7"/>
  <c r="O614" i="7"/>
  <c r="P614" i="7"/>
  <c r="Y614" i="7" s="1"/>
  <c r="Z614" i="7" s="1"/>
  <c r="Q614" i="7"/>
  <c r="S614" i="7" s="1"/>
  <c r="R614" i="7"/>
  <c r="N615" i="7"/>
  <c r="P615" i="7" s="1"/>
  <c r="Y615" i="7" s="1"/>
  <c r="Z615" i="7" s="1"/>
  <c r="O615" i="7"/>
  <c r="Q615" i="7"/>
  <c r="R615" i="7"/>
  <c r="N616" i="7"/>
  <c r="P616" i="7" s="1"/>
  <c r="Y616" i="7" s="1"/>
  <c r="Z616" i="7" s="1"/>
  <c r="O616" i="7"/>
  <c r="Q616" i="7"/>
  <c r="R616" i="7"/>
  <c r="N617" i="7"/>
  <c r="O617" i="7"/>
  <c r="P617" i="7"/>
  <c r="Y617" i="7" s="1"/>
  <c r="Z617" i="7" s="1"/>
  <c r="Q617" i="7"/>
  <c r="S617" i="7" s="1"/>
  <c r="R617" i="7"/>
  <c r="N618" i="7"/>
  <c r="O618" i="7"/>
  <c r="P618" i="7"/>
  <c r="Y618" i="7" s="1"/>
  <c r="Z618" i="7" s="1"/>
  <c r="Q618" i="7"/>
  <c r="S618" i="7" s="1"/>
  <c r="R618" i="7"/>
  <c r="N619" i="7"/>
  <c r="P619" i="7" s="1"/>
  <c r="Y619" i="7" s="1"/>
  <c r="Z619" i="7" s="1"/>
  <c r="O619" i="7"/>
  <c r="Q619" i="7"/>
  <c r="R619" i="7"/>
  <c r="N620" i="7"/>
  <c r="P620" i="7" s="1"/>
  <c r="Y620" i="7" s="1"/>
  <c r="Z620" i="7" s="1"/>
  <c r="O620" i="7"/>
  <c r="Q620" i="7"/>
  <c r="R620" i="7"/>
  <c r="N621" i="7"/>
  <c r="O621" i="7"/>
  <c r="P621" i="7"/>
  <c r="Y621" i="7" s="1"/>
  <c r="Z621" i="7" s="1"/>
  <c r="Q621" i="7"/>
  <c r="S621" i="7" s="1"/>
  <c r="R621" i="7"/>
  <c r="K450" i="7"/>
  <c r="K451" i="7"/>
  <c r="K452" i="7"/>
  <c r="K453" i="7"/>
  <c r="K454" i="7"/>
  <c r="K455" i="7"/>
  <c r="K456" i="7"/>
  <c r="K457" i="7"/>
  <c r="K458" i="7"/>
  <c r="K459" i="7"/>
  <c r="K460" i="7"/>
  <c r="K461" i="7"/>
  <c r="K462" i="7"/>
  <c r="K463" i="7"/>
  <c r="K464" i="7"/>
  <c r="K465" i="7"/>
  <c r="K466" i="7"/>
  <c r="K467" i="7"/>
  <c r="K468" i="7"/>
  <c r="K469" i="7"/>
  <c r="K470" i="7"/>
  <c r="K471" i="7"/>
  <c r="K472" i="7"/>
  <c r="K473" i="7"/>
  <c r="K474" i="7"/>
  <c r="K475" i="7"/>
  <c r="K476" i="7"/>
  <c r="K477" i="7"/>
  <c r="K478" i="7"/>
  <c r="K479" i="7"/>
  <c r="K480" i="7"/>
  <c r="K481" i="7"/>
  <c r="K482" i="7"/>
  <c r="K483" i="7"/>
  <c r="K484" i="7"/>
  <c r="K485" i="7"/>
  <c r="K486" i="7"/>
  <c r="K487" i="7"/>
  <c r="K488" i="7"/>
  <c r="K489" i="7"/>
  <c r="K490" i="7"/>
  <c r="K491" i="7"/>
  <c r="K492" i="7"/>
  <c r="K493" i="7"/>
  <c r="K494" i="7"/>
  <c r="K495" i="7"/>
  <c r="K496" i="7"/>
  <c r="K497" i="7"/>
  <c r="K498" i="7"/>
  <c r="K499" i="7"/>
  <c r="K500" i="7"/>
  <c r="K501" i="7"/>
  <c r="K502" i="7"/>
  <c r="K503" i="7"/>
  <c r="K504" i="7"/>
  <c r="K505" i="7"/>
  <c r="K506" i="7"/>
  <c r="K507" i="7"/>
  <c r="K508" i="7"/>
  <c r="K509" i="7"/>
  <c r="K510" i="7"/>
  <c r="K511" i="7"/>
  <c r="K512" i="7"/>
  <c r="K513" i="7"/>
  <c r="K514" i="7"/>
  <c r="K515" i="7"/>
  <c r="K516" i="7"/>
  <c r="K517" i="7"/>
  <c r="K518" i="7"/>
  <c r="K519" i="7"/>
  <c r="K520" i="7"/>
  <c r="K521" i="7"/>
  <c r="K522" i="7"/>
  <c r="K523" i="7"/>
  <c r="K524" i="7"/>
  <c r="K525" i="7"/>
  <c r="K526" i="7"/>
  <c r="K527" i="7"/>
  <c r="K528" i="7"/>
  <c r="K529" i="7"/>
  <c r="K530" i="7"/>
  <c r="K531" i="7"/>
  <c r="K532" i="7"/>
  <c r="K533" i="7"/>
  <c r="K534" i="7"/>
  <c r="K535" i="7"/>
  <c r="K536" i="7"/>
  <c r="K537" i="7"/>
  <c r="K538" i="7"/>
  <c r="K539" i="7"/>
  <c r="K540" i="7"/>
  <c r="K541" i="7"/>
  <c r="K542" i="7"/>
  <c r="K543" i="7"/>
  <c r="K544" i="7"/>
  <c r="K545" i="7"/>
  <c r="K546" i="7"/>
  <c r="K547" i="7"/>
  <c r="K548" i="7"/>
  <c r="K549" i="7"/>
  <c r="K550" i="7"/>
  <c r="K551" i="7"/>
  <c r="K552" i="7"/>
  <c r="K553" i="7"/>
  <c r="K554" i="7"/>
  <c r="K555" i="7"/>
  <c r="K556" i="7"/>
  <c r="K557" i="7"/>
  <c r="K558" i="7"/>
  <c r="K559" i="7"/>
  <c r="K560" i="7"/>
  <c r="K561" i="7"/>
  <c r="K562" i="7"/>
  <c r="K563" i="7"/>
  <c r="K564" i="7"/>
  <c r="K565" i="7"/>
  <c r="K566" i="7"/>
  <c r="K567" i="7"/>
  <c r="K568" i="7"/>
  <c r="K569" i="7"/>
  <c r="K570" i="7"/>
  <c r="K571" i="7"/>
  <c r="K572" i="7"/>
  <c r="K573" i="7"/>
  <c r="K574" i="7"/>
  <c r="K575" i="7"/>
  <c r="K576" i="7"/>
  <c r="K577" i="7"/>
  <c r="K578" i="7"/>
  <c r="K579" i="7"/>
  <c r="K580" i="7"/>
  <c r="K581" i="7"/>
  <c r="K582" i="7"/>
  <c r="K583" i="7"/>
  <c r="K584" i="7"/>
  <c r="K585" i="7"/>
  <c r="K586" i="7"/>
  <c r="K587" i="7"/>
  <c r="K588" i="7"/>
  <c r="K589" i="7"/>
  <c r="K590" i="7"/>
  <c r="K591" i="7"/>
  <c r="K592" i="7"/>
  <c r="K593" i="7"/>
  <c r="K594" i="7"/>
  <c r="K595" i="7"/>
  <c r="K596" i="7"/>
  <c r="K597" i="7"/>
  <c r="K598" i="7"/>
  <c r="K599" i="7"/>
  <c r="K600" i="7"/>
  <c r="K601" i="7"/>
  <c r="K602" i="7"/>
  <c r="K603" i="7"/>
  <c r="K604" i="7"/>
  <c r="K605" i="7"/>
  <c r="K606" i="7"/>
  <c r="K607" i="7"/>
  <c r="K608" i="7"/>
  <c r="K609" i="7"/>
  <c r="K610" i="7"/>
  <c r="K611" i="7"/>
  <c r="K612" i="7"/>
  <c r="K613" i="7"/>
  <c r="K614" i="7"/>
  <c r="K615" i="7"/>
  <c r="K616" i="7"/>
  <c r="K617" i="7"/>
  <c r="K618" i="7"/>
  <c r="K619" i="7"/>
  <c r="K620" i="7"/>
  <c r="K621" i="7"/>
  <c r="N69" i="7"/>
  <c r="O69" i="7"/>
  <c r="P69" i="7"/>
  <c r="Y69" i="7" s="1"/>
  <c r="Z69" i="7" s="1"/>
  <c r="Q69" i="7"/>
  <c r="S69" i="7" s="1"/>
  <c r="R69" i="7"/>
  <c r="N70" i="7"/>
  <c r="P70" i="7" s="1"/>
  <c r="Y70" i="7" s="1"/>
  <c r="Z70" i="7" s="1"/>
  <c r="O70" i="7"/>
  <c r="Q70" i="7"/>
  <c r="R70" i="7"/>
  <c r="N71" i="7"/>
  <c r="P71" i="7" s="1"/>
  <c r="Y71" i="7" s="1"/>
  <c r="Z71" i="7" s="1"/>
  <c r="O71" i="7"/>
  <c r="Q71" i="7"/>
  <c r="R71" i="7"/>
  <c r="N72" i="7"/>
  <c r="O72" i="7"/>
  <c r="P72" i="7"/>
  <c r="Y72" i="7" s="1"/>
  <c r="Z72" i="7" s="1"/>
  <c r="Q72" i="7"/>
  <c r="S72" i="7" s="1"/>
  <c r="R72" i="7"/>
  <c r="N73" i="7"/>
  <c r="O73" i="7"/>
  <c r="P73" i="7"/>
  <c r="Y73" i="7" s="1"/>
  <c r="Z73" i="7" s="1"/>
  <c r="Q73" i="7"/>
  <c r="S73" i="7" s="1"/>
  <c r="R73" i="7"/>
  <c r="N74" i="7"/>
  <c r="P74" i="7" s="1"/>
  <c r="Y74" i="7" s="1"/>
  <c r="Z74" i="7" s="1"/>
  <c r="O74" i="7"/>
  <c r="Q74" i="7"/>
  <c r="R74" i="7"/>
  <c r="N75" i="7"/>
  <c r="P75" i="7" s="1"/>
  <c r="Y75" i="7" s="1"/>
  <c r="Z75" i="7" s="1"/>
  <c r="O75" i="7"/>
  <c r="Q75" i="7"/>
  <c r="R75" i="7"/>
  <c r="N76" i="7"/>
  <c r="O76" i="7"/>
  <c r="P76" i="7"/>
  <c r="Y76" i="7" s="1"/>
  <c r="Z76" i="7" s="1"/>
  <c r="Q76" i="7"/>
  <c r="S76" i="7" s="1"/>
  <c r="R76" i="7"/>
  <c r="N77" i="7"/>
  <c r="O77" i="7"/>
  <c r="P77" i="7"/>
  <c r="Y77" i="7" s="1"/>
  <c r="Z77" i="7" s="1"/>
  <c r="Q77" i="7"/>
  <c r="S77" i="7" s="1"/>
  <c r="R77" i="7"/>
  <c r="N78" i="7"/>
  <c r="P78" i="7" s="1"/>
  <c r="Y78" i="7" s="1"/>
  <c r="Z78" i="7" s="1"/>
  <c r="O78" i="7"/>
  <c r="Q78" i="7"/>
  <c r="R78" i="7"/>
  <c r="N79" i="7"/>
  <c r="P79" i="7" s="1"/>
  <c r="Y79" i="7" s="1"/>
  <c r="Z79" i="7" s="1"/>
  <c r="O79" i="7"/>
  <c r="Q79" i="7"/>
  <c r="R79" i="7"/>
  <c r="N80" i="7"/>
  <c r="O80" i="7"/>
  <c r="P80" i="7"/>
  <c r="Y80" i="7" s="1"/>
  <c r="Z80" i="7" s="1"/>
  <c r="Q80" i="7"/>
  <c r="S80" i="7" s="1"/>
  <c r="R80" i="7"/>
  <c r="N81" i="7"/>
  <c r="O81" i="7"/>
  <c r="P81" i="7"/>
  <c r="Y81" i="7" s="1"/>
  <c r="Z81" i="7" s="1"/>
  <c r="Q81" i="7"/>
  <c r="S81" i="7" s="1"/>
  <c r="R81" i="7"/>
  <c r="N82" i="7"/>
  <c r="P82" i="7" s="1"/>
  <c r="Y82" i="7" s="1"/>
  <c r="Z82" i="7" s="1"/>
  <c r="O82" i="7"/>
  <c r="Q82" i="7"/>
  <c r="R82" i="7"/>
  <c r="N83" i="7"/>
  <c r="P83" i="7" s="1"/>
  <c r="Y83" i="7" s="1"/>
  <c r="Z83" i="7" s="1"/>
  <c r="O83" i="7"/>
  <c r="Q83" i="7"/>
  <c r="R83" i="7"/>
  <c r="N84" i="7"/>
  <c r="O84" i="7"/>
  <c r="P84" i="7"/>
  <c r="Y84" i="7" s="1"/>
  <c r="Z84" i="7" s="1"/>
  <c r="Q84" i="7"/>
  <c r="S84" i="7" s="1"/>
  <c r="R84" i="7"/>
  <c r="N85" i="7"/>
  <c r="O85" i="7"/>
  <c r="P85" i="7"/>
  <c r="Y85" i="7" s="1"/>
  <c r="Z85" i="7" s="1"/>
  <c r="Q85" i="7"/>
  <c r="S85" i="7" s="1"/>
  <c r="R85" i="7"/>
  <c r="N86" i="7"/>
  <c r="P86" i="7" s="1"/>
  <c r="Y86" i="7" s="1"/>
  <c r="Z86" i="7" s="1"/>
  <c r="O86" i="7"/>
  <c r="Q86" i="7"/>
  <c r="R86" i="7"/>
  <c r="N87" i="7"/>
  <c r="P87" i="7" s="1"/>
  <c r="Y87" i="7" s="1"/>
  <c r="Z87" i="7" s="1"/>
  <c r="O87" i="7"/>
  <c r="Q87" i="7"/>
  <c r="R87" i="7"/>
  <c r="N88" i="7"/>
  <c r="O88" i="7"/>
  <c r="P88" i="7"/>
  <c r="Y88" i="7" s="1"/>
  <c r="Z88" i="7" s="1"/>
  <c r="Q88" i="7"/>
  <c r="S88" i="7" s="1"/>
  <c r="R88" i="7"/>
  <c r="N89" i="7"/>
  <c r="O89" i="7"/>
  <c r="P89" i="7"/>
  <c r="Y89" i="7" s="1"/>
  <c r="Z89" i="7" s="1"/>
  <c r="Q89" i="7"/>
  <c r="S89" i="7" s="1"/>
  <c r="R89" i="7"/>
  <c r="N90" i="7"/>
  <c r="P90" i="7" s="1"/>
  <c r="Y90" i="7" s="1"/>
  <c r="Z90" i="7" s="1"/>
  <c r="O90" i="7"/>
  <c r="Q90" i="7"/>
  <c r="R90" i="7"/>
  <c r="N91" i="7"/>
  <c r="P91" i="7" s="1"/>
  <c r="Y91" i="7" s="1"/>
  <c r="Z91" i="7" s="1"/>
  <c r="O91" i="7"/>
  <c r="Q91" i="7"/>
  <c r="R91" i="7"/>
  <c r="N92" i="7"/>
  <c r="O92" i="7"/>
  <c r="P92" i="7"/>
  <c r="Y92" i="7" s="1"/>
  <c r="Z92" i="7" s="1"/>
  <c r="Q92" i="7"/>
  <c r="S92" i="7" s="1"/>
  <c r="R92" i="7"/>
  <c r="N93" i="7"/>
  <c r="O93" i="7"/>
  <c r="P93" i="7"/>
  <c r="Y93" i="7" s="1"/>
  <c r="Z93" i="7" s="1"/>
  <c r="Q93" i="7"/>
  <c r="S93" i="7" s="1"/>
  <c r="R93" i="7"/>
  <c r="N94" i="7"/>
  <c r="P94" i="7" s="1"/>
  <c r="Y94" i="7" s="1"/>
  <c r="Z94" i="7" s="1"/>
  <c r="O94" i="7"/>
  <c r="Q94" i="7"/>
  <c r="R94" i="7"/>
  <c r="N95" i="7"/>
  <c r="P95" i="7" s="1"/>
  <c r="Y95" i="7" s="1"/>
  <c r="Z95" i="7" s="1"/>
  <c r="O95" i="7"/>
  <c r="Q95" i="7"/>
  <c r="R95" i="7"/>
  <c r="N96" i="7"/>
  <c r="O96" i="7"/>
  <c r="P96" i="7"/>
  <c r="Y96" i="7" s="1"/>
  <c r="Z96" i="7" s="1"/>
  <c r="Q96" i="7"/>
  <c r="S96" i="7" s="1"/>
  <c r="R96" i="7"/>
  <c r="N97" i="7"/>
  <c r="O97" i="7"/>
  <c r="P97" i="7"/>
  <c r="Y97" i="7" s="1"/>
  <c r="Z97" i="7" s="1"/>
  <c r="Q97" i="7"/>
  <c r="S97" i="7" s="1"/>
  <c r="R97" i="7"/>
  <c r="N98" i="7"/>
  <c r="P98" i="7" s="1"/>
  <c r="Y98" i="7" s="1"/>
  <c r="Z98" i="7" s="1"/>
  <c r="O98" i="7"/>
  <c r="Q98" i="7"/>
  <c r="R98" i="7"/>
  <c r="N99" i="7"/>
  <c r="P99" i="7" s="1"/>
  <c r="Y99" i="7" s="1"/>
  <c r="Z99" i="7" s="1"/>
  <c r="O99" i="7"/>
  <c r="Q99" i="7"/>
  <c r="R99" i="7"/>
  <c r="N100" i="7"/>
  <c r="O100" i="7"/>
  <c r="P100" i="7"/>
  <c r="Q100" i="7"/>
  <c r="R100" i="7"/>
  <c r="N101" i="7"/>
  <c r="O101" i="7"/>
  <c r="P101" i="7"/>
  <c r="Y101" i="7" s="1"/>
  <c r="Z101" i="7" s="1"/>
  <c r="Q101" i="7"/>
  <c r="S101" i="7" s="1"/>
  <c r="R101" i="7"/>
  <c r="N102" i="7"/>
  <c r="P102" i="7" s="1"/>
  <c r="Y102" i="7" s="1"/>
  <c r="Z102" i="7" s="1"/>
  <c r="O102" i="7"/>
  <c r="Q102" i="7"/>
  <c r="R102" i="7"/>
  <c r="N103" i="7"/>
  <c r="P103" i="7" s="1"/>
  <c r="Y103" i="7" s="1"/>
  <c r="Z103" i="7" s="1"/>
  <c r="O103" i="7"/>
  <c r="Q103" i="7"/>
  <c r="R103" i="7"/>
  <c r="N104" i="7"/>
  <c r="O104" i="7"/>
  <c r="P104" i="7"/>
  <c r="Y104" i="7" s="1"/>
  <c r="Z104" i="7" s="1"/>
  <c r="Q104" i="7"/>
  <c r="S104" i="7" s="1"/>
  <c r="R104" i="7"/>
  <c r="N105" i="7"/>
  <c r="O105" i="7"/>
  <c r="P105" i="7"/>
  <c r="Y105" i="7" s="1"/>
  <c r="Z105" i="7" s="1"/>
  <c r="Q105" i="7"/>
  <c r="S105" i="7" s="1"/>
  <c r="R105" i="7"/>
  <c r="N106" i="7"/>
  <c r="P106" i="7" s="1"/>
  <c r="Y106" i="7" s="1"/>
  <c r="Z106" i="7" s="1"/>
  <c r="O106" i="7"/>
  <c r="Q106" i="7"/>
  <c r="R106" i="7"/>
  <c r="N107" i="7"/>
  <c r="P107" i="7" s="1"/>
  <c r="Y107" i="7" s="1"/>
  <c r="Z107" i="7" s="1"/>
  <c r="O107" i="7"/>
  <c r="Q107" i="7"/>
  <c r="R107" i="7"/>
  <c r="N108" i="7"/>
  <c r="O108" i="7"/>
  <c r="P108" i="7"/>
  <c r="Y108" i="7" s="1"/>
  <c r="Z108" i="7" s="1"/>
  <c r="Q108" i="7"/>
  <c r="S108" i="7" s="1"/>
  <c r="R108" i="7"/>
  <c r="N109" i="7"/>
  <c r="O109" i="7"/>
  <c r="P109" i="7"/>
  <c r="Y109" i="7" s="1"/>
  <c r="Z109" i="7" s="1"/>
  <c r="Q109" i="7"/>
  <c r="S109" i="7" s="1"/>
  <c r="R109" i="7"/>
  <c r="N110" i="7"/>
  <c r="P110" i="7" s="1"/>
  <c r="Y110" i="7" s="1"/>
  <c r="Z110" i="7" s="1"/>
  <c r="O110" i="7"/>
  <c r="Q110" i="7"/>
  <c r="R110" i="7"/>
  <c r="N111" i="7"/>
  <c r="P111" i="7" s="1"/>
  <c r="Y111" i="7" s="1"/>
  <c r="Z111" i="7" s="1"/>
  <c r="O111" i="7"/>
  <c r="Q111" i="7"/>
  <c r="R111" i="7"/>
  <c r="N112" i="7"/>
  <c r="O112" i="7"/>
  <c r="P112" i="7"/>
  <c r="Y112" i="7" s="1"/>
  <c r="Z112" i="7" s="1"/>
  <c r="Q112" i="7"/>
  <c r="S112" i="7" s="1"/>
  <c r="R112" i="7"/>
  <c r="N113" i="7"/>
  <c r="O113" i="7"/>
  <c r="P113" i="7"/>
  <c r="Y113" i="7" s="1"/>
  <c r="Z113" i="7" s="1"/>
  <c r="Q113" i="7"/>
  <c r="S113" i="7" s="1"/>
  <c r="R113" i="7"/>
  <c r="N114" i="7"/>
  <c r="P114" i="7" s="1"/>
  <c r="Y114" i="7" s="1"/>
  <c r="Z114" i="7" s="1"/>
  <c r="O114" i="7"/>
  <c r="Q114" i="7"/>
  <c r="R114" i="7"/>
  <c r="N115" i="7"/>
  <c r="P115" i="7" s="1"/>
  <c r="Y115" i="7" s="1"/>
  <c r="Z115" i="7" s="1"/>
  <c r="O115" i="7"/>
  <c r="Q115" i="7"/>
  <c r="R115" i="7"/>
  <c r="N116" i="7"/>
  <c r="O116" i="7"/>
  <c r="P116" i="7"/>
  <c r="Y116" i="7" s="1"/>
  <c r="Z116" i="7" s="1"/>
  <c r="Q116" i="7"/>
  <c r="S116" i="7" s="1"/>
  <c r="R116" i="7"/>
  <c r="N117" i="7"/>
  <c r="O117" i="7"/>
  <c r="P117" i="7"/>
  <c r="Y117" i="7" s="1"/>
  <c r="Z117" i="7" s="1"/>
  <c r="Q117" i="7"/>
  <c r="S117" i="7" s="1"/>
  <c r="R117" i="7"/>
  <c r="N118" i="7"/>
  <c r="P118" i="7" s="1"/>
  <c r="Y118" i="7" s="1"/>
  <c r="Z118" i="7" s="1"/>
  <c r="O118" i="7"/>
  <c r="Q118" i="7"/>
  <c r="R118" i="7"/>
  <c r="N119" i="7"/>
  <c r="P119" i="7" s="1"/>
  <c r="Y119" i="7" s="1"/>
  <c r="Z119" i="7" s="1"/>
  <c r="O119" i="7"/>
  <c r="Q119" i="7"/>
  <c r="R119" i="7"/>
  <c r="N120" i="7"/>
  <c r="O120" i="7"/>
  <c r="P120" i="7"/>
  <c r="Y120" i="7" s="1"/>
  <c r="Z120" i="7" s="1"/>
  <c r="Q120" i="7"/>
  <c r="S120" i="7" s="1"/>
  <c r="R120" i="7"/>
  <c r="N121" i="7"/>
  <c r="O121" i="7"/>
  <c r="P121" i="7"/>
  <c r="Y121" i="7" s="1"/>
  <c r="Z121" i="7" s="1"/>
  <c r="Q121" i="7"/>
  <c r="S121" i="7" s="1"/>
  <c r="R121" i="7"/>
  <c r="N122" i="7"/>
  <c r="P122" i="7" s="1"/>
  <c r="Y122" i="7" s="1"/>
  <c r="Z122" i="7" s="1"/>
  <c r="O122" i="7"/>
  <c r="Q122" i="7"/>
  <c r="R122" i="7"/>
  <c r="N123" i="7"/>
  <c r="P123" i="7" s="1"/>
  <c r="Y123" i="7" s="1"/>
  <c r="Z123" i="7" s="1"/>
  <c r="O123" i="7"/>
  <c r="Q123" i="7"/>
  <c r="R123" i="7"/>
  <c r="N124" i="7"/>
  <c r="P124" i="7" s="1"/>
  <c r="Y124" i="7" s="1"/>
  <c r="Z124" i="7" s="1"/>
  <c r="O124" i="7"/>
  <c r="Q124" i="7"/>
  <c r="R124" i="7"/>
  <c r="N125" i="7"/>
  <c r="O125" i="7"/>
  <c r="P125" i="7"/>
  <c r="Y125" i="7" s="1"/>
  <c r="Z125" i="7" s="1"/>
  <c r="Q125" i="7"/>
  <c r="S125" i="7" s="1"/>
  <c r="R125" i="7"/>
  <c r="N126" i="7"/>
  <c r="O126" i="7"/>
  <c r="P126" i="7"/>
  <c r="Y126" i="7" s="1"/>
  <c r="Z126" i="7" s="1"/>
  <c r="Q126" i="7"/>
  <c r="S126" i="7" s="1"/>
  <c r="R126" i="7"/>
  <c r="N127" i="7"/>
  <c r="P127" i="7" s="1"/>
  <c r="Y127" i="7" s="1"/>
  <c r="Z127" i="7" s="1"/>
  <c r="O127" i="7"/>
  <c r="Q127" i="7"/>
  <c r="R127" i="7"/>
  <c r="N128" i="7"/>
  <c r="P128" i="7" s="1"/>
  <c r="Y128" i="7" s="1"/>
  <c r="Z128" i="7" s="1"/>
  <c r="O128" i="7"/>
  <c r="Q128" i="7"/>
  <c r="R128" i="7"/>
  <c r="N129" i="7"/>
  <c r="P129" i="7" s="1"/>
  <c r="Y129" i="7" s="1"/>
  <c r="Z129" i="7" s="1"/>
  <c r="O129" i="7"/>
  <c r="Q129" i="7"/>
  <c r="R129" i="7"/>
  <c r="N130" i="7"/>
  <c r="O130" i="7"/>
  <c r="P130" i="7"/>
  <c r="Y130" i="7" s="1"/>
  <c r="Z130" i="7" s="1"/>
  <c r="Q130" i="7"/>
  <c r="S130" i="7" s="1"/>
  <c r="R130" i="7"/>
  <c r="N131" i="7"/>
  <c r="O131" i="7"/>
  <c r="P131" i="7"/>
  <c r="Y131" i="7" s="1"/>
  <c r="Z131" i="7" s="1"/>
  <c r="Q131" i="7"/>
  <c r="S131" i="7" s="1"/>
  <c r="R131" i="7"/>
  <c r="N132" i="7"/>
  <c r="P132" i="7" s="1"/>
  <c r="Y132" i="7" s="1"/>
  <c r="Z132" i="7" s="1"/>
  <c r="O132" i="7"/>
  <c r="Q132" i="7"/>
  <c r="S132" i="7" s="1"/>
  <c r="R132" i="7"/>
  <c r="N133" i="7"/>
  <c r="P133" i="7" s="1"/>
  <c r="Y133" i="7" s="1"/>
  <c r="Z133" i="7" s="1"/>
  <c r="O133" i="7"/>
  <c r="Q133" i="7"/>
  <c r="R133" i="7"/>
  <c r="N134" i="7"/>
  <c r="P134" i="7" s="1"/>
  <c r="O134" i="7"/>
  <c r="Q134" i="7"/>
  <c r="R134" i="7"/>
  <c r="N135" i="7"/>
  <c r="O135" i="7"/>
  <c r="P135" i="7"/>
  <c r="Y135" i="7" s="1"/>
  <c r="Z135" i="7" s="1"/>
  <c r="Q135" i="7"/>
  <c r="S135" i="7" s="1"/>
  <c r="R135" i="7"/>
  <c r="N136" i="7"/>
  <c r="P136" i="7" s="1"/>
  <c r="Y136" i="7" s="1"/>
  <c r="Z136" i="7" s="1"/>
  <c r="O136" i="7"/>
  <c r="Q136" i="7"/>
  <c r="S136" i="7" s="1"/>
  <c r="R136" i="7"/>
  <c r="N137" i="7"/>
  <c r="O137" i="7"/>
  <c r="P137" i="7"/>
  <c r="Y137" i="7" s="1"/>
  <c r="Z137" i="7" s="1"/>
  <c r="Q137" i="7"/>
  <c r="S137" i="7" s="1"/>
  <c r="R137" i="7"/>
  <c r="N138" i="7"/>
  <c r="P138" i="7" s="1"/>
  <c r="Y138" i="7" s="1"/>
  <c r="Z138" i="7" s="1"/>
  <c r="O138" i="7"/>
  <c r="Q138" i="7"/>
  <c r="R138" i="7"/>
  <c r="N139" i="7"/>
  <c r="P139" i="7" s="1"/>
  <c r="Y139" i="7" s="1"/>
  <c r="Z139" i="7" s="1"/>
  <c r="O139" i="7"/>
  <c r="Q139" i="7"/>
  <c r="R139" i="7"/>
  <c r="N140" i="7"/>
  <c r="P140" i="7" s="1"/>
  <c r="Y140" i="7" s="1"/>
  <c r="Z140" i="7" s="1"/>
  <c r="O140" i="7"/>
  <c r="Q140" i="7"/>
  <c r="R140" i="7"/>
  <c r="N141" i="7"/>
  <c r="O141" i="7"/>
  <c r="P141" i="7"/>
  <c r="Y141" i="7" s="1"/>
  <c r="Z141" i="7" s="1"/>
  <c r="Q141" i="7"/>
  <c r="S141" i="7" s="1"/>
  <c r="R141" i="7"/>
  <c r="N142" i="7"/>
  <c r="O142" i="7"/>
  <c r="P142" i="7"/>
  <c r="Y142" i="7" s="1"/>
  <c r="Z142" i="7" s="1"/>
  <c r="Q142" i="7"/>
  <c r="S142" i="7" s="1"/>
  <c r="R142" i="7"/>
  <c r="N143" i="7"/>
  <c r="P143" i="7" s="1"/>
  <c r="Y143" i="7" s="1"/>
  <c r="Z143" i="7" s="1"/>
  <c r="O143" i="7"/>
  <c r="Q143" i="7"/>
  <c r="R143" i="7"/>
  <c r="N144" i="7"/>
  <c r="P144" i="7" s="1"/>
  <c r="Y144" i="7" s="1"/>
  <c r="Z144" i="7" s="1"/>
  <c r="O144" i="7"/>
  <c r="Q144" i="7"/>
  <c r="R144" i="7"/>
  <c r="N145" i="7"/>
  <c r="P145" i="7" s="1"/>
  <c r="Y145" i="7" s="1"/>
  <c r="Z145" i="7" s="1"/>
  <c r="O145" i="7"/>
  <c r="Q145" i="7"/>
  <c r="R145" i="7"/>
  <c r="N146" i="7"/>
  <c r="O146" i="7"/>
  <c r="P146" i="7"/>
  <c r="Y146" i="7" s="1"/>
  <c r="Z146" i="7" s="1"/>
  <c r="Q146" i="7"/>
  <c r="S146" i="7" s="1"/>
  <c r="R146" i="7"/>
  <c r="N147" i="7"/>
  <c r="O147" i="7"/>
  <c r="P147" i="7"/>
  <c r="Y147" i="7" s="1"/>
  <c r="Z147" i="7" s="1"/>
  <c r="Q147" i="7"/>
  <c r="S147" i="7" s="1"/>
  <c r="R147" i="7"/>
  <c r="N148" i="7"/>
  <c r="P148" i="7" s="1"/>
  <c r="Y148" i="7" s="1"/>
  <c r="Z148" i="7" s="1"/>
  <c r="O148" i="7"/>
  <c r="Q148" i="7"/>
  <c r="S148" i="7" s="1"/>
  <c r="R148" i="7"/>
  <c r="N149" i="7"/>
  <c r="P149" i="7" s="1"/>
  <c r="Y149" i="7" s="1"/>
  <c r="Z149" i="7" s="1"/>
  <c r="O149" i="7"/>
  <c r="Q149" i="7"/>
  <c r="R149" i="7"/>
  <c r="N150" i="7"/>
  <c r="P150" i="7" s="1"/>
  <c r="Y150" i="7" s="1"/>
  <c r="Z150" i="7" s="1"/>
  <c r="O150" i="7"/>
  <c r="Q150" i="7"/>
  <c r="R150" i="7"/>
  <c r="N151" i="7"/>
  <c r="O151" i="7"/>
  <c r="P151" i="7"/>
  <c r="Y151" i="7" s="1"/>
  <c r="Z151" i="7" s="1"/>
  <c r="Q151" i="7"/>
  <c r="S151" i="7" s="1"/>
  <c r="R151" i="7"/>
  <c r="N152" i="7"/>
  <c r="P152" i="7" s="1"/>
  <c r="Y152" i="7" s="1"/>
  <c r="Z152" i="7" s="1"/>
  <c r="O152" i="7"/>
  <c r="Q152" i="7"/>
  <c r="S152" i="7" s="1"/>
  <c r="R152" i="7"/>
  <c r="N153" i="7"/>
  <c r="O153" i="7"/>
  <c r="P153" i="7"/>
  <c r="Y153" i="7" s="1"/>
  <c r="Z153" i="7" s="1"/>
  <c r="Q153" i="7"/>
  <c r="S153" i="7" s="1"/>
  <c r="R153" i="7"/>
  <c r="N154" i="7"/>
  <c r="P154" i="7" s="1"/>
  <c r="O154" i="7"/>
  <c r="Q154" i="7"/>
  <c r="R154" i="7"/>
  <c r="N155" i="7"/>
  <c r="P155" i="7" s="1"/>
  <c r="Y155" i="7" s="1"/>
  <c r="Z155" i="7" s="1"/>
  <c r="O155" i="7"/>
  <c r="Q155" i="7"/>
  <c r="R155" i="7"/>
  <c r="N156" i="7"/>
  <c r="P156" i="7" s="1"/>
  <c r="O156" i="7"/>
  <c r="Q156" i="7"/>
  <c r="R156" i="7"/>
  <c r="N157" i="7"/>
  <c r="O157" i="7"/>
  <c r="P157" i="7"/>
  <c r="Y157" i="7" s="1"/>
  <c r="Z157" i="7" s="1"/>
  <c r="Q157" i="7"/>
  <c r="S157" i="7" s="1"/>
  <c r="R157" i="7"/>
  <c r="N158" i="7"/>
  <c r="O158" i="7"/>
  <c r="P158" i="7"/>
  <c r="Y158" i="7" s="1"/>
  <c r="Z158" i="7" s="1"/>
  <c r="Q158" i="7"/>
  <c r="S158" i="7" s="1"/>
  <c r="R158" i="7"/>
  <c r="N159" i="7"/>
  <c r="P159" i="7" s="1"/>
  <c r="Y159" i="7" s="1"/>
  <c r="Z159" i="7" s="1"/>
  <c r="O159" i="7"/>
  <c r="Q159" i="7"/>
  <c r="R159" i="7"/>
  <c r="N160" i="7"/>
  <c r="P160" i="7" s="1"/>
  <c r="Y160" i="7" s="1"/>
  <c r="Z160" i="7" s="1"/>
  <c r="O160" i="7"/>
  <c r="Q160" i="7"/>
  <c r="R160" i="7"/>
  <c r="N161" i="7"/>
  <c r="O161" i="7"/>
  <c r="P161" i="7"/>
  <c r="Y161" i="7" s="1"/>
  <c r="Z161" i="7" s="1"/>
  <c r="Q161" i="7"/>
  <c r="S161" i="7" s="1"/>
  <c r="R161" i="7"/>
  <c r="N162" i="7"/>
  <c r="O162" i="7"/>
  <c r="P162" i="7"/>
  <c r="Y162" i="7" s="1"/>
  <c r="Z162" i="7" s="1"/>
  <c r="Q162" i="7"/>
  <c r="S162" i="7" s="1"/>
  <c r="R162" i="7"/>
  <c r="N163" i="7"/>
  <c r="P163" i="7" s="1"/>
  <c r="Y163" i="7" s="1"/>
  <c r="Z163" i="7" s="1"/>
  <c r="O163" i="7"/>
  <c r="Q163" i="7"/>
  <c r="R163" i="7"/>
  <c r="N164" i="7"/>
  <c r="P164" i="7" s="1"/>
  <c r="Y164" i="7" s="1"/>
  <c r="Z164" i="7" s="1"/>
  <c r="O164" i="7"/>
  <c r="Q164" i="7"/>
  <c r="R164" i="7"/>
  <c r="N165" i="7"/>
  <c r="O165" i="7"/>
  <c r="P165" i="7"/>
  <c r="Y165" i="7" s="1"/>
  <c r="Z165" i="7" s="1"/>
  <c r="Q165" i="7"/>
  <c r="S165" i="7" s="1"/>
  <c r="R165" i="7"/>
  <c r="N166" i="7"/>
  <c r="O166" i="7"/>
  <c r="P166" i="7"/>
  <c r="Y166" i="7" s="1"/>
  <c r="Z166" i="7" s="1"/>
  <c r="Q166" i="7"/>
  <c r="S166" i="7" s="1"/>
  <c r="R166" i="7"/>
  <c r="N167" i="7"/>
  <c r="P167" i="7" s="1"/>
  <c r="Y167" i="7" s="1"/>
  <c r="Z167" i="7" s="1"/>
  <c r="O167" i="7"/>
  <c r="Q167" i="7"/>
  <c r="R167" i="7"/>
  <c r="N168" i="7"/>
  <c r="P168" i="7" s="1"/>
  <c r="Y168" i="7" s="1"/>
  <c r="Z168" i="7" s="1"/>
  <c r="O168" i="7"/>
  <c r="Q168" i="7"/>
  <c r="R168" i="7"/>
  <c r="N169" i="7"/>
  <c r="O169" i="7"/>
  <c r="P169" i="7"/>
  <c r="Y169" i="7" s="1"/>
  <c r="Z169" i="7" s="1"/>
  <c r="Q169" i="7"/>
  <c r="S169" i="7" s="1"/>
  <c r="R169" i="7"/>
  <c r="N170" i="7"/>
  <c r="O170" i="7"/>
  <c r="P170" i="7"/>
  <c r="Y170" i="7" s="1"/>
  <c r="Z170" i="7" s="1"/>
  <c r="Q170" i="7"/>
  <c r="S170" i="7" s="1"/>
  <c r="R170" i="7"/>
  <c r="N171" i="7"/>
  <c r="P171" i="7" s="1"/>
  <c r="Y171" i="7" s="1"/>
  <c r="Z171" i="7" s="1"/>
  <c r="O171" i="7"/>
  <c r="Q171" i="7"/>
  <c r="R171" i="7"/>
  <c r="N172" i="7"/>
  <c r="P172" i="7" s="1"/>
  <c r="Y172" i="7" s="1"/>
  <c r="Z172" i="7" s="1"/>
  <c r="O172" i="7"/>
  <c r="Q172" i="7"/>
  <c r="R172" i="7"/>
  <c r="N173" i="7"/>
  <c r="O173" i="7"/>
  <c r="P173" i="7"/>
  <c r="Y173" i="7" s="1"/>
  <c r="Z173" i="7" s="1"/>
  <c r="Q173" i="7"/>
  <c r="S173" i="7" s="1"/>
  <c r="R173" i="7"/>
  <c r="N174" i="7"/>
  <c r="O174" i="7"/>
  <c r="P174" i="7"/>
  <c r="Y174" i="7" s="1"/>
  <c r="Z174" i="7" s="1"/>
  <c r="Q174" i="7"/>
  <c r="S174" i="7" s="1"/>
  <c r="R174" i="7"/>
  <c r="N175" i="7"/>
  <c r="P175" i="7" s="1"/>
  <c r="Y175" i="7" s="1"/>
  <c r="Z175" i="7" s="1"/>
  <c r="O175" i="7"/>
  <c r="Q175" i="7"/>
  <c r="R175" i="7"/>
  <c r="N176" i="7"/>
  <c r="P176" i="7" s="1"/>
  <c r="Y176" i="7" s="1"/>
  <c r="Z176" i="7" s="1"/>
  <c r="O176" i="7"/>
  <c r="Q176" i="7"/>
  <c r="R176" i="7"/>
  <c r="N177" i="7"/>
  <c r="O177" i="7"/>
  <c r="P177" i="7"/>
  <c r="Y177" i="7" s="1"/>
  <c r="Z177" i="7" s="1"/>
  <c r="Q177" i="7"/>
  <c r="S177" i="7" s="1"/>
  <c r="R177" i="7"/>
  <c r="N178" i="7"/>
  <c r="O178" i="7"/>
  <c r="P178" i="7"/>
  <c r="Y178" i="7" s="1"/>
  <c r="Z178" i="7" s="1"/>
  <c r="Q178" i="7"/>
  <c r="S178" i="7" s="1"/>
  <c r="R178" i="7"/>
  <c r="N179" i="7"/>
  <c r="P179" i="7" s="1"/>
  <c r="Y179" i="7" s="1"/>
  <c r="Z179" i="7" s="1"/>
  <c r="O179" i="7"/>
  <c r="Q179" i="7"/>
  <c r="R179" i="7"/>
  <c r="N180" i="7"/>
  <c r="P180" i="7" s="1"/>
  <c r="Y180" i="7" s="1"/>
  <c r="Z180" i="7" s="1"/>
  <c r="O180" i="7"/>
  <c r="Q180" i="7"/>
  <c r="R180" i="7"/>
  <c r="N181" i="7"/>
  <c r="O181" i="7"/>
  <c r="P181" i="7"/>
  <c r="Y181" i="7" s="1"/>
  <c r="Z181" i="7" s="1"/>
  <c r="Q181" i="7"/>
  <c r="S181" i="7" s="1"/>
  <c r="R181" i="7"/>
  <c r="N182" i="7"/>
  <c r="O182" i="7"/>
  <c r="P182" i="7"/>
  <c r="Y182" i="7" s="1"/>
  <c r="Z182" i="7" s="1"/>
  <c r="Q182" i="7"/>
  <c r="S182" i="7" s="1"/>
  <c r="R182" i="7"/>
  <c r="N183" i="7"/>
  <c r="P183" i="7" s="1"/>
  <c r="Y183" i="7" s="1"/>
  <c r="Z183" i="7" s="1"/>
  <c r="O183" i="7"/>
  <c r="Q183" i="7"/>
  <c r="R183" i="7"/>
  <c r="N184" i="7"/>
  <c r="P184" i="7" s="1"/>
  <c r="Y184" i="7" s="1"/>
  <c r="Z184" i="7" s="1"/>
  <c r="O184" i="7"/>
  <c r="Q184" i="7"/>
  <c r="R184" i="7"/>
  <c r="N185" i="7"/>
  <c r="O185" i="7"/>
  <c r="P185" i="7"/>
  <c r="Q185" i="7"/>
  <c r="R185" i="7"/>
  <c r="N186" i="7"/>
  <c r="O186" i="7"/>
  <c r="P186" i="7"/>
  <c r="Y186" i="7" s="1"/>
  <c r="Z186" i="7" s="1"/>
  <c r="Q186" i="7"/>
  <c r="S186" i="7" s="1"/>
  <c r="R186" i="7"/>
  <c r="N187" i="7"/>
  <c r="P187" i="7" s="1"/>
  <c r="Y187" i="7" s="1"/>
  <c r="Z187" i="7" s="1"/>
  <c r="O187" i="7"/>
  <c r="Q187" i="7"/>
  <c r="R187" i="7"/>
  <c r="N188" i="7"/>
  <c r="P188" i="7" s="1"/>
  <c r="Y188" i="7" s="1"/>
  <c r="Z188" i="7" s="1"/>
  <c r="O188" i="7"/>
  <c r="Q188" i="7"/>
  <c r="R188" i="7"/>
  <c r="N189" i="7"/>
  <c r="O189" i="7"/>
  <c r="P189" i="7"/>
  <c r="Y189" i="7" s="1"/>
  <c r="Z189" i="7" s="1"/>
  <c r="Q189" i="7"/>
  <c r="S189" i="7" s="1"/>
  <c r="R189" i="7"/>
  <c r="N190" i="7"/>
  <c r="O190" i="7"/>
  <c r="P190" i="7"/>
  <c r="Y190" i="7" s="1"/>
  <c r="Z190" i="7" s="1"/>
  <c r="Q190" i="7"/>
  <c r="S190" i="7" s="1"/>
  <c r="R190" i="7"/>
  <c r="N191" i="7"/>
  <c r="P191" i="7" s="1"/>
  <c r="Y191" i="7" s="1"/>
  <c r="Z191" i="7" s="1"/>
  <c r="O191" i="7"/>
  <c r="Q191" i="7"/>
  <c r="R191" i="7"/>
  <c r="N192" i="7"/>
  <c r="P192" i="7" s="1"/>
  <c r="Y192" i="7" s="1"/>
  <c r="Z192" i="7" s="1"/>
  <c r="O192" i="7"/>
  <c r="Q192" i="7"/>
  <c r="R192" i="7"/>
  <c r="N193" i="7"/>
  <c r="P193" i="7" s="1"/>
  <c r="Y193" i="7" s="1"/>
  <c r="Z193" i="7" s="1"/>
  <c r="O193" i="7"/>
  <c r="Q193" i="7"/>
  <c r="R193" i="7"/>
  <c r="N194" i="7"/>
  <c r="O194" i="7"/>
  <c r="P194" i="7"/>
  <c r="Q194" i="7"/>
  <c r="R194" i="7"/>
  <c r="N195" i="7"/>
  <c r="O195" i="7"/>
  <c r="P195" i="7"/>
  <c r="Q195" i="7"/>
  <c r="S195" i="7" s="1"/>
  <c r="R195" i="7"/>
  <c r="N196" i="7"/>
  <c r="P196" i="7" s="1"/>
  <c r="Y196" i="7" s="1"/>
  <c r="Z196" i="7" s="1"/>
  <c r="O196" i="7"/>
  <c r="Q196" i="7"/>
  <c r="R196" i="7"/>
  <c r="N197" i="7"/>
  <c r="P197" i="7" s="1"/>
  <c r="O197" i="7"/>
  <c r="Q197" i="7"/>
  <c r="R197" i="7"/>
  <c r="N198" i="7"/>
  <c r="O198" i="7"/>
  <c r="P198" i="7"/>
  <c r="Y198" i="7" s="1"/>
  <c r="Z198" i="7" s="1"/>
  <c r="Q198" i="7"/>
  <c r="S198" i="7" s="1"/>
  <c r="R198" i="7"/>
  <c r="N199" i="7"/>
  <c r="O199" i="7"/>
  <c r="P199" i="7"/>
  <c r="Q199" i="7"/>
  <c r="S199" i="7" s="1"/>
  <c r="R199" i="7"/>
  <c r="N200" i="7"/>
  <c r="P200" i="7" s="1"/>
  <c r="Y200" i="7" s="1"/>
  <c r="Z200" i="7" s="1"/>
  <c r="O200" i="7"/>
  <c r="Q200" i="7"/>
  <c r="R200" i="7"/>
  <c r="N201" i="7"/>
  <c r="P201" i="7" s="1"/>
  <c r="O201" i="7"/>
  <c r="Q201" i="7"/>
  <c r="R201" i="7"/>
  <c r="N202" i="7"/>
  <c r="O202" i="7"/>
  <c r="P202" i="7"/>
  <c r="Y202" i="7" s="1"/>
  <c r="Z202" i="7" s="1"/>
  <c r="Q202" i="7"/>
  <c r="S202" i="7" s="1"/>
  <c r="R202" i="7"/>
  <c r="N203" i="7"/>
  <c r="O203" i="7"/>
  <c r="P203" i="7"/>
  <c r="Q203" i="7"/>
  <c r="S203" i="7" s="1"/>
  <c r="R203" i="7"/>
  <c r="N204" i="7"/>
  <c r="P204" i="7" s="1"/>
  <c r="Y204" i="7" s="1"/>
  <c r="Z204" i="7" s="1"/>
  <c r="O204" i="7"/>
  <c r="Q204" i="7"/>
  <c r="R204" i="7"/>
  <c r="N205" i="7"/>
  <c r="P205" i="7" s="1"/>
  <c r="O205" i="7"/>
  <c r="Q205" i="7"/>
  <c r="R205" i="7"/>
  <c r="N206" i="7"/>
  <c r="P206" i="7" s="1"/>
  <c r="Y206" i="7" s="1"/>
  <c r="Z206" i="7" s="1"/>
  <c r="O206" i="7"/>
  <c r="Q206" i="7"/>
  <c r="R206" i="7"/>
  <c r="N207" i="7"/>
  <c r="O207" i="7"/>
  <c r="P207" i="7"/>
  <c r="Y207" i="7" s="1"/>
  <c r="Z207" i="7" s="1"/>
  <c r="Q207" i="7"/>
  <c r="S207" i="7" s="1"/>
  <c r="R207" i="7"/>
  <c r="N208" i="7"/>
  <c r="O208" i="7"/>
  <c r="P208" i="7"/>
  <c r="Y208" i="7" s="1"/>
  <c r="Z208" i="7" s="1"/>
  <c r="Q208" i="7"/>
  <c r="S208" i="7" s="1"/>
  <c r="R208" i="7"/>
  <c r="N209" i="7"/>
  <c r="P209" i="7" s="1"/>
  <c r="Y209" i="7" s="1"/>
  <c r="Z209" i="7" s="1"/>
  <c r="O209" i="7"/>
  <c r="Q209" i="7"/>
  <c r="R209" i="7"/>
  <c r="N210" i="7"/>
  <c r="P210" i="7" s="1"/>
  <c r="Y210" i="7" s="1"/>
  <c r="Z210" i="7" s="1"/>
  <c r="O210" i="7"/>
  <c r="Q210" i="7"/>
  <c r="R210" i="7"/>
  <c r="N211" i="7"/>
  <c r="O211" i="7"/>
  <c r="P211" i="7"/>
  <c r="Y211" i="7" s="1"/>
  <c r="Z211" i="7" s="1"/>
  <c r="Q211" i="7"/>
  <c r="S211" i="7" s="1"/>
  <c r="R211" i="7"/>
  <c r="N212" i="7"/>
  <c r="O212" i="7"/>
  <c r="P212" i="7"/>
  <c r="Y212" i="7" s="1"/>
  <c r="Z212" i="7" s="1"/>
  <c r="Q212" i="7"/>
  <c r="S212" i="7" s="1"/>
  <c r="R212" i="7"/>
  <c r="N213" i="7"/>
  <c r="P213" i="7" s="1"/>
  <c r="Y213" i="7" s="1"/>
  <c r="Z213" i="7" s="1"/>
  <c r="O213" i="7"/>
  <c r="Q213" i="7"/>
  <c r="R213" i="7"/>
  <c r="N214" i="7"/>
  <c r="P214" i="7" s="1"/>
  <c r="Y214" i="7" s="1"/>
  <c r="Z214" i="7" s="1"/>
  <c r="O214" i="7"/>
  <c r="Q214" i="7"/>
  <c r="R214" i="7"/>
  <c r="N215" i="7"/>
  <c r="O215" i="7"/>
  <c r="P215" i="7"/>
  <c r="Y215" i="7" s="1"/>
  <c r="Z215" i="7" s="1"/>
  <c r="Q215" i="7"/>
  <c r="S215" i="7" s="1"/>
  <c r="R215" i="7"/>
  <c r="N216" i="7"/>
  <c r="O216" i="7"/>
  <c r="P216" i="7"/>
  <c r="Y216" i="7" s="1"/>
  <c r="Z216" i="7" s="1"/>
  <c r="Q216" i="7"/>
  <c r="S216" i="7" s="1"/>
  <c r="R216" i="7"/>
  <c r="N217" i="7"/>
  <c r="P217" i="7" s="1"/>
  <c r="Y217" i="7" s="1"/>
  <c r="Z217" i="7" s="1"/>
  <c r="O217" i="7"/>
  <c r="Q217" i="7"/>
  <c r="R217" i="7"/>
  <c r="N218" i="7"/>
  <c r="P218" i="7" s="1"/>
  <c r="Y218" i="7" s="1"/>
  <c r="Z218" i="7" s="1"/>
  <c r="O218" i="7"/>
  <c r="Q218" i="7"/>
  <c r="R218" i="7"/>
  <c r="N219" i="7"/>
  <c r="O219" i="7"/>
  <c r="P219" i="7"/>
  <c r="Y219" i="7" s="1"/>
  <c r="Z219" i="7" s="1"/>
  <c r="Q219" i="7"/>
  <c r="S219" i="7" s="1"/>
  <c r="R219" i="7"/>
  <c r="N220" i="7"/>
  <c r="P220" i="7" s="1"/>
  <c r="Y220" i="7" s="1"/>
  <c r="Z220" i="7" s="1"/>
  <c r="O220" i="7"/>
  <c r="Q220" i="7"/>
  <c r="S220" i="7" s="1"/>
  <c r="R220" i="7"/>
  <c r="N221" i="7"/>
  <c r="O221" i="7"/>
  <c r="P221" i="7"/>
  <c r="Y221" i="7" s="1"/>
  <c r="Z221" i="7" s="1"/>
  <c r="Q221" i="7"/>
  <c r="S221" i="7" s="1"/>
  <c r="R221" i="7"/>
  <c r="N222" i="7"/>
  <c r="P222" i="7" s="1"/>
  <c r="O222" i="7"/>
  <c r="Q222" i="7"/>
  <c r="R222" i="7"/>
  <c r="N223" i="7"/>
  <c r="P223" i="7" s="1"/>
  <c r="O223" i="7"/>
  <c r="Q223" i="7"/>
  <c r="R223" i="7"/>
  <c r="N224" i="7"/>
  <c r="P224" i="7" s="1"/>
  <c r="Y224" i="7" s="1"/>
  <c r="Z224" i="7" s="1"/>
  <c r="O224" i="7"/>
  <c r="Q224" i="7"/>
  <c r="R224" i="7"/>
  <c r="N225" i="7"/>
  <c r="O225" i="7"/>
  <c r="P225" i="7"/>
  <c r="Y225" i="7" s="1"/>
  <c r="Z225" i="7" s="1"/>
  <c r="Q225" i="7"/>
  <c r="S225" i="7" s="1"/>
  <c r="R225" i="7"/>
  <c r="N226" i="7"/>
  <c r="O226" i="7"/>
  <c r="P226" i="7"/>
  <c r="Y226" i="7" s="1"/>
  <c r="Z226" i="7" s="1"/>
  <c r="Q226" i="7"/>
  <c r="S226" i="7" s="1"/>
  <c r="R226" i="7"/>
  <c r="N227" i="7"/>
  <c r="P227" i="7" s="1"/>
  <c r="Y227" i="7" s="1"/>
  <c r="Z227" i="7" s="1"/>
  <c r="O227" i="7"/>
  <c r="Q227" i="7"/>
  <c r="R227" i="7"/>
  <c r="N228" i="7"/>
  <c r="P228" i="7" s="1"/>
  <c r="O228" i="7"/>
  <c r="Q228" i="7"/>
  <c r="R228" i="7"/>
  <c r="N229" i="7"/>
  <c r="O229" i="7"/>
  <c r="P229" i="7"/>
  <c r="Y229" i="7" s="1"/>
  <c r="Z229" i="7" s="1"/>
  <c r="Q229" i="7"/>
  <c r="S229" i="7" s="1"/>
  <c r="R229" i="7"/>
  <c r="N230" i="7"/>
  <c r="O230" i="7"/>
  <c r="P230" i="7"/>
  <c r="Y230" i="7" s="1"/>
  <c r="Z230" i="7" s="1"/>
  <c r="Q230" i="7"/>
  <c r="S230" i="7" s="1"/>
  <c r="R230" i="7"/>
  <c r="N231" i="7"/>
  <c r="P231" i="7" s="1"/>
  <c r="Y231" i="7" s="1"/>
  <c r="Z231" i="7" s="1"/>
  <c r="O231" i="7"/>
  <c r="Q231" i="7"/>
  <c r="R231" i="7"/>
  <c r="N232" i="7"/>
  <c r="P232" i="7" s="1"/>
  <c r="Y232" i="7" s="1"/>
  <c r="Z232" i="7" s="1"/>
  <c r="O232" i="7"/>
  <c r="Q232" i="7"/>
  <c r="R232" i="7"/>
  <c r="N233" i="7"/>
  <c r="P233" i="7" s="1"/>
  <c r="Y233" i="7" s="1"/>
  <c r="Z233" i="7" s="1"/>
  <c r="O233" i="7"/>
  <c r="Q233" i="7"/>
  <c r="R233" i="7"/>
  <c r="N234" i="7"/>
  <c r="O234" i="7"/>
  <c r="P234" i="7"/>
  <c r="Y234" i="7" s="1"/>
  <c r="Z234" i="7" s="1"/>
  <c r="Q234" i="7"/>
  <c r="S234" i="7" s="1"/>
  <c r="R234" i="7"/>
  <c r="N235" i="7"/>
  <c r="O235" i="7"/>
  <c r="P235" i="7"/>
  <c r="Y235" i="7" s="1"/>
  <c r="Z235" i="7" s="1"/>
  <c r="Q235" i="7"/>
  <c r="S235" i="7" s="1"/>
  <c r="R235" i="7"/>
  <c r="N236" i="7"/>
  <c r="P236" i="7" s="1"/>
  <c r="Y236" i="7" s="1"/>
  <c r="Z236" i="7" s="1"/>
  <c r="O236" i="7"/>
  <c r="Q236" i="7"/>
  <c r="S236" i="7" s="1"/>
  <c r="R236" i="7"/>
  <c r="N237" i="7"/>
  <c r="P237" i="7" s="1"/>
  <c r="Y237" i="7" s="1"/>
  <c r="Z237" i="7" s="1"/>
  <c r="O237" i="7"/>
  <c r="Q237" i="7"/>
  <c r="R237" i="7"/>
  <c r="N238" i="7"/>
  <c r="P238" i="7" s="1"/>
  <c r="Y238" i="7" s="1"/>
  <c r="Z238" i="7" s="1"/>
  <c r="O238" i="7"/>
  <c r="Q238" i="7"/>
  <c r="R238" i="7"/>
  <c r="N239" i="7"/>
  <c r="O239" i="7"/>
  <c r="P239" i="7"/>
  <c r="Y239" i="7" s="1"/>
  <c r="Z239" i="7" s="1"/>
  <c r="Q239" i="7"/>
  <c r="S239" i="7" s="1"/>
  <c r="R239" i="7"/>
  <c r="N240" i="7"/>
  <c r="P240" i="7" s="1"/>
  <c r="Y240" i="7" s="1"/>
  <c r="Z240" i="7" s="1"/>
  <c r="O240" i="7"/>
  <c r="Q240" i="7"/>
  <c r="S240" i="7" s="1"/>
  <c r="R240" i="7"/>
  <c r="N241" i="7"/>
  <c r="O241" i="7"/>
  <c r="P241" i="7"/>
  <c r="Y241" i="7" s="1"/>
  <c r="Z241" i="7" s="1"/>
  <c r="Q241" i="7"/>
  <c r="S241" i="7" s="1"/>
  <c r="R241" i="7"/>
  <c r="N242" i="7"/>
  <c r="P242" i="7" s="1"/>
  <c r="Y242" i="7" s="1"/>
  <c r="Z242" i="7" s="1"/>
  <c r="O242" i="7"/>
  <c r="Q242" i="7"/>
  <c r="R242" i="7"/>
  <c r="N243" i="7"/>
  <c r="P243" i="7" s="1"/>
  <c r="Y243" i="7" s="1"/>
  <c r="Z243" i="7" s="1"/>
  <c r="O243" i="7"/>
  <c r="Q243" i="7"/>
  <c r="R243" i="7"/>
  <c r="N244" i="7"/>
  <c r="P244" i="7" s="1"/>
  <c r="Y244" i="7" s="1"/>
  <c r="Z244" i="7" s="1"/>
  <c r="O244" i="7"/>
  <c r="Q244" i="7"/>
  <c r="R244" i="7"/>
  <c r="N245" i="7"/>
  <c r="O245" i="7"/>
  <c r="P245" i="7"/>
  <c r="Q245" i="7"/>
  <c r="R245" i="7"/>
  <c r="N246" i="7"/>
  <c r="O246" i="7"/>
  <c r="P246" i="7"/>
  <c r="Y246" i="7" s="1"/>
  <c r="Z246" i="7" s="1"/>
  <c r="Q246" i="7"/>
  <c r="S246" i="7" s="1"/>
  <c r="R246" i="7"/>
  <c r="N247" i="7"/>
  <c r="P247" i="7" s="1"/>
  <c r="Y247" i="7" s="1"/>
  <c r="Z247" i="7" s="1"/>
  <c r="O247" i="7"/>
  <c r="Q247" i="7"/>
  <c r="R247" i="7"/>
  <c r="N248" i="7"/>
  <c r="P248" i="7" s="1"/>
  <c r="Y248" i="7" s="1"/>
  <c r="Z248" i="7" s="1"/>
  <c r="O248" i="7"/>
  <c r="Q248" i="7"/>
  <c r="R248" i="7"/>
  <c r="N249" i="7"/>
  <c r="O249" i="7"/>
  <c r="P249" i="7"/>
  <c r="Y249" i="7" s="1"/>
  <c r="Z249" i="7" s="1"/>
  <c r="Q249" i="7"/>
  <c r="S249" i="7" s="1"/>
  <c r="R249" i="7"/>
  <c r="N250" i="7"/>
  <c r="O250" i="7"/>
  <c r="P250" i="7"/>
  <c r="Y250" i="7" s="1"/>
  <c r="Z250" i="7" s="1"/>
  <c r="Q250" i="7"/>
  <c r="S250" i="7" s="1"/>
  <c r="R250" i="7"/>
  <c r="N251" i="7"/>
  <c r="P251" i="7" s="1"/>
  <c r="Y251" i="7" s="1"/>
  <c r="Z251" i="7" s="1"/>
  <c r="O251" i="7"/>
  <c r="Q251" i="7"/>
  <c r="R251" i="7"/>
  <c r="N252" i="7"/>
  <c r="P252" i="7" s="1"/>
  <c r="Y252" i="7" s="1"/>
  <c r="Z252" i="7" s="1"/>
  <c r="O252" i="7"/>
  <c r="Q252" i="7"/>
  <c r="R252" i="7"/>
  <c r="N253" i="7"/>
  <c r="O253" i="7"/>
  <c r="P253" i="7"/>
  <c r="Q253" i="7"/>
  <c r="R253" i="7"/>
  <c r="N254" i="7"/>
  <c r="P254" i="7" s="1"/>
  <c r="O254" i="7"/>
  <c r="Q254" i="7"/>
  <c r="R254" i="7"/>
  <c r="N255" i="7"/>
  <c r="O255" i="7"/>
  <c r="P255" i="7"/>
  <c r="Y255" i="7" s="1"/>
  <c r="Z255" i="7" s="1"/>
  <c r="Q255" i="7"/>
  <c r="S255" i="7" s="1"/>
  <c r="R255" i="7"/>
  <c r="N256" i="7"/>
  <c r="P256" i="7" s="1"/>
  <c r="Y256" i="7" s="1"/>
  <c r="Z256" i="7" s="1"/>
  <c r="O256" i="7"/>
  <c r="Q256" i="7"/>
  <c r="R256" i="7"/>
  <c r="N257" i="7"/>
  <c r="P257" i="7" s="1"/>
  <c r="Y257" i="7" s="1"/>
  <c r="Z257" i="7" s="1"/>
  <c r="O257" i="7"/>
  <c r="Q257" i="7"/>
  <c r="R257" i="7"/>
  <c r="N258" i="7"/>
  <c r="O258" i="7"/>
  <c r="P258" i="7"/>
  <c r="Y258" i="7" s="1"/>
  <c r="Z258" i="7" s="1"/>
  <c r="Q258" i="7"/>
  <c r="S258" i="7" s="1"/>
  <c r="R258" i="7"/>
  <c r="N259" i="7"/>
  <c r="O259" i="7"/>
  <c r="P259" i="7"/>
  <c r="Y259" i="7" s="1"/>
  <c r="Z259" i="7" s="1"/>
  <c r="Q259" i="7"/>
  <c r="S259" i="7" s="1"/>
  <c r="R259" i="7"/>
  <c r="N260" i="7"/>
  <c r="P260" i="7" s="1"/>
  <c r="Y260" i="7" s="1"/>
  <c r="Z260" i="7" s="1"/>
  <c r="O260" i="7"/>
  <c r="Q260" i="7"/>
  <c r="S260" i="7" s="1"/>
  <c r="R260" i="7"/>
  <c r="N261" i="7"/>
  <c r="P261" i="7" s="1"/>
  <c r="Y261" i="7" s="1"/>
  <c r="Z261" i="7" s="1"/>
  <c r="O261" i="7"/>
  <c r="Q261" i="7"/>
  <c r="R261" i="7"/>
  <c r="N262" i="7"/>
  <c r="P262" i="7" s="1"/>
  <c r="Y262" i="7" s="1"/>
  <c r="Z262" i="7" s="1"/>
  <c r="O262" i="7"/>
  <c r="Q262" i="7"/>
  <c r="R262" i="7"/>
  <c r="N263" i="7"/>
  <c r="O263" i="7"/>
  <c r="P263" i="7"/>
  <c r="Y263" i="7" s="1"/>
  <c r="Z263" i="7" s="1"/>
  <c r="Q263" i="7"/>
  <c r="S263" i="7" s="1"/>
  <c r="R263" i="7"/>
  <c r="N264" i="7"/>
  <c r="O264" i="7"/>
  <c r="P264" i="7"/>
  <c r="Y264" i="7" s="1"/>
  <c r="Z264" i="7" s="1"/>
  <c r="Q264" i="7"/>
  <c r="S264" i="7" s="1"/>
  <c r="R264" i="7"/>
  <c r="N265" i="7"/>
  <c r="P265" i="7" s="1"/>
  <c r="Y265" i="7" s="1"/>
  <c r="Z265" i="7" s="1"/>
  <c r="O265" i="7"/>
  <c r="Q265" i="7"/>
  <c r="R265" i="7"/>
  <c r="N266" i="7"/>
  <c r="P266" i="7" s="1"/>
  <c r="Y266" i="7" s="1"/>
  <c r="Z266" i="7" s="1"/>
  <c r="O266" i="7"/>
  <c r="Q266" i="7"/>
  <c r="R266" i="7"/>
  <c r="N267" i="7"/>
  <c r="O267" i="7"/>
  <c r="P267" i="7"/>
  <c r="Y267" i="7" s="1"/>
  <c r="Z267" i="7" s="1"/>
  <c r="Q267" i="7"/>
  <c r="S267" i="7" s="1"/>
  <c r="R267" i="7"/>
  <c r="N268" i="7"/>
  <c r="O268" i="7"/>
  <c r="P268" i="7"/>
  <c r="Y268" i="7" s="1"/>
  <c r="Z268" i="7" s="1"/>
  <c r="Q268" i="7"/>
  <c r="S268" i="7" s="1"/>
  <c r="R268" i="7"/>
  <c r="N269" i="7"/>
  <c r="P269" i="7" s="1"/>
  <c r="Y269" i="7" s="1"/>
  <c r="Z269" i="7" s="1"/>
  <c r="O269" i="7"/>
  <c r="Q269" i="7"/>
  <c r="R269" i="7"/>
  <c r="N270" i="7"/>
  <c r="P270" i="7" s="1"/>
  <c r="Y270" i="7" s="1"/>
  <c r="Z270" i="7" s="1"/>
  <c r="O270" i="7"/>
  <c r="Q270" i="7"/>
  <c r="R270" i="7"/>
  <c r="N271" i="7"/>
  <c r="P271" i="7" s="1"/>
  <c r="Y271" i="7" s="1"/>
  <c r="Z271" i="7" s="1"/>
  <c r="O271" i="7"/>
  <c r="Q271" i="7"/>
  <c r="R271" i="7"/>
  <c r="N272" i="7"/>
  <c r="O272" i="7"/>
  <c r="P272" i="7"/>
  <c r="Y272" i="7" s="1"/>
  <c r="Z272" i="7" s="1"/>
  <c r="Q272" i="7"/>
  <c r="S272" i="7" s="1"/>
  <c r="R272" i="7"/>
  <c r="N273" i="7"/>
  <c r="O273" i="7"/>
  <c r="P273" i="7"/>
  <c r="Y273" i="7" s="1"/>
  <c r="Z273" i="7" s="1"/>
  <c r="Q273" i="7"/>
  <c r="S273" i="7" s="1"/>
  <c r="R273" i="7"/>
  <c r="N274" i="7"/>
  <c r="P274" i="7" s="1"/>
  <c r="Y274" i="7" s="1"/>
  <c r="Z274" i="7" s="1"/>
  <c r="O274" i="7"/>
  <c r="Q274" i="7"/>
  <c r="R274" i="7"/>
  <c r="N275" i="7"/>
  <c r="P275" i="7" s="1"/>
  <c r="Y275" i="7" s="1"/>
  <c r="Z275" i="7" s="1"/>
  <c r="O275" i="7"/>
  <c r="Q275" i="7"/>
  <c r="R275" i="7"/>
  <c r="N276" i="7"/>
  <c r="O276" i="7"/>
  <c r="P276" i="7"/>
  <c r="Y276" i="7" s="1"/>
  <c r="Z276" i="7" s="1"/>
  <c r="Q276" i="7"/>
  <c r="S276" i="7" s="1"/>
  <c r="R276" i="7"/>
  <c r="N277" i="7"/>
  <c r="P277" i="7" s="1"/>
  <c r="Y277" i="7" s="1"/>
  <c r="Z277" i="7" s="1"/>
  <c r="O277" i="7"/>
  <c r="Q277" i="7"/>
  <c r="S277" i="7" s="1"/>
  <c r="R277" i="7"/>
  <c r="N278" i="7"/>
  <c r="O278" i="7"/>
  <c r="P278" i="7"/>
  <c r="Y278" i="7" s="1"/>
  <c r="Z278" i="7" s="1"/>
  <c r="Q278" i="7"/>
  <c r="S278" i="7" s="1"/>
  <c r="R278" i="7"/>
  <c r="N279" i="7"/>
  <c r="P279" i="7" s="1"/>
  <c r="Y279" i="7" s="1"/>
  <c r="Z279" i="7" s="1"/>
  <c r="O279" i="7"/>
  <c r="Q279" i="7"/>
  <c r="R279" i="7"/>
  <c r="N280" i="7"/>
  <c r="P280" i="7" s="1"/>
  <c r="Y280" i="7" s="1"/>
  <c r="Z280" i="7" s="1"/>
  <c r="O280" i="7"/>
  <c r="Q280" i="7"/>
  <c r="R280" i="7"/>
  <c r="N281" i="7"/>
  <c r="O281" i="7"/>
  <c r="P281" i="7"/>
  <c r="Y281" i="7" s="1"/>
  <c r="Z281" i="7" s="1"/>
  <c r="Q281" i="7"/>
  <c r="S281" i="7" s="1"/>
  <c r="R281" i="7"/>
  <c r="N282" i="7"/>
  <c r="P282" i="7" s="1"/>
  <c r="Y282" i="7" s="1"/>
  <c r="Z282" i="7" s="1"/>
  <c r="O282" i="7"/>
  <c r="Q282" i="7"/>
  <c r="S282" i="7" s="1"/>
  <c r="R282" i="7"/>
  <c r="N283" i="7"/>
  <c r="O283" i="7"/>
  <c r="P283" i="7"/>
  <c r="Y283" i="7" s="1"/>
  <c r="Z283" i="7" s="1"/>
  <c r="Q283" i="7"/>
  <c r="S283" i="7" s="1"/>
  <c r="R283" i="7"/>
  <c r="N284" i="7"/>
  <c r="P284" i="7" s="1"/>
  <c r="Y284" i="7" s="1"/>
  <c r="Z284" i="7" s="1"/>
  <c r="O284" i="7"/>
  <c r="Q284" i="7"/>
  <c r="S284" i="7" s="1"/>
  <c r="R284" i="7"/>
  <c r="N285" i="7"/>
  <c r="P285" i="7" s="1"/>
  <c r="Y285" i="7" s="1"/>
  <c r="Z285" i="7" s="1"/>
  <c r="O285" i="7"/>
  <c r="Q285" i="7"/>
  <c r="R285" i="7"/>
  <c r="N286" i="7"/>
  <c r="P286" i="7" s="1"/>
  <c r="Y286" i="7" s="1"/>
  <c r="Z286" i="7" s="1"/>
  <c r="O286" i="7"/>
  <c r="Q286" i="7"/>
  <c r="R286" i="7"/>
  <c r="N287" i="7"/>
  <c r="P287" i="7" s="1"/>
  <c r="Y287" i="7" s="1"/>
  <c r="Z287" i="7" s="1"/>
  <c r="O287" i="7"/>
  <c r="Q287" i="7"/>
  <c r="R287" i="7"/>
  <c r="N288" i="7"/>
  <c r="P288" i="7" s="1"/>
  <c r="Y288" i="7" s="1"/>
  <c r="Z288" i="7" s="1"/>
  <c r="O288" i="7"/>
  <c r="Q288" i="7"/>
  <c r="R288" i="7"/>
  <c r="N289" i="7"/>
  <c r="O289" i="7"/>
  <c r="P289" i="7"/>
  <c r="Y289" i="7" s="1"/>
  <c r="Z289" i="7" s="1"/>
  <c r="Q289" i="7"/>
  <c r="S289" i="7" s="1"/>
  <c r="R289" i="7"/>
  <c r="N290" i="7"/>
  <c r="O290" i="7"/>
  <c r="P290" i="7"/>
  <c r="Y290" i="7" s="1"/>
  <c r="Z290" i="7" s="1"/>
  <c r="Q290" i="7"/>
  <c r="S290" i="7" s="1"/>
  <c r="R290" i="7"/>
  <c r="N291" i="7"/>
  <c r="P291" i="7" s="1"/>
  <c r="Y291" i="7" s="1"/>
  <c r="Z291" i="7" s="1"/>
  <c r="O291" i="7"/>
  <c r="Q291" i="7"/>
  <c r="R291" i="7"/>
  <c r="N292" i="7"/>
  <c r="P292" i="7" s="1"/>
  <c r="Y292" i="7" s="1"/>
  <c r="Z292" i="7" s="1"/>
  <c r="O292" i="7"/>
  <c r="Q292" i="7"/>
  <c r="R292" i="7"/>
  <c r="N293" i="7"/>
  <c r="O293" i="7"/>
  <c r="P293" i="7"/>
  <c r="Y293" i="7" s="1"/>
  <c r="Z293" i="7" s="1"/>
  <c r="Q293" i="7"/>
  <c r="S293" i="7" s="1"/>
  <c r="R293" i="7"/>
  <c r="N294" i="7"/>
  <c r="O294" i="7"/>
  <c r="P294" i="7"/>
  <c r="Y294" i="7" s="1"/>
  <c r="Z294" i="7" s="1"/>
  <c r="Q294" i="7"/>
  <c r="S294" i="7" s="1"/>
  <c r="R294" i="7"/>
  <c r="N295" i="7"/>
  <c r="P295" i="7" s="1"/>
  <c r="Y295" i="7" s="1"/>
  <c r="Z295" i="7" s="1"/>
  <c r="O295" i="7"/>
  <c r="Q295" i="7"/>
  <c r="R295" i="7"/>
  <c r="N296" i="7"/>
  <c r="P296" i="7" s="1"/>
  <c r="Y296" i="7" s="1"/>
  <c r="Z296" i="7" s="1"/>
  <c r="O296" i="7"/>
  <c r="Q296" i="7"/>
  <c r="R296" i="7"/>
  <c r="N297" i="7"/>
  <c r="O297" i="7"/>
  <c r="P297" i="7"/>
  <c r="Y297" i="7" s="1"/>
  <c r="Z297" i="7" s="1"/>
  <c r="Q297" i="7"/>
  <c r="S297" i="7" s="1"/>
  <c r="R297" i="7"/>
  <c r="N298" i="7"/>
  <c r="O298" i="7"/>
  <c r="P298" i="7"/>
  <c r="Y298" i="7" s="1"/>
  <c r="Z298" i="7" s="1"/>
  <c r="Q298" i="7"/>
  <c r="S298" i="7" s="1"/>
  <c r="R298" i="7"/>
  <c r="N299" i="7"/>
  <c r="P299" i="7" s="1"/>
  <c r="Y299" i="7" s="1"/>
  <c r="Z299" i="7" s="1"/>
  <c r="O299" i="7"/>
  <c r="Q299" i="7"/>
  <c r="R299" i="7"/>
  <c r="N300" i="7"/>
  <c r="P300" i="7" s="1"/>
  <c r="Y300" i="7" s="1"/>
  <c r="Z300" i="7" s="1"/>
  <c r="O300" i="7"/>
  <c r="Q300" i="7"/>
  <c r="R300" i="7"/>
  <c r="N301" i="7"/>
  <c r="O301" i="7"/>
  <c r="P301" i="7"/>
  <c r="Y301" i="7" s="1"/>
  <c r="Z301" i="7" s="1"/>
  <c r="Q301" i="7"/>
  <c r="S301" i="7" s="1"/>
  <c r="R301" i="7"/>
  <c r="N302" i="7"/>
  <c r="P302" i="7" s="1"/>
  <c r="Y302" i="7" s="1"/>
  <c r="Z302" i="7" s="1"/>
  <c r="O302" i="7"/>
  <c r="Q302" i="7"/>
  <c r="S302" i="7" s="1"/>
  <c r="R302" i="7"/>
  <c r="N303" i="7"/>
  <c r="O303" i="7"/>
  <c r="P303" i="7"/>
  <c r="Y303" i="7" s="1"/>
  <c r="Z303" i="7" s="1"/>
  <c r="Q303" i="7"/>
  <c r="S303" i="7" s="1"/>
  <c r="R303" i="7"/>
  <c r="N304" i="7"/>
  <c r="P304" i="7" s="1"/>
  <c r="Y304" i="7" s="1"/>
  <c r="Z304" i="7" s="1"/>
  <c r="O304" i="7"/>
  <c r="Q304" i="7"/>
  <c r="S304" i="7" s="1"/>
  <c r="R304" i="7"/>
  <c r="N305" i="7"/>
  <c r="P305" i="7" s="1"/>
  <c r="Y305" i="7" s="1"/>
  <c r="Z305" i="7" s="1"/>
  <c r="O305" i="7"/>
  <c r="Q305" i="7"/>
  <c r="R305" i="7"/>
  <c r="N306" i="7"/>
  <c r="P306" i="7" s="1"/>
  <c r="Y306" i="7" s="1"/>
  <c r="Z306" i="7" s="1"/>
  <c r="O306" i="7"/>
  <c r="Q306" i="7"/>
  <c r="R306" i="7"/>
  <c r="N307" i="7"/>
  <c r="P307" i="7" s="1"/>
  <c r="Y307" i="7" s="1"/>
  <c r="Z307" i="7" s="1"/>
  <c r="O307" i="7"/>
  <c r="Q307" i="7"/>
  <c r="R307" i="7"/>
  <c r="N308" i="7"/>
  <c r="O308" i="7"/>
  <c r="P308" i="7"/>
  <c r="Y308" i="7" s="1"/>
  <c r="Z308" i="7" s="1"/>
  <c r="Q308" i="7"/>
  <c r="S308" i="7" s="1"/>
  <c r="R308" i="7"/>
  <c r="N309" i="7"/>
  <c r="O309" i="7"/>
  <c r="P309" i="7"/>
  <c r="Q309" i="7"/>
  <c r="R309" i="7"/>
  <c r="N310" i="7"/>
  <c r="P310" i="7" s="1"/>
  <c r="Y310" i="7" s="1"/>
  <c r="Z310" i="7" s="1"/>
  <c r="O310" i="7"/>
  <c r="Q310" i="7"/>
  <c r="R310" i="7"/>
  <c r="N311" i="7"/>
  <c r="P311" i="7" s="1"/>
  <c r="Y311" i="7" s="1"/>
  <c r="Z311" i="7" s="1"/>
  <c r="O311" i="7"/>
  <c r="Q311" i="7"/>
  <c r="R311" i="7"/>
  <c r="N312" i="7"/>
  <c r="O312" i="7"/>
  <c r="P312" i="7"/>
  <c r="Y312" i="7" s="1"/>
  <c r="Z312" i="7" s="1"/>
  <c r="Q312" i="7"/>
  <c r="S312" i="7" s="1"/>
  <c r="R312" i="7"/>
  <c r="N313" i="7"/>
  <c r="O313" i="7"/>
  <c r="P313" i="7"/>
  <c r="Y313" i="7" s="1"/>
  <c r="Z313" i="7" s="1"/>
  <c r="Q313" i="7"/>
  <c r="S313" i="7" s="1"/>
  <c r="R313" i="7"/>
  <c r="N314" i="7"/>
  <c r="P314" i="7" s="1"/>
  <c r="Y314" i="7" s="1"/>
  <c r="Z314" i="7" s="1"/>
  <c r="O314" i="7"/>
  <c r="Q314" i="7"/>
  <c r="R314" i="7"/>
  <c r="N315" i="7"/>
  <c r="P315" i="7" s="1"/>
  <c r="Y315" i="7" s="1"/>
  <c r="Z315" i="7" s="1"/>
  <c r="O315" i="7"/>
  <c r="Q315" i="7"/>
  <c r="R315" i="7"/>
  <c r="N316" i="7"/>
  <c r="P316" i="7" s="1"/>
  <c r="Y316" i="7" s="1"/>
  <c r="Z316" i="7" s="1"/>
  <c r="O316" i="7"/>
  <c r="Q316" i="7"/>
  <c r="R316" i="7"/>
  <c r="N317" i="7"/>
  <c r="O317" i="7"/>
  <c r="P317" i="7"/>
  <c r="Y317" i="7" s="1"/>
  <c r="Z317" i="7" s="1"/>
  <c r="Q317" i="7"/>
  <c r="S317" i="7" s="1"/>
  <c r="R317" i="7"/>
  <c r="N318" i="7"/>
  <c r="O318" i="7"/>
  <c r="P318" i="7"/>
  <c r="Y318" i="7" s="1"/>
  <c r="Z318" i="7" s="1"/>
  <c r="Q318" i="7"/>
  <c r="S318" i="7" s="1"/>
  <c r="R318" i="7"/>
  <c r="N319" i="7"/>
  <c r="P319" i="7" s="1"/>
  <c r="Y319" i="7" s="1"/>
  <c r="Z319" i="7" s="1"/>
  <c r="O319" i="7"/>
  <c r="Q319" i="7"/>
  <c r="R319" i="7"/>
  <c r="N320" i="7"/>
  <c r="P320" i="7" s="1"/>
  <c r="Y320" i="7" s="1"/>
  <c r="Z320" i="7" s="1"/>
  <c r="O320" i="7"/>
  <c r="Q320" i="7"/>
  <c r="R320" i="7"/>
  <c r="N321" i="7"/>
  <c r="O321" i="7"/>
  <c r="P321" i="7"/>
  <c r="Y321" i="7" s="1"/>
  <c r="Z321" i="7" s="1"/>
  <c r="Q321" i="7"/>
  <c r="S321" i="7" s="1"/>
  <c r="R321" i="7"/>
  <c r="N322" i="7"/>
  <c r="O322" i="7"/>
  <c r="P322" i="7"/>
  <c r="Y322" i="7" s="1"/>
  <c r="Z322" i="7" s="1"/>
  <c r="Q322" i="7"/>
  <c r="S322" i="7" s="1"/>
  <c r="R322" i="7"/>
  <c r="N323" i="7"/>
  <c r="P323" i="7" s="1"/>
  <c r="Y323" i="7" s="1"/>
  <c r="Z323" i="7" s="1"/>
  <c r="O323" i="7"/>
  <c r="Q323" i="7"/>
  <c r="R323" i="7"/>
  <c r="N324" i="7"/>
  <c r="P324" i="7" s="1"/>
  <c r="Y324" i="7" s="1"/>
  <c r="Z324" i="7" s="1"/>
  <c r="O324" i="7"/>
  <c r="Q324" i="7"/>
  <c r="R324" i="7"/>
  <c r="N325" i="7"/>
  <c r="O325" i="7"/>
  <c r="P325" i="7"/>
  <c r="Y325" i="7" s="1"/>
  <c r="Z325" i="7" s="1"/>
  <c r="Q325" i="7"/>
  <c r="S325" i="7" s="1"/>
  <c r="R325" i="7"/>
  <c r="N326" i="7"/>
  <c r="P326" i="7" s="1"/>
  <c r="O326" i="7"/>
  <c r="Q326" i="7"/>
  <c r="R326" i="7"/>
  <c r="N327" i="7"/>
  <c r="O327" i="7"/>
  <c r="P327" i="7"/>
  <c r="Y327" i="7" s="1"/>
  <c r="Z327" i="7" s="1"/>
  <c r="Q327" i="7"/>
  <c r="S327" i="7" s="1"/>
  <c r="R327" i="7"/>
  <c r="N328" i="7"/>
  <c r="P328" i="7" s="1"/>
  <c r="Y328" i="7" s="1"/>
  <c r="Z328" i="7" s="1"/>
  <c r="O328" i="7"/>
  <c r="Q328" i="7"/>
  <c r="R328" i="7"/>
  <c r="N329" i="7"/>
  <c r="P329" i="7" s="1"/>
  <c r="Y329" i="7" s="1"/>
  <c r="Z329" i="7" s="1"/>
  <c r="O329" i="7"/>
  <c r="Q329" i="7"/>
  <c r="R329" i="7"/>
  <c r="N330" i="7"/>
  <c r="O330" i="7"/>
  <c r="P330" i="7"/>
  <c r="Y330" i="7" s="1"/>
  <c r="Z330" i="7" s="1"/>
  <c r="Q330" i="7"/>
  <c r="S330" i="7" s="1"/>
  <c r="R330" i="7"/>
  <c r="N331" i="7"/>
  <c r="O331" i="7"/>
  <c r="P331" i="7"/>
  <c r="Y331" i="7" s="1"/>
  <c r="Z331" i="7" s="1"/>
  <c r="Q331" i="7"/>
  <c r="S331" i="7" s="1"/>
  <c r="R331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K297" i="7"/>
  <c r="K298" i="7"/>
  <c r="K299" i="7"/>
  <c r="K300" i="7"/>
  <c r="K301" i="7"/>
  <c r="K302" i="7"/>
  <c r="K303" i="7"/>
  <c r="K304" i="7"/>
  <c r="K305" i="7"/>
  <c r="K306" i="7"/>
  <c r="K307" i="7"/>
  <c r="K308" i="7"/>
  <c r="K309" i="7"/>
  <c r="K310" i="7"/>
  <c r="K311" i="7"/>
  <c r="K312" i="7"/>
  <c r="K313" i="7"/>
  <c r="K314" i="7"/>
  <c r="K315" i="7"/>
  <c r="K316" i="7"/>
  <c r="K317" i="7"/>
  <c r="K318" i="7"/>
  <c r="K319" i="7"/>
  <c r="K320" i="7"/>
  <c r="K321" i="7"/>
  <c r="K322" i="7"/>
  <c r="K323" i="7"/>
  <c r="K324" i="7"/>
  <c r="K325" i="7"/>
  <c r="K326" i="7"/>
  <c r="K327" i="7"/>
  <c r="K328" i="7"/>
  <c r="K329" i="7"/>
  <c r="K330" i="7"/>
  <c r="K331" i="7"/>
  <c r="R731" i="7"/>
  <c r="Q731" i="7"/>
  <c r="S731" i="7" s="1"/>
  <c r="O731" i="7"/>
  <c r="N731" i="7"/>
  <c r="K731" i="7"/>
  <c r="R730" i="7"/>
  <c r="Q730" i="7"/>
  <c r="S730" i="7" s="1"/>
  <c r="O730" i="7"/>
  <c r="N730" i="7"/>
  <c r="K730" i="7"/>
  <c r="R729" i="7"/>
  <c r="Q729" i="7"/>
  <c r="O729" i="7"/>
  <c r="N729" i="7"/>
  <c r="K729" i="7"/>
  <c r="R728" i="7"/>
  <c r="Q728" i="7"/>
  <c r="O728" i="7"/>
  <c r="N728" i="7"/>
  <c r="K728" i="7"/>
  <c r="R727" i="7"/>
  <c r="Q727" i="7"/>
  <c r="S727" i="7" s="1"/>
  <c r="O727" i="7"/>
  <c r="N727" i="7"/>
  <c r="K727" i="7"/>
  <c r="R726" i="7"/>
  <c r="Q726" i="7"/>
  <c r="S726" i="7" s="1"/>
  <c r="O726" i="7"/>
  <c r="N726" i="7"/>
  <c r="K726" i="7"/>
  <c r="R725" i="7"/>
  <c r="Q725" i="7"/>
  <c r="O725" i="7"/>
  <c r="N725" i="7"/>
  <c r="K725" i="7"/>
  <c r="R724" i="7"/>
  <c r="Q724" i="7"/>
  <c r="O724" i="7"/>
  <c r="N724" i="7"/>
  <c r="K724" i="7"/>
  <c r="R723" i="7"/>
  <c r="Q723" i="7"/>
  <c r="S723" i="7" s="1"/>
  <c r="O723" i="7"/>
  <c r="N723" i="7"/>
  <c r="K723" i="7"/>
  <c r="R722" i="7"/>
  <c r="Q722" i="7"/>
  <c r="S722" i="7" s="1"/>
  <c r="O722" i="7"/>
  <c r="N722" i="7"/>
  <c r="K722" i="7"/>
  <c r="R721" i="7"/>
  <c r="Q721" i="7"/>
  <c r="O721" i="7"/>
  <c r="N721" i="7"/>
  <c r="K721" i="7"/>
  <c r="R720" i="7"/>
  <c r="Q720" i="7"/>
  <c r="O720" i="7"/>
  <c r="N720" i="7"/>
  <c r="K720" i="7"/>
  <c r="R719" i="7"/>
  <c r="Q719" i="7"/>
  <c r="S719" i="7" s="1"/>
  <c r="O719" i="7"/>
  <c r="N719" i="7"/>
  <c r="K719" i="7"/>
  <c r="R718" i="7"/>
  <c r="Q718" i="7"/>
  <c r="S718" i="7" s="1"/>
  <c r="O718" i="7"/>
  <c r="N718" i="7"/>
  <c r="K718" i="7"/>
  <c r="R717" i="7"/>
  <c r="Q717" i="7"/>
  <c r="O717" i="7"/>
  <c r="N717" i="7"/>
  <c r="K717" i="7"/>
  <c r="R716" i="7"/>
  <c r="Q716" i="7"/>
  <c r="O716" i="7"/>
  <c r="N716" i="7"/>
  <c r="K716" i="7"/>
  <c r="R715" i="7"/>
  <c r="Q715" i="7"/>
  <c r="S715" i="7" s="1"/>
  <c r="O715" i="7"/>
  <c r="N715" i="7"/>
  <c r="K715" i="7"/>
  <c r="R714" i="7"/>
  <c r="Q714" i="7"/>
  <c r="S714" i="7" s="1"/>
  <c r="O714" i="7"/>
  <c r="N714" i="7"/>
  <c r="K714" i="7"/>
  <c r="R713" i="7"/>
  <c r="Q713" i="7"/>
  <c r="O713" i="7"/>
  <c r="N713" i="7"/>
  <c r="K713" i="7"/>
  <c r="R712" i="7"/>
  <c r="Q712" i="7"/>
  <c r="O712" i="7"/>
  <c r="N712" i="7"/>
  <c r="K712" i="7"/>
  <c r="R711" i="7"/>
  <c r="Q711" i="7"/>
  <c r="S711" i="7" s="1"/>
  <c r="O711" i="7"/>
  <c r="N711" i="7"/>
  <c r="K711" i="7"/>
  <c r="R710" i="7"/>
  <c r="Q710" i="7"/>
  <c r="S710" i="7" s="1"/>
  <c r="O710" i="7"/>
  <c r="N710" i="7"/>
  <c r="K710" i="7"/>
  <c r="R709" i="7"/>
  <c r="Q709" i="7"/>
  <c r="O709" i="7"/>
  <c r="N709" i="7"/>
  <c r="K709" i="7"/>
  <c r="R708" i="7"/>
  <c r="Q708" i="7"/>
  <c r="O708" i="7"/>
  <c r="N708" i="7"/>
  <c r="K708" i="7"/>
  <c r="R707" i="7"/>
  <c r="Q707" i="7"/>
  <c r="S707" i="7" s="1"/>
  <c r="O707" i="7"/>
  <c r="N707" i="7"/>
  <c r="K707" i="7"/>
  <c r="R706" i="7"/>
  <c r="Q706" i="7"/>
  <c r="S706" i="7" s="1"/>
  <c r="O706" i="7"/>
  <c r="N706" i="7"/>
  <c r="K706" i="7"/>
  <c r="R705" i="7"/>
  <c r="Q705" i="7"/>
  <c r="O705" i="7"/>
  <c r="K705" i="7"/>
  <c r="E705" i="7"/>
  <c r="N705" i="7" s="1"/>
  <c r="P705" i="7" s="1"/>
  <c r="R704" i="7"/>
  <c r="Q704" i="7"/>
  <c r="O704" i="7"/>
  <c r="K704" i="7"/>
  <c r="E704" i="7"/>
  <c r="N704" i="7" s="1"/>
  <c r="P704" i="7" s="1"/>
  <c r="R703" i="7"/>
  <c r="Q703" i="7"/>
  <c r="S703" i="7" s="1"/>
  <c r="O703" i="7"/>
  <c r="K703" i="7"/>
  <c r="E703" i="7"/>
  <c r="N703" i="7" s="1"/>
  <c r="P703" i="7" s="1"/>
  <c r="R702" i="7"/>
  <c r="Q702" i="7"/>
  <c r="S702" i="7" s="1"/>
  <c r="O702" i="7"/>
  <c r="K702" i="7"/>
  <c r="E702" i="7"/>
  <c r="N702" i="7" s="1"/>
  <c r="P702" i="7" s="1"/>
  <c r="R701" i="7"/>
  <c r="Q701" i="7"/>
  <c r="O701" i="7"/>
  <c r="K701" i="7"/>
  <c r="E701" i="7"/>
  <c r="N701" i="7" s="1"/>
  <c r="P701" i="7" s="1"/>
  <c r="R700" i="7"/>
  <c r="Q700" i="7"/>
  <c r="O700" i="7"/>
  <c r="K700" i="7"/>
  <c r="E700" i="7"/>
  <c r="N700" i="7" s="1"/>
  <c r="P700" i="7" s="1"/>
  <c r="R699" i="7"/>
  <c r="Q699" i="7"/>
  <c r="S699" i="7" s="1"/>
  <c r="O699" i="7"/>
  <c r="K699" i="7"/>
  <c r="E699" i="7"/>
  <c r="N699" i="7" s="1"/>
  <c r="P699" i="7" s="1"/>
  <c r="R698" i="7"/>
  <c r="Q698" i="7"/>
  <c r="S698" i="7" s="1"/>
  <c r="O698" i="7"/>
  <c r="K698" i="7"/>
  <c r="E698" i="7"/>
  <c r="N698" i="7" s="1"/>
  <c r="P698" i="7" s="1"/>
  <c r="R697" i="7"/>
  <c r="Q697" i="7"/>
  <c r="O697" i="7"/>
  <c r="K697" i="7"/>
  <c r="E697" i="7"/>
  <c r="N697" i="7" s="1"/>
  <c r="P697" i="7" s="1"/>
  <c r="R696" i="7"/>
  <c r="Q696" i="7"/>
  <c r="O696" i="7"/>
  <c r="K696" i="7"/>
  <c r="E696" i="7"/>
  <c r="N696" i="7" s="1"/>
  <c r="P696" i="7" s="1"/>
  <c r="R695" i="7"/>
  <c r="Q695" i="7"/>
  <c r="S695" i="7" s="1"/>
  <c r="O695" i="7"/>
  <c r="K695" i="7"/>
  <c r="E695" i="7"/>
  <c r="N695" i="7" s="1"/>
  <c r="P695" i="7" s="1"/>
  <c r="R694" i="7"/>
  <c r="Q694" i="7"/>
  <c r="S694" i="7" s="1"/>
  <c r="O694" i="7"/>
  <c r="K694" i="7"/>
  <c r="E694" i="7"/>
  <c r="N694" i="7" s="1"/>
  <c r="P694" i="7" s="1"/>
  <c r="R693" i="7"/>
  <c r="Q693" i="7"/>
  <c r="O693" i="7"/>
  <c r="K693" i="7"/>
  <c r="E693" i="7"/>
  <c r="N693" i="7" s="1"/>
  <c r="P693" i="7" s="1"/>
  <c r="R692" i="7"/>
  <c r="Q692" i="7"/>
  <c r="O692" i="7"/>
  <c r="K692" i="7"/>
  <c r="E692" i="7"/>
  <c r="N692" i="7" s="1"/>
  <c r="P692" i="7" s="1"/>
  <c r="R691" i="7"/>
  <c r="Q691" i="7"/>
  <c r="S691" i="7" s="1"/>
  <c r="O691" i="7"/>
  <c r="K691" i="7"/>
  <c r="E691" i="7"/>
  <c r="N691" i="7" s="1"/>
  <c r="P691" i="7" s="1"/>
  <c r="R690" i="7"/>
  <c r="Q690" i="7"/>
  <c r="S690" i="7" s="1"/>
  <c r="O690" i="7"/>
  <c r="K690" i="7"/>
  <c r="E690" i="7"/>
  <c r="N690" i="7" s="1"/>
  <c r="P690" i="7" s="1"/>
  <c r="R689" i="7"/>
  <c r="Q689" i="7"/>
  <c r="O689" i="7"/>
  <c r="K689" i="7"/>
  <c r="E689" i="7"/>
  <c r="N689" i="7" s="1"/>
  <c r="P689" i="7" s="1"/>
  <c r="R688" i="7"/>
  <c r="Q688" i="7"/>
  <c r="O688" i="7"/>
  <c r="K688" i="7"/>
  <c r="E688" i="7"/>
  <c r="N688" i="7" s="1"/>
  <c r="P688" i="7" s="1"/>
  <c r="R687" i="7"/>
  <c r="Q687" i="7"/>
  <c r="S687" i="7" s="1"/>
  <c r="O687" i="7"/>
  <c r="K687" i="7"/>
  <c r="E687" i="7"/>
  <c r="N687" i="7" s="1"/>
  <c r="P687" i="7" s="1"/>
  <c r="R686" i="7"/>
  <c r="Q686" i="7"/>
  <c r="S686" i="7" s="1"/>
  <c r="O686" i="7"/>
  <c r="K686" i="7"/>
  <c r="E686" i="7"/>
  <c r="N686" i="7" s="1"/>
  <c r="P686" i="7" s="1"/>
  <c r="R685" i="7"/>
  <c r="Q685" i="7"/>
  <c r="O685" i="7"/>
  <c r="K685" i="7"/>
  <c r="E685" i="7"/>
  <c r="N685" i="7" s="1"/>
  <c r="P685" i="7" s="1"/>
  <c r="R684" i="7"/>
  <c r="Q684" i="7"/>
  <c r="O684" i="7"/>
  <c r="K684" i="7"/>
  <c r="E684" i="7"/>
  <c r="N684" i="7" s="1"/>
  <c r="P684" i="7" s="1"/>
  <c r="R683" i="7"/>
  <c r="Q683" i="7"/>
  <c r="S683" i="7" s="1"/>
  <c r="O683" i="7"/>
  <c r="K683" i="7"/>
  <c r="E683" i="7"/>
  <c r="N683" i="7" s="1"/>
  <c r="P683" i="7" s="1"/>
  <c r="R682" i="7"/>
  <c r="Q682" i="7"/>
  <c r="S682" i="7" s="1"/>
  <c r="O682" i="7"/>
  <c r="K682" i="7"/>
  <c r="E682" i="7"/>
  <c r="N682" i="7" s="1"/>
  <c r="P682" i="7" s="1"/>
  <c r="R681" i="7"/>
  <c r="Q681" i="7"/>
  <c r="O681" i="7"/>
  <c r="K681" i="7"/>
  <c r="E681" i="7"/>
  <c r="N681" i="7" s="1"/>
  <c r="P681" i="7" s="1"/>
  <c r="R680" i="7"/>
  <c r="Q680" i="7"/>
  <c r="O680" i="7"/>
  <c r="K680" i="7"/>
  <c r="E680" i="7"/>
  <c r="N680" i="7" s="1"/>
  <c r="P680" i="7" s="1"/>
  <c r="K679" i="7"/>
  <c r="E679" i="7"/>
  <c r="K678" i="7"/>
  <c r="E678" i="7"/>
  <c r="R677" i="7"/>
  <c r="Q677" i="7"/>
  <c r="S677" i="7" s="1"/>
  <c r="O677" i="7"/>
  <c r="K677" i="7"/>
  <c r="E677" i="7"/>
  <c r="N677" i="7" s="1"/>
  <c r="P677" i="7" s="1"/>
  <c r="R676" i="7"/>
  <c r="Q676" i="7"/>
  <c r="O676" i="7"/>
  <c r="K676" i="7"/>
  <c r="E676" i="7"/>
  <c r="N676" i="7" s="1"/>
  <c r="P676" i="7" s="1"/>
  <c r="T676" i="7" s="1"/>
  <c r="R675" i="7"/>
  <c r="Q675" i="7"/>
  <c r="O675" i="7"/>
  <c r="K675" i="7"/>
  <c r="E675" i="7"/>
  <c r="N675" i="7" s="1"/>
  <c r="P675" i="7" s="1"/>
  <c r="R674" i="7"/>
  <c r="Q674" i="7"/>
  <c r="O674" i="7"/>
  <c r="K674" i="7"/>
  <c r="E674" i="7"/>
  <c r="N674" i="7" s="1"/>
  <c r="P674" i="7" s="1"/>
  <c r="R673" i="7"/>
  <c r="Q673" i="7"/>
  <c r="O673" i="7"/>
  <c r="K673" i="7"/>
  <c r="E673" i="7"/>
  <c r="N673" i="7" s="1"/>
  <c r="P673" i="7" s="1"/>
  <c r="R672" i="7"/>
  <c r="Q672" i="7"/>
  <c r="S672" i="7" s="1"/>
  <c r="O672" i="7"/>
  <c r="K672" i="7"/>
  <c r="E672" i="7"/>
  <c r="N672" i="7" s="1"/>
  <c r="P672" i="7" s="1"/>
  <c r="R671" i="7"/>
  <c r="Q671" i="7"/>
  <c r="O671" i="7"/>
  <c r="K671" i="7"/>
  <c r="E671" i="7"/>
  <c r="N671" i="7" s="1"/>
  <c r="P671" i="7" s="1"/>
  <c r="R670" i="7"/>
  <c r="Q670" i="7"/>
  <c r="O670" i="7"/>
  <c r="K670" i="7"/>
  <c r="E670" i="7"/>
  <c r="N670" i="7" s="1"/>
  <c r="P670" i="7" s="1"/>
  <c r="R669" i="7"/>
  <c r="Q669" i="7"/>
  <c r="S669" i="7" s="1"/>
  <c r="O669" i="7"/>
  <c r="K669" i="7"/>
  <c r="E669" i="7"/>
  <c r="N669" i="7" s="1"/>
  <c r="P669" i="7" s="1"/>
  <c r="R668" i="7"/>
  <c r="Q668" i="7"/>
  <c r="S668" i="7" s="1"/>
  <c r="O668" i="7"/>
  <c r="K668" i="7"/>
  <c r="E668" i="7"/>
  <c r="N668" i="7" s="1"/>
  <c r="P668" i="7" s="1"/>
  <c r="R667" i="7"/>
  <c r="Q667" i="7"/>
  <c r="O667" i="7"/>
  <c r="K667" i="7"/>
  <c r="E667" i="7"/>
  <c r="N667" i="7" s="1"/>
  <c r="P667" i="7" s="1"/>
  <c r="R666" i="7"/>
  <c r="Q666" i="7"/>
  <c r="O666" i="7"/>
  <c r="K666" i="7"/>
  <c r="E666" i="7"/>
  <c r="N666" i="7" s="1"/>
  <c r="P666" i="7" s="1"/>
  <c r="R665" i="7"/>
  <c r="Q665" i="7"/>
  <c r="S665" i="7" s="1"/>
  <c r="O665" i="7"/>
  <c r="K665" i="7"/>
  <c r="E665" i="7"/>
  <c r="N665" i="7" s="1"/>
  <c r="P665" i="7" s="1"/>
  <c r="R664" i="7"/>
  <c r="Q664" i="7"/>
  <c r="S664" i="7" s="1"/>
  <c r="O664" i="7"/>
  <c r="K664" i="7"/>
  <c r="E664" i="7"/>
  <c r="N664" i="7" s="1"/>
  <c r="P664" i="7" s="1"/>
  <c r="R663" i="7"/>
  <c r="Q663" i="7"/>
  <c r="O663" i="7"/>
  <c r="K663" i="7"/>
  <c r="E663" i="7"/>
  <c r="N663" i="7" s="1"/>
  <c r="P663" i="7" s="1"/>
  <c r="R662" i="7"/>
  <c r="Q662" i="7"/>
  <c r="O662" i="7"/>
  <c r="K662" i="7"/>
  <c r="E662" i="7"/>
  <c r="N662" i="7" s="1"/>
  <c r="P662" i="7" s="1"/>
  <c r="R661" i="7"/>
  <c r="Q661" i="7"/>
  <c r="S661" i="7" s="1"/>
  <c r="O661" i="7"/>
  <c r="K661" i="7"/>
  <c r="E661" i="7"/>
  <c r="N661" i="7" s="1"/>
  <c r="P661" i="7" s="1"/>
  <c r="R660" i="7"/>
  <c r="Q660" i="7"/>
  <c r="S660" i="7" s="1"/>
  <c r="O660" i="7"/>
  <c r="K660" i="7"/>
  <c r="E660" i="7"/>
  <c r="N660" i="7" s="1"/>
  <c r="P660" i="7" s="1"/>
  <c r="R659" i="7"/>
  <c r="Q659" i="7"/>
  <c r="O659" i="7"/>
  <c r="K659" i="7"/>
  <c r="E659" i="7"/>
  <c r="N659" i="7" s="1"/>
  <c r="P659" i="7" s="1"/>
  <c r="R658" i="7"/>
  <c r="Q658" i="7"/>
  <c r="O658" i="7"/>
  <c r="K658" i="7"/>
  <c r="E658" i="7"/>
  <c r="N658" i="7" s="1"/>
  <c r="P658" i="7" s="1"/>
  <c r="R657" i="7"/>
  <c r="Q657" i="7"/>
  <c r="S657" i="7" s="1"/>
  <c r="O657" i="7"/>
  <c r="K657" i="7"/>
  <c r="E657" i="7"/>
  <c r="N657" i="7" s="1"/>
  <c r="P657" i="7" s="1"/>
  <c r="R656" i="7"/>
  <c r="Q656" i="7"/>
  <c r="S656" i="7" s="1"/>
  <c r="O656" i="7"/>
  <c r="K656" i="7"/>
  <c r="E656" i="7"/>
  <c r="N656" i="7" s="1"/>
  <c r="P656" i="7" s="1"/>
  <c r="R655" i="7"/>
  <c r="Q655" i="7"/>
  <c r="O655" i="7"/>
  <c r="K655" i="7"/>
  <c r="E655" i="7"/>
  <c r="N655" i="7" s="1"/>
  <c r="P655" i="7" s="1"/>
  <c r="R654" i="7"/>
  <c r="Q654" i="7"/>
  <c r="O654" i="7"/>
  <c r="K654" i="7"/>
  <c r="E654" i="7"/>
  <c r="N654" i="7" s="1"/>
  <c r="P654" i="7" s="1"/>
  <c r="R653" i="7"/>
  <c r="Q653" i="7"/>
  <c r="S653" i="7" s="1"/>
  <c r="O653" i="7"/>
  <c r="K653" i="7"/>
  <c r="E653" i="7"/>
  <c r="N653" i="7" s="1"/>
  <c r="P653" i="7" s="1"/>
  <c r="R652" i="7"/>
  <c r="Q652" i="7"/>
  <c r="S652" i="7" s="1"/>
  <c r="O652" i="7"/>
  <c r="K652" i="7"/>
  <c r="E652" i="7"/>
  <c r="N652" i="7" s="1"/>
  <c r="P652" i="7" s="1"/>
  <c r="R651" i="7"/>
  <c r="Q651" i="7"/>
  <c r="O651" i="7"/>
  <c r="K651" i="7"/>
  <c r="E651" i="7"/>
  <c r="N651" i="7" s="1"/>
  <c r="P651" i="7" s="1"/>
  <c r="R650" i="7"/>
  <c r="Q650" i="7"/>
  <c r="O650" i="7"/>
  <c r="K650" i="7"/>
  <c r="E650" i="7"/>
  <c r="N650" i="7" s="1"/>
  <c r="P650" i="7" s="1"/>
  <c r="Y650" i="7" s="1"/>
  <c r="Z650" i="7" s="1"/>
  <c r="R649" i="7"/>
  <c r="Q649" i="7"/>
  <c r="S649" i="7" s="1"/>
  <c r="O649" i="7"/>
  <c r="K649" i="7"/>
  <c r="E649" i="7"/>
  <c r="N649" i="7" s="1"/>
  <c r="P649" i="7" s="1"/>
  <c r="R648" i="7"/>
  <c r="Q648" i="7"/>
  <c r="S648" i="7" s="1"/>
  <c r="O648" i="7"/>
  <c r="K648" i="7"/>
  <c r="E648" i="7"/>
  <c r="N648" i="7" s="1"/>
  <c r="P648" i="7" s="1"/>
  <c r="R647" i="7"/>
  <c r="Q647" i="7"/>
  <c r="O647" i="7"/>
  <c r="K647" i="7"/>
  <c r="E647" i="7"/>
  <c r="N647" i="7" s="1"/>
  <c r="P647" i="7" s="1"/>
  <c r="R646" i="7"/>
  <c r="Q646" i="7"/>
  <c r="O646" i="7"/>
  <c r="K646" i="7"/>
  <c r="E646" i="7"/>
  <c r="N646" i="7" s="1"/>
  <c r="P646" i="7" s="1"/>
  <c r="R645" i="7"/>
  <c r="Q645" i="7"/>
  <c r="S645" i="7" s="1"/>
  <c r="O645" i="7"/>
  <c r="K645" i="7"/>
  <c r="E645" i="7"/>
  <c r="N645" i="7" s="1"/>
  <c r="P645" i="7" s="1"/>
  <c r="R644" i="7"/>
  <c r="Q644" i="7"/>
  <c r="S644" i="7" s="1"/>
  <c r="O644" i="7"/>
  <c r="K644" i="7"/>
  <c r="E644" i="7"/>
  <c r="N644" i="7" s="1"/>
  <c r="P644" i="7" s="1"/>
  <c r="R643" i="7"/>
  <c r="Q643" i="7"/>
  <c r="O643" i="7"/>
  <c r="K643" i="7"/>
  <c r="E643" i="7"/>
  <c r="N643" i="7" s="1"/>
  <c r="P643" i="7" s="1"/>
  <c r="R642" i="7"/>
  <c r="Q642" i="7"/>
  <c r="O642" i="7"/>
  <c r="K642" i="7"/>
  <c r="E642" i="7"/>
  <c r="N642" i="7" s="1"/>
  <c r="P642" i="7" s="1"/>
  <c r="R641" i="7"/>
  <c r="Q641" i="7"/>
  <c r="S641" i="7" s="1"/>
  <c r="O641" i="7"/>
  <c r="K641" i="7"/>
  <c r="E641" i="7"/>
  <c r="N641" i="7" s="1"/>
  <c r="P641" i="7" s="1"/>
  <c r="R640" i="7"/>
  <c r="Q640" i="7"/>
  <c r="S640" i="7" s="1"/>
  <c r="O640" i="7"/>
  <c r="K640" i="7"/>
  <c r="E640" i="7"/>
  <c r="N640" i="7" s="1"/>
  <c r="P640" i="7" s="1"/>
  <c r="R639" i="7"/>
  <c r="Q639" i="7"/>
  <c r="O639" i="7"/>
  <c r="K639" i="7"/>
  <c r="E639" i="7"/>
  <c r="N639" i="7" s="1"/>
  <c r="P639" i="7" s="1"/>
  <c r="R638" i="7"/>
  <c r="Q638" i="7"/>
  <c r="O638" i="7"/>
  <c r="K638" i="7"/>
  <c r="E638" i="7"/>
  <c r="N638" i="7" s="1"/>
  <c r="P638" i="7" s="1"/>
  <c r="R637" i="7"/>
  <c r="Q637" i="7"/>
  <c r="S637" i="7" s="1"/>
  <c r="O637" i="7"/>
  <c r="K637" i="7"/>
  <c r="E637" i="7"/>
  <c r="N637" i="7" s="1"/>
  <c r="P637" i="7" s="1"/>
  <c r="R636" i="7"/>
  <c r="Q636" i="7"/>
  <c r="S636" i="7" s="1"/>
  <c r="O636" i="7"/>
  <c r="K636" i="7"/>
  <c r="E636" i="7"/>
  <c r="N636" i="7" s="1"/>
  <c r="P636" i="7" s="1"/>
  <c r="R635" i="7"/>
  <c r="Q635" i="7"/>
  <c r="O635" i="7"/>
  <c r="K635" i="7"/>
  <c r="E635" i="7"/>
  <c r="N635" i="7" s="1"/>
  <c r="P635" i="7" s="1"/>
  <c r="R634" i="7"/>
  <c r="Q634" i="7"/>
  <c r="O634" i="7"/>
  <c r="K634" i="7"/>
  <c r="E634" i="7"/>
  <c r="N634" i="7" s="1"/>
  <c r="P634" i="7" s="1"/>
  <c r="R633" i="7"/>
  <c r="Q633" i="7"/>
  <c r="S633" i="7" s="1"/>
  <c r="O633" i="7"/>
  <c r="K633" i="7"/>
  <c r="E633" i="7"/>
  <c r="N633" i="7" s="1"/>
  <c r="P633" i="7" s="1"/>
  <c r="R632" i="7"/>
  <c r="Q632" i="7"/>
  <c r="S632" i="7" s="1"/>
  <c r="O632" i="7"/>
  <c r="K632" i="7"/>
  <c r="E632" i="7"/>
  <c r="N632" i="7" s="1"/>
  <c r="P632" i="7" s="1"/>
  <c r="R631" i="7"/>
  <c r="Q631" i="7"/>
  <c r="O631" i="7"/>
  <c r="K631" i="7"/>
  <c r="E631" i="7"/>
  <c r="N631" i="7" s="1"/>
  <c r="P631" i="7" s="1"/>
  <c r="R630" i="7"/>
  <c r="Q630" i="7"/>
  <c r="O630" i="7"/>
  <c r="K630" i="7"/>
  <c r="E630" i="7"/>
  <c r="N630" i="7" s="1"/>
  <c r="P630" i="7" s="1"/>
  <c r="R629" i="7"/>
  <c r="Q629" i="7"/>
  <c r="S629" i="7" s="1"/>
  <c r="O629" i="7"/>
  <c r="K629" i="7"/>
  <c r="E629" i="7"/>
  <c r="N629" i="7" s="1"/>
  <c r="P629" i="7" s="1"/>
  <c r="R628" i="7"/>
  <c r="Q628" i="7"/>
  <c r="S628" i="7" s="1"/>
  <c r="O628" i="7"/>
  <c r="K628" i="7"/>
  <c r="E628" i="7"/>
  <c r="N628" i="7" s="1"/>
  <c r="P628" i="7" s="1"/>
  <c r="R627" i="7"/>
  <c r="Q627" i="7"/>
  <c r="O627" i="7"/>
  <c r="K627" i="7"/>
  <c r="E627" i="7"/>
  <c r="N627" i="7" s="1"/>
  <c r="P627" i="7" s="1"/>
  <c r="R626" i="7"/>
  <c r="Q626" i="7"/>
  <c r="O626" i="7"/>
  <c r="K626" i="7"/>
  <c r="E626" i="7"/>
  <c r="N626" i="7" s="1"/>
  <c r="P626" i="7" s="1"/>
  <c r="R625" i="7"/>
  <c r="Q625" i="7"/>
  <c r="S625" i="7" s="1"/>
  <c r="O625" i="7"/>
  <c r="K625" i="7"/>
  <c r="E625" i="7"/>
  <c r="N625" i="7" s="1"/>
  <c r="P625" i="7" s="1"/>
  <c r="R624" i="7"/>
  <c r="Q624" i="7"/>
  <c r="S624" i="7" s="1"/>
  <c r="O624" i="7"/>
  <c r="K624" i="7"/>
  <c r="E624" i="7"/>
  <c r="N624" i="7" s="1"/>
  <c r="P624" i="7" s="1"/>
  <c r="R623" i="7"/>
  <c r="Q623" i="7"/>
  <c r="O623" i="7"/>
  <c r="K623" i="7"/>
  <c r="E623" i="7"/>
  <c r="N623" i="7" s="1"/>
  <c r="P623" i="7" s="1"/>
  <c r="R622" i="7"/>
  <c r="Q622" i="7"/>
  <c r="O622" i="7"/>
  <c r="K622" i="7"/>
  <c r="E622" i="7"/>
  <c r="N622" i="7" s="1"/>
  <c r="P622" i="7" s="1"/>
  <c r="R449" i="7"/>
  <c r="Q449" i="7"/>
  <c r="S449" i="7" s="1"/>
  <c r="O449" i="7"/>
  <c r="N449" i="7"/>
  <c r="P449" i="7" s="1"/>
  <c r="Y449" i="7" s="1"/>
  <c r="Z449" i="7" s="1"/>
  <c r="K449" i="7"/>
  <c r="R448" i="7"/>
  <c r="Q448" i="7"/>
  <c r="S448" i="7" s="1"/>
  <c r="O448" i="7"/>
  <c r="N448" i="7"/>
  <c r="P448" i="7" s="1"/>
  <c r="Y448" i="7" s="1"/>
  <c r="Z448" i="7" s="1"/>
  <c r="K448" i="7"/>
  <c r="R447" i="7"/>
  <c r="Q447" i="7"/>
  <c r="O447" i="7"/>
  <c r="N447" i="7"/>
  <c r="P447" i="7" s="1"/>
  <c r="Y447" i="7" s="1"/>
  <c r="Z447" i="7" s="1"/>
  <c r="K447" i="7"/>
  <c r="R446" i="7"/>
  <c r="Q446" i="7"/>
  <c r="O446" i="7"/>
  <c r="N446" i="7"/>
  <c r="P446" i="7" s="1"/>
  <c r="Y446" i="7" s="1"/>
  <c r="Z446" i="7" s="1"/>
  <c r="K446" i="7"/>
  <c r="R445" i="7"/>
  <c r="Q445" i="7"/>
  <c r="S445" i="7" s="1"/>
  <c r="O445" i="7"/>
  <c r="N445" i="7"/>
  <c r="P445" i="7" s="1"/>
  <c r="Y445" i="7" s="1"/>
  <c r="Z445" i="7" s="1"/>
  <c r="K445" i="7"/>
  <c r="R444" i="7"/>
  <c r="Q444" i="7"/>
  <c r="S444" i="7" s="1"/>
  <c r="O444" i="7"/>
  <c r="N444" i="7"/>
  <c r="P444" i="7" s="1"/>
  <c r="Y444" i="7" s="1"/>
  <c r="Z444" i="7" s="1"/>
  <c r="K444" i="7"/>
  <c r="R443" i="7"/>
  <c r="Q443" i="7"/>
  <c r="O443" i="7"/>
  <c r="N443" i="7"/>
  <c r="P443" i="7" s="1"/>
  <c r="Y443" i="7" s="1"/>
  <c r="Z443" i="7" s="1"/>
  <c r="K443" i="7"/>
  <c r="R442" i="7"/>
  <c r="Q442" i="7"/>
  <c r="O442" i="7"/>
  <c r="N442" i="7"/>
  <c r="P442" i="7" s="1"/>
  <c r="Y442" i="7" s="1"/>
  <c r="Z442" i="7" s="1"/>
  <c r="K442" i="7"/>
  <c r="R441" i="7"/>
  <c r="Q441" i="7"/>
  <c r="S441" i="7" s="1"/>
  <c r="O441" i="7"/>
  <c r="N441" i="7"/>
  <c r="P441" i="7" s="1"/>
  <c r="Y441" i="7" s="1"/>
  <c r="Z441" i="7" s="1"/>
  <c r="K441" i="7"/>
  <c r="R440" i="7"/>
  <c r="Q440" i="7"/>
  <c r="S440" i="7" s="1"/>
  <c r="O440" i="7"/>
  <c r="N440" i="7"/>
  <c r="P440" i="7" s="1"/>
  <c r="Y440" i="7" s="1"/>
  <c r="Z440" i="7" s="1"/>
  <c r="K440" i="7"/>
  <c r="R439" i="7"/>
  <c r="Q439" i="7"/>
  <c r="O439" i="7"/>
  <c r="N439" i="7"/>
  <c r="P439" i="7" s="1"/>
  <c r="Y439" i="7" s="1"/>
  <c r="Z439" i="7" s="1"/>
  <c r="K439" i="7"/>
  <c r="R438" i="7"/>
  <c r="Q438" i="7"/>
  <c r="O438" i="7"/>
  <c r="N438" i="7"/>
  <c r="P438" i="7" s="1"/>
  <c r="Y438" i="7" s="1"/>
  <c r="Z438" i="7" s="1"/>
  <c r="K438" i="7"/>
  <c r="R437" i="7"/>
  <c r="Q437" i="7"/>
  <c r="S437" i="7" s="1"/>
  <c r="O437" i="7"/>
  <c r="N437" i="7"/>
  <c r="P437" i="7" s="1"/>
  <c r="Y437" i="7" s="1"/>
  <c r="Z437" i="7" s="1"/>
  <c r="K437" i="7"/>
  <c r="R436" i="7"/>
  <c r="Q436" i="7"/>
  <c r="O436" i="7"/>
  <c r="N436" i="7"/>
  <c r="P436" i="7" s="1"/>
  <c r="K436" i="7"/>
  <c r="R435" i="7"/>
  <c r="Q435" i="7"/>
  <c r="O435" i="7"/>
  <c r="N435" i="7"/>
  <c r="P435" i="7" s="1"/>
  <c r="Y435" i="7" s="1"/>
  <c r="Z435" i="7" s="1"/>
  <c r="K435" i="7"/>
  <c r="R434" i="7"/>
  <c r="Q434" i="7"/>
  <c r="O434" i="7"/>
  <c r="N434" i="7"/>
  <c r="P434" i="7" s="1"/>
  <c r="Y434" i="7" s="1"/>
  <c r="Z434" i="7" s="1"/>
  <c r="K434" i="7"/>
  <c r="R433" i="7"/>
  <c r="Q433" i="7"/>
  <c r="S433" i="7" s="1"/>
  <c r="O433" i="7"/>
  <c r="N433" i="7"/>
  <c r="P433" i="7" s="1"/>
  <c r="Y433" i="7" s="1"/>
  <c r="Z433" i="7" s="1"/>
  <c r="K433" i="7"/>
  <c r="R432" i="7"/>
  <c r="Q432" i="7"/>
  <c r="S432" i="7" s="1"/>
  <c r="O432" i="7"/>
  <c r="N432" i="7"/>
  <c r="P432" i="7" s="1"/>
  <c r="Y432" i="7" s="1"/>
  <c r="Z432" i="7" s="1"/>
  <c r="K432" i="7"/>
  <c r="R431" i="7"/>
  <c r="Q431" i="7"/>
  <c r="O431" i="7"/>
  <c r="N431" i="7"/>
  <c r="P431" i="7" s="1"/>
  <c r="Y431" i="7" s="1"/>
  <c r="Z431" i="7" s="1"/>
  <c r="K431" i="7"/>
  <c r="R430" i="7"/>
  <c r="Q430" i="7"/>
  <c r="O430" i="7"/>
  <c r="N430" i="7"/>
  <c r="P430" i="7" s="1"/>
  <c r="Y430" i="7" s="1"/>
  <c r="Z430" i="7" s="1"/>
  <c r="K430" i="7"/>
  <c r="R429" i="7"/>
  <c r="Q429" i="7"/>
  <c r="S429" i="7" s="1"/>
  <c r="O429" i="7"/>
  <c r="N429" i="7"/>
  <c r="P429" i="7" s="1"/>
  <c r="Y429" i="7" s="1"/>
  <c r="Z429" i="7" s="1"/>
  <c r="K429" i="7"/>
  <c r="R428" i="7"/>
  <c r="Q428" i="7"/>
  <c r="S428" i="7" s="1"/>
  <c r="O428" i="7"/>
  <c r="N428" i="7"/>
  <c r="P428" i="7" s="1"/>
  <c r="Y428" i="7" s="1"/>
  <c r="Z428" i="7" s="1"/>
  <c r="K428" i="7"/>
  <c r="R427" i="7"/>
  <c r="Q427" i="7"/>
  <c r="O427" i="7"/>
  <c r="N427" i="7"/>
  <c r="P427" i="7" s="1"/>
  <c r="Y427" i="7" s="1"/>
  <c r="Z427" i="7" s="1"/>
  <c r="K427" i="7"/>
  <c r="R426" i="7"/>
  <c r="Q426" i="7"/>
  <c r="O426" i="7"/>
  <c r="N426" i="7"/>
  <c r="P426" i="7" s="1"/>
  <c r="Y426" i="7" s="1"/>
  <c r="Z426" i="7" s="1"/>
  <c r="K426" i="7"/>
  <c r="R425" i="7"/>
  <c r="Q425" i="7"/>
  <c r="S425" i="7" s="1"/>
  <c r="O425" i="7"/>
  <c r="N425" i="7"/>
  <c r="P425" i="7" s="1"/>
  <c r="Y425" i="7" s="1"/>
  <c r="Z425" i="7" s="1"/>
  <c r="K425" i="7"/>
  <c r="R424" i="7"/>
  <c r="Q424" i="7"/>
  <c r="S424" i="7" s="1"/>
  <c r="O424" i="7"/>
  <c r="N424" i="7"/>
  <c r="P424" i="7" s="1"/>
  <c r="Y424" i="7" s="1"/>
  <c r="Z424" i="7" s="1"/>
  <c r="K424" i="7"/>
  <c r="R423" i="7"/>
  <c r="Q423" i="7"/>
  <c r="O423" i="7"/>
  <c r="N423" i="7"/>
  <c r="P423" i="7" s="1"/>
  <c r="Y423" i="7" s="1"/>
  <c r="Z423" i="7" s="1"/>
  <c r="K423" i="7"/>
  <c r="R422" i="7"/>
  <c r="Q422" i="7"/>
  <c r="O422" i="7"/>
  <c r="N422" i="7"/>
  <c r="P422" i="7" s="1"/>
  <c r="Y422" i="7" s="1"/>
  <c r="Z422" i="7" s="1"/>
  <c r="K422" i="7"/>
  <c r="R421" i="7"/>
  <c r="Q421" i="7"/>
  <c r="S421" i="7" s="1"/>
  <c r="O421" i="7"/>
  <c r="N421" i="7"/>
  <c r="P421" i="7" s="1"/>
  <c r="Y421" i="7" s="1"/>
  <c r="Z421" i="7" s="1"/>
  <c r="K421" i="7"/>
  <c r="R420" i="7"/>
  <c r="Q420" i="7"/>
  <c r="S420" i="7" s="1"/>
  <c r="O420" i="7"/>
  <c r="N420" i="7"/>
  <c r="P420" i="7" s="1"/>
  <c r="Y420" i="7" s="1"/>
  <c r="Z420" i="7" s="1"/>
  <c r="K420" i="7"/>
  <c r="R419" i="7"/>
  <c r="Q419" i="7"/>
  <c r="O419" i="7"/>
  <c r="N419" i="7"/>
  <c r="P419" i="7" s="1"/>
  <c r="Y419" i="7" s="1"/>
  <c r="Z419" i="7" s="1"/>
  <c r="K419" i="7"/>
  <c r="R418" i="7"/>
  <c r="Q418" i="7"/>
  <c r="O418" i="7"/>
  <c r="N418" i="7"/>
  <c r="P418" i="7" s="1"/>
  <c r="Y418" i="7" s="1"/>
  <c r="Z418" i="7" s="1"/>
  <c r="K418" i="7"/>
  <c r="R417" i="7"/>
  <c r="Q417" i="7"/>
  <c r="S417" i="7" s="1"/>
  <c r="O417" i="7"/>
  <c r="N417" i="7"/>
  <c r="P417" i="7" s="1"/>
  <c r="Y417" i="7" s="1"/>
  <c r="Z417" i="7" s="1"/>
  <c r="K417" i="7"/>
  <c r="R416" i="7"/>
  <c r="Q416" i="7"/>
  <c r="S416" i="7" s="1"/>
  <c r="O416" i="7"/>
  <c r="N416" i="7"/>
  <c r="P416" i="7" s="1"/>
  <c r="Y416" i="7" s="1"/>
  <c r="Z416" i="7" s="1"/>
  <c r="K416" i="7"/>
  <c r="R415" i="7"/>
  <c r="Q415" i="7"/>
  <c r="O415" i="7"/>
  <c r="N415" i="7"/>
  <c r="P415" i="7" s="1"/>
  <c r="Y415" i="7" s="1"/>
  <c r="Z415" i="7" s="1"/>
  <c r="K415" i="7"/>
  <c r="R414" i="7"/>
  <c r="Q414" i="7"/>
  <c r="O414" i="7"/>
  <c r="N414" i="7"/>
  <c r="P414" i="7" s="1"/>
  <c r="Y414" i="7" s="1"/>
  <c r="Z414" i="7" s="1"/>
  <c r="K414" i="7"/>
  <c r="R413" i="7"/>
  <c r="Q413" i="7"/>
  <c r="S413" i="7" s="1"/>
  <c r="O413" i="7"/>
  <c r="N413" i="7"/>
  <c r="P413" i="7" s="1"/>
  <c r="Y413" i="7" s="1"/>
  <c r="Z413" i="7" s="1"/>
  <c r="K413" i="7"/>
  <c r="R412" i="7"/>
  <c r="Q412" i="7"/>
  <c r="S412" i="7" s="1"/>
  <c r="O412" i="7"/>
  <c r="N412" i="7"/>
  <c r="P412" i="7" s="1"/>
  <c r="Y412" i="7" s="1"/>
  <c r="Z412" i="7" s="1"/>
  <c r="K412" i="7"/>
  <c r="R411" i="7"/>
  <c r="Q411" i="7"/>
  <c r="O411" i="7"/>
  <c r="N411" i="7"/>
  <c r="P411" i="7" s="1"/>
  <c r="K411" i="7"/>
  <c r="R410" i="7"/>
  <c r="Q410" i="7"/>
  <c r="O410" i="7"/>
  <c r="N410" i="7"/>
  <c r="P410" i="7" s="1"/>
  <c r="Y410" i="7" s="1"/>
  <c r="Z410" i="7" s="1"/>
  <c r="K410" i="7"/>
  <c r="R409" i="7"/>
  <c r="Q409" i="7"/>
  <c r="S409" i="7" s="1"/>
  <c r="O409" i="7"/>
  <c r="N409" i="7"/>
  <c r="P409" i="7" s="1"/>
  <c r="Y409" i="7" s="1"/>
  <c r="Z409" i="7" s="1"/>
  <c r="K409" i="7"/>
  <c r="R408" i="7"/>
  <c r="Q408" i="7"/>
  <c r="S408" i="7" s="1"/>
  <c r="O408" i="7"/>
  <c r="N408" i="7"/>
  <c r="P408" i="7" s="1"/>
  <c r="Y408" i="7" s="1"/>
  <c r="Z408" i="7" s="1"/>
  <c r="K408" i="7"/>
  <c r="R407" i="7"/>
  <c r="Q407" i="7"/>
  <c r="O407" i="7"/>
  <c r="N407" i="7"/>
  <c r="P407" i="7" s="1"/>
  <c r="Y407" i="7" s="1"/>
  <c r="Z407" i="7" s="1"/>
  <c r="K407" i="7"/>
  <c r="R406" i="7"/>
  <c r="Q406" i="7"/>
  <c r="O406" i="7"/>
  <c r="N406" i="7"/>
  <c r="P406" i="7" s="1"/>
  <c r="Y406" i="7" s="1"/>
  <c r="Z406" i="7" s="1"/>
  <c r="K406" i="7"/>
  <c r="R405" i="7"/>
  <c r="Q405" i="7"/>
  <c r="S405" i="7" s="1"/>
  <c r="O405" i="7"/>
  <c r="N405" i="7"/>
  <c r="P405" i="7" s="1"/>
  <c r="Y405" i="7" s="1"/>
  <c r="Z405" i="7" s="1"/>
  <c r="K405" i="7"/>
  <c r="R404" i="7"/>
  <c r="Q404" i="7"/>
  <c r="S404" i="7" s="1"/>
  <c r="O404" i="7"/>
  <c r="N404" i="7"/>
  <c r="P404" i="7" s="1"/>
  <c r="Y404" i="7" s="1"/>
  <c r="Z404" i="7" s="1"/>
  <c r="K404" i="7"/>
  <c r="R403" i="7"/>
  <c r="Q403" i="7"/>
  <c r="O403" i="7"/>
  <c r="N403" i="7"/>
  <c r="P403" i="7" s="1"/>
  <c r="Y403" i="7" s="1"/>
  <c r="Z403" i="7" s="1"/>
  <c r="K403" i="7"/>
  <c r="R402" i="7"/>
  <c r="Q402" i="7"/>
  <c r="O402" i="7"/>
  <c r="N402" i="7"/>
  <c r="P402" i="7" s="1"/>
  <c r="Y402" i="7" s="1"/>
  <c r="Z402" i="7" s="1"/>
  <c r="K402" i="7"/>
  <c r="R401" i="7"/>
  <c r="Q401" i="7"/>
  <c r="S401" i="7" s="1"/>
  <c r="O401" i="7"/>
  <c r="N401" i="7"/>
  <c r="P401" i="7" s="1"/>
  <c r="Y401" i="7" s="1"/>
  <c r="Z401" i="7" s="1"/>
  <c r="K401" i="7"/>
  <c r="R400" i="7"/>
  <c r="Q400" i="7"/>
  <c r="S400" i="7" s="1"/>
  <c r="O400" i="7"/>
  <c r="N400" i="7"/>
  <c r="P400" i="7" s="1"/>
  <c r="Y400" i="7" s="1"/>
  <c r="Z400" i="7" s="1"/>
  <c r="K400" i="7"/>
  <c r="R399" i="7"/>
  <c r="Q399" i="7"/>
  <c r="O399" i="7"/>
  <c r="N399" i="7"/>
  <c r="P399" i="7" s="1"/>
  <c r="Y399" i="7" s="1"/>
  <c r="Z399" i="7" s="1"/>
  <c r="K399" i="7"/>
  <c r="R398" i="7"/>
  <c r="Q398" i="7"/>
  <c r="O398" i="7"/>
  <c r="N398" i="7"/>
  <c r="P398" i="7" s="1"/>
  <c r="Y398" i="7" s="1"/>
  <c r="Z398" i="7" s="1"/>
  <c r="K398" i="7"/>
  <c r="R397" i="7"/>
  <c r="Q397" i="7"/>
  <c r="S397" i="7" s="1"/>
  <c r="O397" i="7"/>
  <c r="N397" i="7"/>
  <c r="P397" i="7" s="1"/>
  <c r="Y397" i="7" s="1"/>
  <c r="Z397" i="7" s="1"/>
  <c r="K397" i="7"/>
  <c r="R396" i="7"/>
  <c r="Q396" i="7"/>
  <c r="S396" i="7" s="1"/>
  <c r="O396" i="7"/>
  <c r="N396" i="7"/>
  <c r="P396" i="7" s="1"/>
  <c r="Y396" i="7" s="1"/>
  <c r="Z396" i="7" s="1"/>
  <c r="K396" i="7"/>
  <c r="R395" i="7"/>
  <c r="Q395" i="7"/>
  <c r="O395" i="7"/>
  <c r="N395" i="7"/>
  <c r="P395" i="7" s="1"/>
  <c r="Y395" i="7" s="1"/>
  <c r="Z395" i="7" s="1"/>
  <c r="K395" i="7"/>
  <c r="R394" i="7"/>
  <c r="Q394" i="7"/>
  <c r="O394" i="7"/>
  <c r="N394" i="7"/>
  <c r="P394" i="7" s="1"/>
  <c r="Y394" i="7" s="1"/>
  <c r="Z394" i="7" s="1"/>
  <c r="K394" i="7"/>
  <c r="R393" i="7"/>
  <c r="Q393" i="7"/>
  <c r="S393" i="7" s="1"/>
  <c r="O393" i="7"/>
  <c r="N393" i="7"/>
  <c r="P393" i="7" s="1"/>
  <c r="Y393" i="7" s="1"/>
  <c r="Z393" i="7" s="1"/>
  <c r="K393" i="7"/>
  <c r="R392" i="7"/>
  <c r="Q392" i="7"/>
  <c r="S392" i="7" s="1"/>
  <c r="O392" i="7"/>
  <c r="N392" i="7"/>
  <c r="P392" i="7" s="1"/>
  <c r="Y392" i="7" s="1"/>
  <c r="Z392" i="7" s="1"/>
  <c r="K392" i="7"/>
  <c r="R391" i="7"/>
  <c r="Q391" i="7"/>
  <c r="O391" i="7"/>
  <c r="N391" i="7"/>
  <c r="P391" i="7" s="1"/>
  <c r="Y391" i="7" s="1"/>
  <c r="Z391" i="7" s="1"/>
  <c r="K391" i="7"/>
  <c r="R390" i="7"/>
  <c r="Q390" i="7"/>
  <c r="O390" i="7"/>
  <c r="N390" i="7"/>
  <c r="P390" i="7" s="1"/>
  <c r="Y390" i="7" s="1"/>
  <c r="Z390" i="7" s="1"/>
  <c r="K390" i="7"/>
  <c r="R389" i="7"/>
  <c r="Q389" i="7"/>
  <c r="S389" i="7" s="1"/>
  <c r="O389" i="7"/>
  <c r="N389" i="7"/>
  <c r="P389" i="7" s="1"/>
  <c r="Y389" i="7" s="1"/>
  <c r="Z389" i="7" s="1"/>
  <c r="K389" i="7"/>
  <c r="R388" i="7"/>
  <c r="Q388" i="7"/>
  <c r="S388" i="7" s="1"/>
  <c r="O388" i="7"/>
  <c r="N388" i="7"/>
  <c r="P388" i="7" s="1"/>
  <c r="Y388" i="7" s="1"/>
  <c r="Z388" i="7" s="1"/>
  <c r="K388" i="7"/>
  <c r="R387" i="7"/>
  <c r="Q387" i="7"/>
  <c r="O387" i="7"/>
  <c r="N387" i="7"/>
  <c r="P387" i="7" s="1"/>
  <c r="Y387" i="7" s="1"/>
  <c r="Z387" i="7" s="1"/>
  <c r="K387" i="7"/>
  <c r="R386" i="7"/>
  <c r="Q386" i="7"/>
  <c r="O386" i="7"/>
  <c r="N386" i="7"/>
  <c r="P386" i="7" s="1"/>
  <c r="Y386" i="7" s="1"/>
  <c r="Z386" i="7" s="1"/>
  <c r="K386" i="7"/>
  <c r="R385" i="7"/>
  <c r="Q385" i="7"/>
  <c r="S385" i="7" s="1"/>
  <c r="O385" i="7"/>
  <c r="N385" i="7"/>
  <c r="P385" i="7" s="1"/>
  <c r="Y385" i="7" s="1"/>
  <c r="Z385" i="7" s="1"/>
  <c r="K385" i="7"/>
  <c r="R384" i="7"/>
  <c r="Q384" i="7"/>
  <c r="S384" i="7" s="1"/>
  <c r="O384" i="7"/>
  <c r="N384" i="7"/>
  <c r="P384" i="7" s="1"/>
  <c r="Y384" i="7" s="1"/>
  <c r="Z384" i="7" s="1"/>
  <c r="K384" i="7"/>
  <c r="R383" i="7"/>
  <c r="Q383" i="7"/>
  <c r="O383" i="7"/>
  <c r="N383" i="7"/>
  <c r="P383" i="7" s="1"/>
  <c r="Y383" i="7" s="1"/>
  <c r="Z383" i="7" s="1"/>
  <c r="K383" i="7"/>
  <c r="R382" i="7"/>
  <c r="Q382" i="7"/>
  <c r="O382" i="7"/>
  <c r="N382" i="7"/>
  <c r="P382" i="7" s="1"/>
  <c r="Y382" i="7" s="1"/>
  <c r="Z382" i="7" s="1"/>
  <c r="K382" i="7"/>
  <c r="R381" i="7"/>
  <c r="Q381" i="7"/>
  <c r="S381" i="7" s="1"/>
  <c r="O381" i="7"/>
  <c r="N381" i="7"/>
  <c r="P381" i="7" s="1"/>
  <c r="Y381" i="7" s="1"/>
  <c r="Z381" i="7" s="1"/>
  <c r="K381" i="7"/>
  <c r="R380" i="7"/>
  <c r="Q380" i="7"/>
  <c r="S380" i="7" s="1"/>
  <c r="O380" i="7"/>
  <c r="N380" i="7"/>
  <c r="P380" i="7" s="1"/>
  <c r="Y380" i="7" s="1"/>
  <c r="Z380" i="7" s="1"/>
  <c r="K380" i="7"/>
  <c r="R379" i="7"/>
  <c r="Q379" i="7"/>
  <c r="O379" i="7"/>
  <c r="N379" i="7"/>
  <c r="P379" i="7" s="1"/>
  <c r="Y379" i="7" s="1"/>
  <c r="Z379" i="7" s="1"/>
  <c r="K379" i="7"/>
  <c r="R378" i="7"/>
  <c r="Q378" i="7"/>
  <c r="O378" i="7"/>
  <c r="N378" i="7"/>
  <c r="P378" i="7" s="1"/>
  <c r="Y378" i="7" s="1"/>
  <c r="Z378" i="7" s="1"/>
  <c r="K378" i="7"/>
  <c r="R377" i="7"/>
  <c r="Q377" i="7"/>
  <c r="S377" i="7" s="1"/>
  <c r="O377" i="7"/>
  <c r="N377" i="7"/>
  <c r="P377" i="7" s="1"/>
  <c r="Y377" i="7" s="1"/>
  <c r="Z377" i="7" s="1"/>
  <c r="K377" i="7"/>
  <c r="R376" i="7"/>
  <c r="Q376" i="7"/>
  <c r="S376" i="7" s="1"/>
  <c r="O376" i="7"/>
  <c r="N376" i="7"/>
  <c r="P376" i="7" s="1"/>
  <c r="Y376" i="7" s="1"/>
  <c r="Z376" i="7" s="1"/>
  <c r="K376" i="7"/>
  <c r="R375" i="7"/>
  <c r="Q375" i="7"/>
  <c r="O375" i="7"/>
  <c r="N375" i="7"/>
  <c r="P375" i="7" s="1"/>
  <c r="Y375" i="7" s="1"/>
  <c r="Z375" i="7" s="1"/>
  <c r="K375" i="7"/>
  <c r="R374" i="7"/>
  <c r="Q374" i="7"/>
  <c r="O374" i="7"/>
  <c r="N374" i="7"/>
  <c r="P374" i="7" s="1"/>
  <c r="Y374" i="7" s="1"/>
  <c r="Z374" i="7" s="1"/>
  <c r="K374" i="7"/>
  <c r="R373" i="7"/>
  <c r="Q373" i="7"/>
  <c r="S373" i="7" s="1"/>
  <c r="O373" i="7"/>
  <c r="N373" i="7"/>
  <c r="P373" i="7" s="1"/>
  <c r="Y373" i="7" s="1"/>
  <c r="Z373" i="7" s="1"/>
  <c r="K373" i="7"/>
  <c r="R372" i="7"/>
  <c r="Q372" i="7"/>
  <c r="O372" i="7"/>
  <c r="N372" i="7"/>
  <c r="P372" i="7" s="1"/>
  <c r="K372" i="7"/>
  <c r="R371" i="7"/>
  <c r="Q371" i="7"/>
  <c r="O371" i="7"/>
  <c r="N371" i="7"/>
  <c r="P371" i="7" s="1"/>
  <c r="K371" i="7"/>
  <c r="R370" i="7"/>
  <c r="Q370" i="7"/>
  <c r="O370" i="7"/>
  <c r="N370" i="7"/>
  <c r="P370" i="7" s="1"/>
  <c r="K370" i="7"/>
  <c r="R369" i="7"/>
  <c r="Q369" i="7"/>
  <c r="S369" i="7" s="1"/>
  <c r="O369" i="7"/>
  <c r="N369" i="7"/>
  <c r="P369" i="7" s="1"/>
  <c r="Y369" i="7" s="1"/>
  <c r="Z369" i="7" s="1"/>
  <c r="K369" i="7"/>
  <c r="R368" i="7"/>
  <c r="Q368" i="7"/>
  <c r="S368" i="7" s="1"/>
  <c r="O368" i="7"/>
  <c r="N368" i="7"/>
  <c r="P368" i="7" s="1"/>
  <c r="Y368" i="7" s="1"/>
  <c r="Z368" i="7" s="1"/>
  <c r="K368" i="7"/>
  <c r="R367" i="7"/>
  <c r="Q367" i="7"/>
  <c r="O367" i="7"/>
  <c r="N367" i="7"/>
  <c r="P367" i="7" s="1"/>
  <c r="Y367" i="7" s="1"/>
  <c r="Z367" i="7" s="1"/>
  <c r="K367" i="7"/>
  <c r="R366" i="7"/>
  <c r="Q366" i="7"/>
  <c r="O366" i="7"/>
  <c r="N366" i="7"/>
  <c r="P366" i="7" s="1"/>
  <c r="Y366" i="7" s="1"/>
  <c r="Z366" i="7" s="1"/>
  <c r="K366" i="7"/>
  <c r="R365" i="7"/>
  <c r="Q365" i="7"/>
  <c r="S365" i="7" s="1"/>
  <c r="O365" i="7"/>
  <c r="N365" i="7"/>
  <c r="P365" i="7" s="1"/>
  <c r="Y365" i="7" s="1"/>
  <c r="Z365" i="7" s="1"/>
  <c r="K365" i="7"/>
  <c r="R364" i="7"/>
  <c r="Q364" i="7"/>
  <c r="S364" i="7" s="1"/>
  <c r="O364" i="7"/>
  <c r="N364" i="7"/>
  <c r="P364" i="7" s="1"/>
  <c r="Y364" i="7" s="1"/>
  <c r="Z364" i="7" s="1"/>
  <c r="K364" i="7"/>
  <c r="R363" i="7"/>
  <c r="Q363" i="7"/>
  <c r="O363" i="7"/>
  <c r="N363" i="7"/>
  <c r="P363" i="7" s="1"/>
  <c r="Y363" i="7" s="1"/>
  <c r="Z363" i="7" s="1"/>
  <c r="K363" i="7"/>
  <c r="R362" i="7"/>
  <c r="Q362" i="7"/>
  <c r="O362" i="7"/>
  <c r="N362" i="7"/>
  <c r="P362" i="7" s="1"/>
  <c r="Y362" i="7" s="1"/>
  <c r="Z362" i="7" s="1"/>
  <c r="K362" i="7"/>
  <c r="R361" i="7"/>
  <c r="Q361" i="7"/>
  <c r="S361" i="7" s="1"/>
  <c r="O361" i="7"/>
  <c r="N361" i="7"/>
  <c r="P361" i="7" s="1"/>
  <c r="Y361" i="7" s="1"/>
  <c r="Z361" i="7" s="1"/>
  <c r="K361" i="7"/>
  <c r="R360" i="7"/>
  <c r="Q360" i="7"/>
  <c r="O360" i="7"/>
  <c r="N360" i="7"/>
  <c r="P360" i="7" s="1"/>
  <c r="K360" i="7"/>
  <c r="R359" i="7"/>
  <c r="Q359" i="7"/>
  <c r="O359" i="7"/>
  <c r="N359" i="7"/>
  <c r="P359" i="7" s="1"/>
  <c r="Y359" i="7" s="1"/>
  <c r="Z359" i="7" s="1"/>
  <c r="K359" i="7"/>
  <c r="R358" i="7"/>
  <c r="Q358" i="7"/>
  <c r="O358" i="7"/>
  <c r="N358" i="7"/>
  <c r="P358" i="7" s="1"/>
  <c r="Y358" i="7" s="1"/>
  <c r="Z358" i="7" s="1"/>
  <c r="K358" i="7"/>
  <c r="R357" i="7"/>
  <c r="Q357" i="7"/>
  <c r="S357" i="7" s="1"/>
  <c r="O357" i="7"/>
  <c r="N357" i="7"/>
  <c r="P357" i="7" s="1"/>
  <c r="Y357" i="7" s="1"/>
  <c r="Z357" i="7" s="1"/>
  <c r="K357" i="7"/>
  <c r="R356" i="7"/>
  <c r="Q356" i="7"/>
  <c r="S356" i="7" s="1"/>
  <c r="O356" i="7"/>
  <c r="N356" i="7"/>
  <c r="P356" i="7" s="1"/>
  <c r="Y356" i="7" s="1"/>
  <c r="Z356" i="7" s="1"/>
  <c r="K356" i="7"/>
  <c r="R355" i="7"/>
  <c r="Q355" i="7"/>
  <c r="O355" i="7"/>
  <c r="N355" i="7"/>
  <c r="P355" i="7" s="1"/>
  <c r="Y355" i="7" s="1"/>
  <c r="Z355" i="7" s="1"/>
  <c r="K355" i="7"/>
  <c r="R354" i="7"/>
  <c r="Q354" i="7"/>
  <c r="O354" i="7"/>
  <c r="N354" i="7"/>
  <c r="P354" i="7" s="1"/>
  <c r="Y354" i="7" s="1"/>
  <c r="Z354" i="7" s="1"/>
  <c r="K354" i="7"/>
  <c r="R353" i="7"/>
  <c r="Q353" i="7"/>
  <c r="S353" i="7" s="1"/>
  <c r="O353" i="7"/>
  <c r="N353" i="7"/>
  <c r="P353" i="7" s="1"/>
  <c r="Y353" i="7" s="1"/>
  <c r="Z353" i="7" s="1"/>
  <c r="K353" i="7"/>
  <c r="R352" i="7"/>
  <c r="Q352" i="7"/>
  <c r="S352" i="7" s="1"/>
  <c r="O352" i="7"/>
  <c r="N352" i="7"/>
  <c r="P352" i="7" s="1"/>
  <c r="Y352" i="7" s="1"/>
  <c r="Z352" i="7" s="1"/>
  <c r="K352" i="7"/>
  <c r="R351" i="7"/>
  <c r="Q351" i="7"/>
  <c r="O351" i="7"/>
  <c r="N351" i="7"/>
  <c r="P351" i="7" s="1"/>
  <c r="Y351" i="7" s="1"/>
  <c r="Z351" i="7" s="1"/>
  <c r="K351" i="7"/>
  <c r="R350" i="7"/>
  <c r="Q350" i="7"/>
  <c r="O350" i="7"/>
  <c r="N350" i="7"/>
  <c r="P350" i="7" s="1"/>
  <c r="Y350" i="7" s="1"/>
  <c r="Z350" i="7" s="1"/>
  <c r="K350" i="7"/>
  <c r="R349" i="7"/>
  <c r="Q349" i="7"/>
  <c r="S349" i="7" s="1"/>
  <c r="O349" i="7"/>
  <c r="N349" i="7"/>
  <c r="P349" i="7" s="1"/>
  <c r="Y349" i="7" s="1"/>
  <c r="Z349" i="7" s="1"/>
  <c r="K349" i="7"/>
  <c r="R348" i="7"/>
  <c r="Q348" i="7"/>
  <c r="S348" i="7" s="1"/>
  <c r="O348" i="7"/>
  <c r="N348" i="7"/>
  <c r="P348" i="7" s="1"/>
  <c r="Y348" i="7" s="1"/>
  <c r="Z348" i="7" s="1"/>
  <c r="K348" i="7"/>
  <c r="R347" i="7"/>
  <c r="Q347" i="7"/>
  <c r="O347" i="7"/>
  <c r="N347" i="7"/>
  <c r="P347" i="7" s="1"/>
  <c r="Y347" i="7" s="1"/>
  <c r="Z347" i="7" s="1"/>
  <c r="K347" i="7"/>
  <c r="R346" i="7"/>
  <c r="Q346" i="7"/>
  <c r="O346" i="7"/>
  <c r="N346" i="7"/>
  <c r="P346" i="7" s="1"/>
  <c r="Y346" i="7" s="1"/>
  <c r="Z346" i="7" s="1"/>
  <c r="K346" i="7"/>
  <c r="R345" i="7"/>
  <c r="Q345" i="7"/>
  <c r="S345" i="7" s="1"/>
  <c r="O345" i="7"/>
  <c r="N345" i="7"/>
  <c r="P345" i="7" s="1"/>
  <c r="Y345" i="7" s="1"/>
  <c r="Z345" i="7" s="1"/>
  <c r="K345" i="7"/>
  <c r="R344" i="7"/>
  <c r="Q344" i="7"/>
  <c r="S344" i="7" s="1"/>
  <c r="O344" i="7"/>
  <c r="N344" i="7"/>
  <c r="P344" i="7" s="1"/>
  <c r="Y344" i="7" s="1"/>
  <c r="Z344" i="7" s="1"/>
  <c r="K344" i="7"/>
  <c r="R343" i="7"/>
  <c r="Q343" i="7"/>
  <c r="O343" i="7"/>
  <c r="N343" i="7"/>
  <c r="P343" i="7" s="1"/>
  <c r="Y343" i="7" s="1"/>
  <c r="Z343" i="7" s="1"/>
  <c r="K343" i="7"/>
  <c r="R342" i="7"/>
  <c r="Q342" i="7"/>
  <c r="O342" i="7"/>
  <c r="N342" i="7"/>
  <c r="P342" i="7" s="1"/>
  <c r="Y342" i="7" s="1"/>
  <c r="Z342" i="7" s="1"/>
  <c r="K342" i="7"/>
  <c r="R341" i="7"/>
  <c r="Q341" i="7"/>
  <c r="S341" i="7" s="1"/>
  <c r="O341" i="7"/>
  <c r="N341" i="7"/>
  <c r="P341" i="7" s="1"/>
  <c r="Y341" i="7" s="1"/>
  <c r="Z341" i="7" s="1"/>
  <c r="K341" i="7"/>
  <c r="R340" i="7"/>
  <c r="Q340" i="7"/>
  <c r="S340" i="7" s="1"/>
  <c r="O340" i="7"/>
  <c r="N340" i="7"/>
  <c r="P340" i="7" s="1"/>
  <c r="Y340" i="7" s="1"/>
  <c r="Z340" i="7" s="1"/>
  <c r="K340" i="7"/>
  <c r="R339" i="7"/>
  <c r="Q339" i="7"/>
  <c r="O339" i="7"/>
  <c r="N339" i="7"/>
  <c r="P339" i="7" s="1"/>
  <c r="Y339" i="7" s="1"/>
  <c r="Z339" i="7" s="1"/>
  <c r="K339" i="7"/>
  <c r="R338" i="7"/>
  <c r="Q338" i="7"/>
  <c r="O338" i="7"/>
  <c r="N338" i="7"/>
  <c r="P338" i="7" s="1"/>
  <c r="K338" i="7"/>
  <c r="R337" i="7"/>
  <c r="Q337" i="7"/>
  <c r="S337" i="7" s="1"/>
  <c r="O337" i="7"/>
  <c r="N337" i="7"/>
  <c r="P337" i="7" s="1"/>
  <c r="Y337" i="7" s="1"/>
  <c r="Z337" i="7" s="1"/>
  <c r="K337" i="7"/>
  <c r="R336" i="7"/>
  <c r="Q336" i="7"/>
  <c r="S336" i="7" s="1"/>
  <c r="O336" i="7"/>
  <c r="N336" i="7"/>
  <c r="P336" i="7" s="1"/>
  <c r="Y336" i="7" s="1"/>
  <c r="Z336" i="7" s="1"/>
  <c r="K336" i="7"/>
  <c r="R335" i="7"/>
  <c r="Q335" i="7"/>
  <c r="O335" i="7"/>
  <c r="N335" i="7"/>
  <c r="P335" i="7" s="1"/>
  <c r="Y335" i="7" s="1"/>
  <c r="Z335" i="7" s="1"/>
  <c r="K335" i="7"/>
  <c r="R334" i="7"/>
  <c r="Q334" i="7"/>
  <c r="O334" i="7"/>
  <c r="N334" i="7"/>
  <c r="P334" i="7" s="1"/>
  <c r="Y334" i="7" s="1"/>
  <c r="Z334" i="7" s="1"/>
  <c r="K334" i="7"/>
  <c r="R333" i="7"/>
  <c r="Q333" i="7"/>
  <c r="S333" i="7" s="1"/>
  <c r="O333" i="7"/>
  <c r="N333" i="7"/>
  <c r="P333" i="7" s="1"/>
  <c r="Y333" i="7" s="1"/>
  <c r="Z333" i="7" s="1"/>
  <c r="K333" i="7"/>
  <c r="R332" i="7"/>
  <c r="Q332" i="7"/>
  <c r="S332" i="7" s="1"/>
  <c r="O332" i="7"/>
  <c r="N332" i="7"/>
  <c r="P332" i="7" s="1"/>
  <c r="Y332" i="7" s="1"/>
  <c r="Z332" i="7" s="1"/>
  <c r="K332" i="7"/>
  <c r="R68" i="7"/>
  <c r="Q68" i="7"/>
  <c r="O68" i="7"/>
  <c r="N68" i="7"/>
  <c r="P68" i="7" s="1"/>
  <c r="Y68" i="7" s="1"/>
  <c r="Z68" i="7" s="1"/>
  <c r="K68" i="7"/>
  <c r="R67" i="7"/>
  <c r="Q67" i="7"/>
  <c r="O67" i="7"/>
  <c r="N67" i="7"/>
  <c r="P67" i="7" s="1"/>
  <c r="Y67" i="7" s="1"/>
  <c r="Z67" i="7" s="1"/>
  <c r="K67" i="7"/>
  <c r="R66" i="7"/>
  <c r="Q66" i="7"/>
  <c r="S66" i="7" s="1"/>
  <c r="O66" i="7"/>
  <c r="N66" i="7"/>
  <c r="P66" i="7" s="1"/>
  <c r="Y66" i="7" s="1"/>
  <c r="Z66" i="7" s="1"/>
  <c r="K66" i="7"/>
  <c r="R65" i="7"/>
  <c r="Q65" i="7"/>
  <c r="S65" i="7" s="1"/>
  <c r="O65" i="7"/>
  <c r="N65" i="7"/>
  <c r="P65" i="7" s="1"/>
  <c r="Y65" i="7" s="1"/>
  <c r="Z65" i="7" s="1"/>
  <c r="K65" i="7"/>
  <c r="R64" i="7"/>
  <c r="Q64" i="7"/>
  <c r="O64" i="7"/>
  <c r="N64" i="7"/>
  <c r="P64" i="7" s="1"/>
  <c r="Y64" i="7" s="1"/>
  <c r="Z64" i="7" s="1"/>
  <c r="K64" i="7"/>
  <c r="R63" i="7"/>
  <c r="Q63" i="7"/>
  <c r="O63" i="7"/>
  <c r="N63" i="7"/>
  <c r="P63" i="7" s="1"/>
  <c r="Y63" i="7" s="1"/>
  <c r="Z63" i="7" s="1"/>
  <c r="K63" i="7"/>
  <c r="R62" i="7"/>
  <c r="Q62" i="7"/>
  <c r="S62" i="7" s="1"/>
  <c r="O62" i="7"/>
  <c r="N62" i="7"/>
  <c r="P62" i="7" s="1"/>
  <c r="Y62" i="7" s="1"/>
  <c r="Z62" i="7" s="1"/>
  <c r="K62" i="7"/>
  <c r="R61" i="7"/>
  <c r="Q61" i="7"/>
  <c r="S61" i="7" s="1"/>
  <c r="O61" i="7"/>
  <c r="N61" i="7"/>
  <c r="P61" i="7" s="1"/>
  <c r="Y61" i="7" s="1"/>
  <c r="Z61" i="7" s="1"/>
  <c r="K61" i="7"/>
  <c r="R60" i="7"/>
  <c r="Q60" i="7"/>
  <c r="O60" i="7"/>
  <c r="N60" i="7"/>
  <c r="P60" i="7" s="1"/>
  <c r="Y60" i="7" s="1"/>
  <c r="Z60" i="7" s="1"/>
  <c r="K60" i="7"/>
  <c r="R59" i="7"/>
  <c r="Q59" i="7"/>
  <c r="O59" i="7"/>
  <c r="N59" i="7"/>
  <c r="P59" i="7" s="1"/>
  <c r="Y59" i="7" s="1"/>
  <c r="Z59" i="7" s="1"/>
  <c r="K59" i="7"/>
  <c r="R58" i="7"/>
  <c r="Q58" i="7"/>
  <c r="S58" i="7" s="1"/>
  <c r="O58" i="7"/>
  <c r="N58" i="7"/>
  <c r="P58" i="7" s="1"/>
  <c r="Y58" i="7" s="1"/>
  <c r="Z58" i="7" s="1"/>
  <c r="K58" i="7"/>
  <c r="R57" i="7"/>
  <c r="Q57" i="7"/>
  <c r="O57" i="7"/>
  <c r="N57" i="7"/>
  <c r="P57" i="7" s="1"/>
  <c r="K57" i="7"/>
  <c r="R56" i="7"/>
  <c r="Q56" i="7"/>
  <c r="O56" i="7"/>
  <c r="N56" i="7"/>
  <c r="P56" i="7" s="1"/>
  <c r="K56" i="7"/>
  <c r="R55" i="7"/>
  <c r="Q55" i="7"/>
  <c r="O55" i="7"/>
  <c r="N55" i="7"/>
  <c r="P55" i="7" s="1"/>
  <c r="Y55" i="7" s="1"/>
  <c r="Z55" i="7" s="1"/>
  <c r="K55" i="7"/>
  <c r="R54" i="7"/>
  <c r="Q54" i="7"/>
  <c r="S54" i="7" s="1"/>
  <c r="O54" i="7"/>
  <c r="N54" i="7"/>
  <c r="P54" i="7" s="1"/>
  <c r="Y54" i="7" s="1"/>
  <c r="Z54" i="7" s="1"/>
  <c r="K54" i="7"/>
  <c r="R53" i="7"/>
  <c r="Q53" i="7"/>
  <c r="S53" i="7" s="1"/>
  <c r="O53" i="7"/>
  <c r="N53" i="7"/>
  <c r="P53" i="7" s="1"/>
  <c r="Y53" i="7" s="1"/>
  <c r="Z53" i="7" s="1"/>
  <c r="K53" i="7"/>
  <c r="R52" i="7"/>
  <c r="Q52" i="7"/>
  <c r="O52" i="7"/>
  <c r="N52" i="7"/>
  <c r="P52" i="7" s="1"/>
  <c r="Y52" i="7" s="1"/>
  <c r="Z52" i="7" s="1"/>
  <c r="K52" i="7"/>
  <c r="R51" i="7"/>
  <c r="Q51" i="7"/>
  <c r="O51" i="7"/>
  <c r="N51" i="7"/>
  <c r="P51" i="7" s="1"/>
  <c r="Y51" i="7" s="1"/>
  <c r="Z51" i="7" s="1"/>
  <c r="K51" i="7"/>
  <c r="R50" i="7"/>
  <c r="Q50" i="7"/>
  <c r="S50" i="7" s="1"/>
  <c r="O50" i="7"/>
  <c r="N50" i="7"/>
  <c r="P50" i="7" s="1"/>
  <c r="Y50" i="7" s="1"/>
  <c r="Z50" i="7" s="1"/>
  <c r="K50" i="7"/>
  <c r="R49" i="7"/>
  <c r="Q49" i="7"/>
  <c r="S49" i="7" s="1"/>
  <c r="O49" i="7"/>
  <c r="N49" i="7"/>
  <c r="P49" i="7" s="1"/>
  <c r="Y49" i="7" s="1"/>
  <c r="Z49" i="7" s="1"/>
  <c r="K49" i="7"/>
  <c r="R48" i="7"/>
  <c r="Q48" i="7"/>
  <c r="O48" i="7"/>
  <c r="N48" i="7"/>
  <c r="P48" i="7" s="1"/>
  <c r="Y48" i="7" s="1"/>
  <c r="Z48" i="7" s="1"/>
  <c r="K48" i="7"/>
  <c r="R47" i="7"/>
  <c r="Q47" i="7"/>
  <c r="O47" i="7"/>
  <c r="N47" i="7"/>
  <c r="P47" i="7" s="1"/>
  <c r="Y47" i="7" s="1"/>
  <c r="Z47" i="7" s="1"/>
  <c r="K47" i="7"/>
  <c r="R46" i="7"/>
  <c r="Q46" i="7"/>
  <c r="S46" i="7" s="1"/>
  <c r="O46" i="7"/>
  <c r="N46" i="7"/>
  <c r="P46" i="7" s="1"/>
  <c r="Y46" i="7" s="1"/>
  <c r="Z46" i="7" s="1"/>
  <c r="K46" i="7"/>
  <c r="R45" i="7"/>
  <c r="Q45" i="7"/>
  <c r="S45" i="7" s="1"/>
  <c r="O45" i="7"/>
  <c r="N45" i="7"/>
  <c r="P45" i="7" s="1"/>
  <c r="Y45" i="7" s="1"/>
  <c r="Z45" i="7" s="1"/>
  <c r="K45" i="7"/>
  <c r="R44" i="7"/>
  <c r="Q44" i="7"/>
  <c r="O44" i="7"/>
  <c r="N44" i="7"/>
  <c r="P44" i="7" s="1"/>
  <c r="Y44" i="7" s="1"/>
  <c r="Z44" i="7" s="1"/>
  <c r="K44" i="7"/>
  <c r="R43" i="7"/>
  <c r="Q43" i="7"/>
  <c r="O43" i="7"/>
  <c r="N43" i="7"/>
  <c r="P43" i="7" s="1"/>
  <c r="Y43" i="7" s="1"/>
  <c r="Z43" i="7" s="1"/>
  <c r="K43" i="7"/>
  <c r="R42" i="7"/>
  <c r="Q42" i="7"/>
  <c r="S42" i="7" s="1"/>
  <c r="O42" i="7"/>
  <c r="N42" i="7"/>
  <c r="P42" i="7" s="1"/>
  <c r="Y42" i="7" s="1"/>
  <c r="Z42" i="7" s="1"/>
  <c r="K42" i="7"/>
  <c r="R41" i="7"/>
  <c r="Q41" i="7"/>
  <c r="S41" i="7" s="1"/>
  <c r="O41" i="7"/>
  <c r="N41" i="7"/>
  <c r="P41" i="7" s="1"/>
  <c r="Y41" i="7" s="1"/>
  <c r="Z41" i="7" s="1"/>
  <c r="K41" i="7"/>
  <c r="R40" i="7"/>
  <c r="Q40" i="7"/>
  <c r="O40" i="7"/>
  <c r="N40" i="7"/>
  <c r="P40" i="7" s="1"/>
  <c r="Y40" i="7" s="1"/>
  <c r="Z40" i="7" s="1"/>
  <c r="K40" i="7"/>
  <c r="R39" i="7"/>
  <c r="Q39" i="7"/>
  <c r="O39" i="7"/>
  <c r="N39" i="7"/>
  <c r="P39" i="7" s="1"/>
  <c r="Y39" i="7" s="1"/>
  <c r="Z39" i="7" s="1"/>
  <c r="K39" i="7"/>
  <c r="R38" i="7"/>
  <c r="Q38" i="7"/>
  <c r="S38" i="7" s="1"/>
  <c r="O38" i="7"/>
  <c r="N38" i="7"/>
  <c r="P38" i="7" s="1"/>
  <c r="Y38" i="7" s="1"/>
  <c r="Z38" i="7" s="1"/>
  <c r="K38" i="7"/>
  <c r="R37" i="7"/>
  <c r="Q37" i="7"/>
  <c r="S37" i="7" s="1"/>
  <c r="O37" i="7"/>
  <c r="N37" i="7"/>
  <c r="P37" i="7" s="1"/>
  <c r="Y37" i="7" s="1"/>
  <c r="Z37" i="7" s="1"/>
  <c r="K37" i="7"/>
  <c r="R36" i="7"/>
  <c r="Q36" i="7"/>
  <c r="O36" i="7"/>
  <c r="N36" i="7"/>
  <c r="P36" i="7" s="1"/>
  <c r="K36" i="7"/>
  <c r="R35" i="7"/>
  <c r="Q35" i="7"/>
  <c r="S35" i="7" s="1"/>
  <c r="O35" i="7"/>
  <c r="N35" i="7"/>
  <c r="P35" i="7" s="1"/>
  <c r="Y35" i="7" s="1"/>
  <c r="Z35" i="7" s="1"/>
  <c r="K35" i="7"/>
  <c r="R34" i="7"/>
  <c r="Q34" i="7"/>
  <c r="S34" i="7" s="1"/>
  <c r="O34" i="7"/>
  <c r="N34" i="7"/>
  <c r="P34" i="7" s="1"/>
  <c r="Y34" i="7" s="1"/>
  <c r="Z34" i="7" s="1"/>
  <c r="K34" i="7"/>
  <c r="R33" i="7"/>
  <c r="Q33" i="7"/>
  <c r="S33" i="7" s="1"/>
  <c r="O33" i="7"/>
  <c r="N33" i="7"/>
  <c r="P33" i="7" s="1"/>
  <c r="Y33" i="7" s="1"/>
  <c r="Z33" i="7" s="1"/>
  <c r="K33" i="7"/>
  <c r="R32" i="7"/>
  <c r="Q32" i="7"/>
  <c r="O32" i="7"/>
  <c r="N32" i="7"/>
  <c r="P32" i="7" s="1"/>
  <c r="Y32" i="7" s="1"/>
  <c r="Z32" i="7" s="1"/>
  <c r="K32" i="7"/>
  <c r="R31" i="7"/>
  <c r="Q31" i="7"/>
  <c r="S31" i="7" s="1"/>
  <c r="O31" i="7"/>
  <c r="N31" i="7"/>
  <c r="P31" i="7" s="1"/>
  <c r="Y31" i="7" s="1"/>
  <c r="Z31" i="7" s="1"/>
  <c r="K31" i="7"/>
  <c r="R30" i="7"/>
  <c r="Q30" i="7"/>
  <c r="S30" i="7" s="1"/>
  <c r="O30" i="7"/>
  <c r="N30" i="7"/>
  <c r="P30" i="7" s="1"/>
  <c r="Y30" i="7" s="1"/>
  <c r="Z30" i="7" s="1"/>
  <c r="K30" i="7"/>
  <c r="R29" i="7"/>
  <c r="Q29" i="7"/>
  <c r="S29" i="7" s="1"/>
  <c r="O29" i="7"/>
  <c r="N29" i="7"/>
  <c r="P29" i="7" s="1"/>
  <c r="Y29" i="7" s="1"/>
  <c r="Z29" i="7" s="1"/>
  <c r="K29" i="7"/>
  <c r="R28" i="7"/>
  <c r="Q28" i="7"/>
  <c r="O28" i="7"/>
  <c r="N28" i="7"/>
  <c r="P28" i="7" s="1"/>
  <c r="Y28" i="7" s="1"/>
  <c r="Z28" i="7" s="1"/>
  <c r="K28" i="7"/>
  <c r="R27" i="7"/>
  <c r="Q27" i="7"/>
  <c r="S27" i="7" s="1"/>
  <c r="O27" i="7"/>
  <c r="N27" i="7"/>
  <c r="P27" i="7" s="1"/>
  <c r="Y27" i="7" s="1"/>
  <c r="Z27" i="7" s="1"/>
  <c r="K27" i="7"/>
  <c r="R26" i="7"/>
  <c r="Q26" i="7"/>
  <c r="S26" i="7" s="1"/>
  <c r="O26" i="7"/>
  <c r="N26" i="7"/>
  <c r="P26" i="7" s="1"/>
  <c r="Y26" i="7" s="1"/>
  <c r="Z26" i="7" s="1"/>
  <c r="K26" i="7"/>
  <c r="R25" i="7"/>
  <c r="Q25" i="7"/>
  <c r="S25" i="7" s="1"/>
  <c r="O25" i="7"/>
  <c r="N25" i="7"/>
  <c r="P25" i="7" s="1"/>
  <c r="Y25" i="7" s="1"/>
  <c r="Z25" i="7" s="1"/>
  <c r="K25" i="7"/>
  <c r="R24" i="7"/>
  <c r="Q24" i="7"/>
  <c r="O24" i="7"/>
  <c r="N24" i="7"/>
  <c r="P24" i="7" s="1"/>
  <c r="Y24" i="7" s="1"/>
  <c r="Z24" i="7" s="1"/>
  <c r="K24" i="7"/>
  <c r="R23" i="7"/>
  <c r="Q23" i="7"/>
  <c r="S23" i="7" s="1"/>
  <c r="O23" i="7"/>
  <c r="N23" i="7"/>
  <c r="P23" i="7" s="1"/>
  <c r="Y23" i="7" s="1"/>
  <c r="Z23" i="7" s="1"/>
  <c r="K23" i="7"/>
  <c r="R22" i="7"/>
  <c r="Q22" i="7"/>
  <c r="S22" i="7" s="1"/>
  <c r="O22" i="7"/>
  <c r="N22" i="7"/>
  <c r="P22" i="7" s="1"/>
  <c r="Y22" i="7" s="1"/>
  <c r="Z22" i="7" s="1"/>
  <c r="K22" i="7"/>
  <c r="R21" i="7"/>
  <c r="Q21" i="7"/>
  <c r="S21" i="7" s="1"/>
  <c r="O21" i="7"/>
  <c r="N21" i="7"/>
  <c r="P21" i="7" s="1"/>
  <c r="Y21" i="7" s="1"/>
  <c r="Z21" i="7" s="1"/>
  <c r="K21" i="7"/>
  <c r="R20" i="7"/>
  <c r="Q20" i="7"/>
  <c r="O20" i="7"/>
  <c r="N20" i="7"/>
  <c r="P20" i="7" s="1"/>
  <c r="Y20" i="7" s="1"/>
  <c r="Z20" i="7" s="1"/>
  <c r="K20" i="7"/>
  <c r="R19" i="7"/>
  <c r="Q19" i="7"/>
  <c r="S19" i="7" s="1"/>
  <c r="O19" i="7"/>
  <c r="N19" i="7"/>
  <c r="P19" i="7" s="1"/>
  <c r="Y19" i="7" s="1"/>
  <c r="Z19" i="7" s="1"/>
  <c r="K19" i="7"/>
  <c r="R18" i="7"/>
  <c r="Q18" i="7"/>
  <c r="S18" i="7" s="1"/>
  <c r="O18" i="7"/>
  <c r="N18" i="7"/>
  <c r="P18" i="7" s="1"/>
  <c r="Y18" i="7" s="1"/>
  <c r="Z18" i="7" s="1"/>
  <c r="K18" i="7"/>
  <c r="R17" i="7"/>
  <c r="Q17" i="7"/>
  <c r="S17" i="7" s="1"/>
  <c r="O17" i="7"/>
  <c r="N17" i="7"/>
  <c r="P17" i="7" s="1"/>
  <c r="Y17" i="7" s="1"/>
  <c r="Z17" i="7" s="1"/>
  <c r="K17" i="7"/>
  <c r="R16" i="7"/>
  <c r="Q16" i="7"/>
  <c r="O16" i="7"/>
  <c r="N16" i="7"/>
  <c r="P16" i="7" s="1"/>
  <c r="Y16" i="7" s="1"/>
  <c r="Z16" i="7" s="1"/>
  <c r="K16" i="7"/>
  <c r="R15" i="7"/>
  <c r="Q15" i="7"/>
  <c r="S15" i="7" s="1"/>
  <c r="O15" i="7"/>
  <c r="N15" i="7"/>
  <c r="P15" i="7" s="1"/>
  <c r="Y15" i="7" s="1"/>
  <c r="Z15" i="7" s="1"/>
  <c r="K15" i="7"/>
  <c r="R14" i="7"/>
  <c r="Q14" i="7"/>
  <c r="S14" i="7" s="1"/>
  <c r="O14" i="7"/>
  <c r="N14" i="7"/>
  <c r="P14" i="7" s="1"/>
  <c r="Y14" i="7" s="1"/>
  <c r="Z14" i="7" s="1"/>
  <c r="K14" i="7"/>
  <c r="R13" i="7"/>
  <c r="Q13" i="7"/>
  <c r="S13" i="7" s="1"/>
  <c r="O13" i="7"/>
  <c r="N13" i="7"/>
  <c r="P13" i="7" s="1"/>
  <c r="Y13" i="7" s="1"/>
  <c r="Z13" i="7" s="1"/>
  <c r="K13" i="7"/>
  <c r="R12" i="7"/>
  <c r="Q12" i="7"/>
  <c r="O12" i="7"/>
  <c r="N12" i="7"/>
  <c r="P12" i="7" s="1"/>
  <c r="Y12" i="7" s="1"/>
  <c r="Z12" i="7" s="1"/>
  <c r="K12" i="7"/>
  <c r="R11" i="7"/>
  <c r="Q11" i="7"/>
  <c r="S11" i="7" s="1"/>
  <c r="O11" i="7"/>
  <c r="N11" i="7"/>
  <c r="P11" i="7" s="1"/>
  <c r="Y11" i="7" s="1"/>
  <c r="Z11" i="7" s="1"/>
  <c r="K11" i="7"/>
  <c r="R10" i="7"/>
  <c r="Q10" i="7"/>
  <c r="S10" i="7" s="1"/>
  <c r="O10" i="7"/>
  <c r="N10" i="7"/>
  <c r="P10" i="7" s="1"/>
  <c r="Y10" i="7" s="1"/>
  <c r="Z10" i="7" s="1"/>
  <c r="K10" i="7"/>
  <c r="R9" i="7"/>
  <c r="Q9" i="7"/>
  <c r="S9" i="7" s="1"/>
  <c r="O9" i="7"/>
  <c r="N9" i="7"/>
  <c r="P9" i="7" s="1"/>
  <c r="Y9" i="7" s="1"/>
  <c r="Z9" i="7" s="1"/>
  <c r="K9" i="7"/>
  <c r="R8" i="7"/>
  <c r="Q8" i="7"/>
  <c r="O8" i="7"/>
  <c r="N8" i="7"/>
  <c r="P8" i="7" s="1"/>
  <c r="Y8" i="7" s="1"/>
  <c r="Z8" i="7" s="1"/>
  <c r="K8" i="7"/>
  <c r="R7" i="7"/>
  <c r="Q7" i="7"/>
  <c r="S7" i="7" s="1"/>
  <c r="O7" i="7"/>
  <c r="N7" i="7"/>
  <c r="P7" i="7" s="1"/>
  <c r="Y7" i="7" s="1"/>
  <c r="Z7" i="7" s="1"/>
  <c r="K7" i="7"/>
  <c r="R6" i="7"/>
  <c r="Q6" i="7"/>
  <c r="S6" i="7" s="1"/>
  <c r="O6" i="7"/>
  <c r="N6" i="7"/>
  <c r="P6" i="7" s="1"/>
  <c r="Y6" i="7" s="1"/>
  <c r="Z6" i="7" s="1"/>
  <c r="K6" i="7"/>
  <c r="R5" i="7"/>
  <c r="Q5" i="7"/>
  <c r="S5" i="7" s="1"/>
  <c r="O5" i="7"/>
  <c r="N5" i="7"/>
  <c r="P5" i="7" s="1"/>
  <c r="Y5" i="7" s="1"/>
  <c r="Z5" i="7" s="1"/>
  <c r="K5" i="7"/>
  <c r="R4" i="7"/>
  <c r="Q4" i="7"/>
  <c r="O4" i="7"/>
  <c r="N4" i="7"/>
  <c r="P4" i="7" s="1"/>
  <c r="Y4" i="7" s="1"/>
  <c r="Z4" i="7" s="1"/>
  <c r="K4" i="7"/>
  <c r="R3" i="7"/>
  <c r="Q3" i="7"/>
  <c r="S3" i="7" s="1"/>
  <c r="O3" i="7"/>
  <c r="N3" i="7"/>
  <c r="P3" i="7" s="1"/>
  <c r="Y3" i="7" s="1"/>
  <c r="Z3" i="7" s="1"/>
  <c r="K3" i="7"/>
  <c r="R2" i="7"/>
  <c r="Q2" i="7"/>
  <c r="S2" i="7" s="1"/>
  <c r="O2" i="7"/>
  <c r="N2" i="7"/>
  <c r="P2" i="7" s="1"/>
  <c r="Y2" i="7" s="1"/>
  <c r="Z2" i="7" s="1"/>
  <c r="K2" i="7"/>
  <c r="T197" i="7" l="1"/>
  <c r="Y197" i="7"/>
  <c r="Z197" i="7" s="1"/>
  <c r="T154" i="7"/>
  <c r="Y154" i="7"/>
  <c r="Z154" i="7" s="1"/>
  <c r="T201" i="7"/>
  <c r="Y201" i="7"/>
  <c r="Z201" i="7" s="1"/>
  <c r="AA13" i="7"/>
  <c r="W29" i="7"/>
  <c r="AA29" i="7"/>
  <c r="AA33" i="7"/>
  <c r="W45" i="7"/>
  <c r="AA45" i="7"/>
  <c r="W65" i="7"/>
  <c r="AA65" i="7"/>
  <c r="AA332" i="7"/>
  <c r="AA356" i="7"/>
  <c r="W2" i="7"/>
  <c r="AA2" i="7"/>
  <c r="W10" i="7"/>
  <c r="AA10" i="7"/>
  <c r="W14" i="7"/>
  <c r="AA14" i="7"/>
  <c r="AA18" i="7"/>
  <c r="W38" i="7"/>
  <c r="AA38" i="7"/>
  <c r="AA50" i="7"/>
  <c r="AA54" i="7"/>
  <c r="AA66" i="7"/>
  <c r="AA349" i="7"/>
  <c r="AA357" i="7"/>
  <c r="AA373" i="7"/>
  <c r="AA389" i="7"/>
  <c r="AA401" i="7"/>
  <c r="W409" i="7"/>
  <c r="AA409" i="7"/>
  <c r="W3" i="7"/>
  <c r="AA3" i="7"/>
  <c r="W7" i="7"/>
  <c r="AA7" i="7"/>
  <c r="W11" i="7"/>
  <c r="AA11" i="7"/>
  <c r="W15" i="7"/>
  <c r="AA15" i="7"/>
  <c r="AA19" i="7"/>
  <c r="AA23" i="7"/>
  <c r="AA27" i="7"/>
  <c r="W31" i="7"/>
  <c r="AA31" i="7"/>
  <c r="AA35" i="7"/>
  <c r="S39" i="7"/>
  <c r="S43" i="7"/>
  <c r="S47" i="7"/>
  <c r="S51" i="7"/>
  <c r="S55" i="7"/>
  <c r="S59" i="7"/>
  <c r="S63" i="7"/>
  <c r="S67" i="7"/>
  <c r="S334" i="7"/>
  <c r="S342" i="7"/>
  <c r="S346" i="7"/>
  <c r="S350" i="7"/>
  <c r="S354" i="7"/>
  <c r="S358" i="7"/>
  <c r="S362" i="7"/>
  <c r="S366" i="7"/>
  <c r="S374" i="7"/>
  <c r="S378" i="7"/>
  <c r="S382" i="7"/>
  <c r="S386" i="7"/>
  <c r="S390" i="7"/>
  <c r="S394" i="7"/>
  <c r="S398" i="7"/>
  <c r="S402" i="7"/>
  <c r="S406" i="7"/>
  <c r="S410" i="7"/>
  <c r="S414" i="7"/>
  <c r="S418" i="7"/>
  <c r="S422" i="7"/>
  <c r="S426" i="7"/>
  <c r="S430" i="7"/>
  <c r="S434" i="7"/>
  <c r="S438" i="7"/>
  <c r="S442" i="7"/>
  <c r="S446" i="7"/>
  <c r="S622" i="7"/>
  <c r="T625" i="7"/>
  <c r="Y625" i="7"/>
  <c r="Z625" i="7" s="1"/>
  <c r="S626" i="7"/>
  <c r="T629" i="7"/>
  <c r="Y629" i="7"/>
  <c r="Z629" i="7" s="1"/>
  <c r="S630" i="7"/>
  <c r="T633" i="7"/>
  <c r="Y633" i="7"/>
  <c r="Z633" i="7" s="1"/>
  <c r="S634" i="7"/>
  <c r="T637" i="7"/>
  <c r="Y637" i="7"/>
  <c r="Z637" i="7" s="1"/>
  <c r="S638" i="7"/>
  <c r="T641" i="7"/>
  <c r="Y641" i="7"/>
  <c r="Z641" i="7" s="1"/>
  <c r="S642" i="7"/>
  <c r="T645" i="7"/>
  <c r="Y645" i="7"/>
  <c r="Z645" i="7" s="1"/>
  <c r="S646" i="7"/>
  <c r="T649" i="7"/>
  <c r="Y649" i="7"/>
  <c r="Z649" i="7" s="1"/>
  <c r="S650" i="7"/>
  <c r="T653" i="7"/>
  <c r="Y653" i="7"/>
  <c r="Z653" i="7" s="1"/>
  <c r="S654" i="7"/>
  <c r="T657" i="7"/>
  <c r="Y657" i="7"/>
  <c r="Z657" i="7" s="1"/>
  <c r="S658" i="7"/>
  <c r="T661" i="7"/>
  <c r="Y661" i="7"/>
  <c r="Z661" i="7" s="1"/>
  <c r="S662" i="7"/>
  <c r="T665" i="7"/>
  <c r="Y665" i="7"/>
  <c r="Z665" i="7" s="1"/>
  <c r="S666" i="7"/>
  <c r="T669" i="7"/>
  <c r="Y669" i="7"/>
  <c r="Z669" i="7" s="1"/>
  <c r="S670" i="7"/>
  <c r="T673" i="7"/>
  <c r="S674" i="7"/>
  <c r="T677" i="7"/>
  <c r="Y677" i="7"/>
  <c r="Z677" i="7" s="1"/>
  <c r="S680" i="7"/>
  <c r="T683" i="7"/>
  <c r="Y683" i="7"/>
  <c r="Z683" i="7" s="1"/>
  <c r="S684" i="7"/>
  <c r="T687" i="7"/>
  <c r="Y687" i="7"/>
  <c r="Z687" i="7" s="1"/>
  <c r="S688" i="7"/>
  <c r="T691" i="7"/>
  <c r="Y691" i="7"/>
  <c r="Z691" i="7" s="1"/>
  <c r="S692" i="7"/>
  <c r="T695" i="7"/>
  <c r="Y695" i="7"/>
  <c r="Z695" i="7" s="1"/>
  <c r="S696" i="7"/>
  <c r="T699" i="7"/>
  <c r="Y699" i="7"/>
  <c r="Z699" i="7" s="1"/>
  <c r="S700" i="7"/>
  <c r="T703" i="7"/>
  <c r="Y703" i="7"/>
  <c r="Z703" i="7" s="1"/>
  <c r="S704" i="7"/>
  <c r="S708" i="7"/>
  <c r="S712" i="7"/>
  <c r="S716" i="7"/>
  <c r="S720" i="7"/>
  <c r="S724" i="7"/>
  <c r="S728" i="7"/>
  <c r="S328" i="7"/>
  <c r="S323" i="7"/>
  <c r="S319" i="7"/>
  <c r="S315" i="7"/>
  <c r="S314" i="7"/>
  <c r="S310" i="7"/>
  <c r="S305" i="7"/>
  <c r="S299" i="7"/>
  <c r="S295" i="7"/>
  <c r="S291" i="7"/>
  <c r="S285" i="7"/>
  <c r="S279" i="7"/>
  <c r="S274" i="7"/>
  <c r="S269" i="7"/>
  <c r="S265" i="7"/>
  <c r="S261" i="7"/>
  <c r="S256" i="7"/>
  <c r="S251" i="7"/>
  <c r="S247" i="7"/>
  <c r="S242" i="7"/>
  <c r="S237" i="7"/>
  <c r="S232" i="7"/>
  <c r="S231" i="7"/>
  <c r="S227" i="7"/>
  <c r="S217" i="7"/>
  <c r="S213" i="7"/>
  <c r="S209" i="7"/>
  <c r="S205" i="7"/>
  <c r="S204" i="7"/>
  <c r="S200" i="7"/>
  <c r="S196" i="7"/>
  <c r="S191" i="7"/>
  <c r="S187" i="7"/>
  <c r="S183" i="7"/>
  <c r="S179" i="7"/>
  <c r="S175" i="7"/>
  <c r="S171" i="7"/>
  <c r="S167" i="7"/>
  <c r="S163" i="7"/>
  <c r="S159" i="7"/>
  <c r="S154" i="7"/>
  <c r="S149" i="7"/>
  <c r="S144" i="7"/>
  <c r="S143" i="7"/>
  <c r="S138" i="7"/>
  <c r="S133" i="7"/>
  <c r="S128" i="7"/>
  <c r="S127" i="7"/>
  <c r="S122" i="7"/>
  <c r="S118" i="7"/>
  <c r="S114" i="7"/>
  <c r="S110" i="7"/>
  <c r="S106" i="7"/>
  <c r="S102" i="7"/>
  <c r="S98" i="7"/>
  <c r="S94" i="7"/>
  <c r="S90" i="7"/>
  <c r="S86" i="7"/>
  <c r="S82" i="7"/>
  <c r="S78" i="7"/>
  <c r="S74" i="7"/>
  <c r="S70" i="7"/>
  <c r="S619" i="7"/>
  <c r="S615" i="7"/>
  <c r="S611" i="7"/>
  <c r="S607" i="7"/>
  <c r="S603" i="7"/>
  <c r="S599" i="7"/>
  <c r="S595" i="7"/>
  <c r="S591" i="7"/>
  <c r="S587" i="7"/>
  <c r="S583" i="7"/>
  <c r="S579" i="7"/>
  <c r="S575" i="7"/>
  <c r="S571" i="7"/>
  <c r="S567" i="7"/>
  <c r="S563" i="7"/>
  <c r="S555" i="7"/>
  <c r="S551" i="7"/>
  <c r="S547" i="7"/>
  <c r="S543" i="7"/>
  <c r="S540" i="7"/>
  <c r="S533" i="7"/>
  <c r="S529" i="7"/>
  <c r="S525" i="7"/>
  <c r="S521" i="7"/>
  <c r="S517" i="7"/>
  <c r="S513" i="7"/>
  <c r="S509" i="7"/>
  <c r="S505" i="7"/>
  <c r="S501" i="7"/>
  <c r="S497" i="7"/>
  <c r="S493" i="7"/>
  <c r="S489" i="7"/>
  <c r="S485" i="7"/>
  <c r="S481" i="7"/>
  <c r="S477" i="7"/>
  <c r="S473" i="7"/>
  <c r="S469" i="7"/>
  <c r="S461" i="7"/>
  <c r="S457" i="7"/>
  <c r="S453" i="7"/>
  <c r="W5" i="7"/>
  <c r="AA5" i="7"/>
  <c r="W17" i="7"/>
  <c r="AA17" i="7"/>
  <c r="AA53" i="7"/>
  <c r="AA352" i="7"/>
  <c r="W6" i="7"/>
  <c r="AA6" i="7"/>
  <c r="W22" i="7"/>
  <c r="AA22" i="7"/>
  <c r="AA26" i="7"/>
  <c r="W30" i="7"/>
  <c r="AA30" i="7"/>
  <c r="AA34" i="7"/>
  <c r="W42" i="7"/>
  <c r="AA42" i="7"/>
  <c r="W62" i="7"/>
  <c r="AA62" i="7"/>
  <c r="AA333" i="7"/>
  <c r="AA341" i="7"/>
  <c r="AA345" i="7"/>
  <c r="AA353" i="7"/>
  <c r="AA361" i="7"/>
  <c r="AA377" i="7"/>
  <c r="AA381" i="7"/>
  <c r="AA385" i="7"/>
  <c r="W393" i="7"/>
  <c r="AA393" i="7"/>
  <c r="S4" i="7"/>
  <c r="S8" i="7"/>
  <c r="S12" i="7"/>
  <c r="S16" i="7"/>
  <c r="S20" i="7"/>
  <c r="S24" i="7"/>
  <c r="S28" i="7"/>
  <c r="S32" i="7"/>
  <c r="S40" i="7"/>
  <c r="S44" i="7"/>
  <c r="S48" i="7"/>
  <c r="S52" i="7"/>
  <c r="S60" i="7"/>
  <c r="S64" i="7"/>
  <c r="S68" i="7"/>
  <c r="S335" i="7"/>
  <c r="S339" i="7"/>
  <c r="S343" i="7"/>
  <c r="S347" i="7"/>
  <c r="S351" i="7"/>
  <c r="S355" i="7"/>
  <c r="S359" i="7"/>
  <c r="S363" i="7"/>
  <c r="S367" i="7"/>
  <c r="S375" i="7"/>
  <c r="S379" i="7"/>
  <c r="S383" i="7"/>
  <c r="S387" i="7"/>
  <c r="S391" i="7"/>
  <c r="S395" i="7"/>
  <c r="S399" i="7"/>
  <c r="S403" i="7"/>
  <c r="S407" i="7"/>
  <c r="S415" i="7"/>
  <c r="S419" i="7"/>
  <c r="S423" i="7"/>
  <c r="S427" i="7"/>
  <c r="S431" i="7"/>
  <c r="S435" i="7"/>
  <c r="S439" i="7"/>
  <c r="S443" i="7"/>
  <c r="S447" i="7"/>
  <c r="T622" i="7"/>
  <c r="Y622" i="7"/>
  <c r="Z622" i="7" s="1"/>
  <c r="S623" i="7"/>
  <c r="T626" i="7"/>
  <c r="Y626" i="7"/>
  <c r="Z626" i="7" s="1"/>
  <c r="S627" i="7"/>
  <c r="T630" i="7"/>
  <c r="Y630" i="7"/>
  <c r="Z630" i="7" s="1"/>
  <c r="S631" i="7"/>
  <c r="T634" i="7"/>
  <c r="Y634" i="7"/>
  <c r="Z634" i="7" s="1"/>
  <c r="S635" i="7"/>
  <c r="T638" i="7"/>
  <c r="Y638" i="7"/>
  <c r="Z638" i="7" s="1"/>
  <c r="S639" i="7"/>
  <c r="T642" i="7"/>
  <c r="Y642" i="7"/>
  <c r="Z642" i="7" s="1"/>
  <c r="S643" i="7"/>
  <c r="T646" i="7"/>
  <c r="Y646" i="7"/>
  <c r="Z646" i="7" s="1"/>
  <c r="S647" i="7"/>
  <c r="S651" i="7"/>
  <c r="T654" i="7"/>
  <c r="Y654" i="7"/>
  <c r="Z654" i="7" s="1"/>
  <c r="S655" i="7"/>
  <c r="T658" i="7"/>
  <c r="Y658" i="7"/>
  <c r="Z658" i="7" s="1"/>
  <c r="S659" i="7"/>
  <c r="T662" i="7"/>
  <c r="Y662" i="7"/>
  <c r="Z662" i="7" s="1"/>
  <c r="S663" i="7"/>
  <c r="T666" i="7"/>
  <c r="Y666" i="7"/>
  <c r="Z666" i="7" s="1"/>
  <c r="S667" i="7"/>
  <c r="T670" i="7"/>
  <c r="Y670" i="7"/>
  <c r="Z670" i="7" s="1"/>
  <c r="S671" i="7"/>
  <c r="T674" i="7"/>
  <c r="Y674" i="7"/>
  <c r="Z674" i="7" s="1"/>
  <c r="S675" i="7"/>
  <c r="T680" i="7"/>
  <c r="Y680" i="7"/>
  <c r="Z680" i="7" s="1"/>
  <c r="S681" i="7"/>
  <c r="T684" i="7"/>
  <c r="Y684" i="7"/>
  <c r="Z684" i="7" s="1"/>
  <c r="S685" i="7"/>
  <c r="T688" i="7"/>
  <c r="Y688" i="7"/>
  <c r="Z688" i="7" s="1"/>
  <c r="S689" i="7"/>
  <c r="T692" i="7"/>
  <c r="Y692" i="7"/>
  <c r="Z692" i="7" s="1"/>
  <c r="S693" i="7"/>
  <c r="T696" i="7"/>
  <c r="Y696" i="7"/>
  <c r="Z696" i="7" s="1"/>
  <c r="S697" i="7"/>
  <c r="T700" i="7"/>
  <c r="Y700" i="7"/>
  <c r="Z700" i="7" s="1"/>
  <c r="S701" i="7"/>
  <c r="T704" i="7"/>
  <c r="Y704" i="7"/>
  <c r="Z704" i="7" s="1"/>
  <c r="S705" i="7"/>
  <c r="S709" i="7"/>
  <c r="S713" i="7"/>
  <c r="S717" i="7"/>
  <c r="S721" i="7"/>
  <c r="S725" i="7"/>
  <c r="S729" i="7"/>
  <c r="AA331" i="7"/>
  <c r="AA327" i="7"/>
  <c r="AA322" i="7"/>
  <c r="AA318" i="7"/>
  <c r="AA313" i="7"/>
  <c r="AA304" i="7"/>
  <c r="AA303" i="7"/>
  <c r="AA298" i="7"/>
  <c r="AA294" i="7"/>
  <c r="AA290" i="7"/>
  <c r="AA284" i="7"/>
  <c r="AA283" i="7"/>
  <c r="AA278" i="7"/>
  <c r="AA273" i="7"/>
  <c r="AA268" i="7"/>
  <c r="AA264" i="7"/>
  <c r="AA260" i="7"/>
  <c r="AA259" i="7"/>
  <c r="AA255" i="7"/>
  <c r="AA250" i="7"/>
  <c r="AA246" i="7"/>
  <c r="AA241" i="7"/>
  <c r="AA236" i="7"/>
  <c r="AA235" i="7"/>
  <c r="AA230" i="7"/>
  <c r="AA226" i="7"/>
  <c r="AA221" i="7"/>
  <c r="AA216" i="7"/>
  <c r="AA212" i="7"/>
  <c r="AA208" i="7"/>
  <c r="AA203" i="7"/>
  <c r="AA199" i="7"/>
  <c r="AA195" i="7"/>
  <c r="AA190" i="7"/>
  <c r="AA186" i="7"/>
  <c r="AA182" i="7"/>
  <c r="W178" i="7"/>
  <c r="AA178" i="7"/>
  <c r="AA174" i="7"/>
  <c r="AA170" i="7"/>
  <c r="AA166" i="7"/>
  <c r="AA162" i="7"/>
  <c r="AA158" i="7"/>
  <c r="T156" i="7"/>
  <c r="Y156" i="7"/>
  <c r="Z156" i="7" s="1"/>
  <c r="AA153" i="7"/>
  <c r="T150" i="7"/>
  <c r="AA148" i="7"/>
  <c r="W147" i="7"/>
  <c r="AA147" i="7"/>
  <c r="T145" i="7"/>
  <c r="AA142" i="7"/>
  <c r="AA137" i="7"/>
  <c r="T134" i="7"/>
  <c r="AA132" i="7"/>
  <c r="AA131" i="7"/>
  <c r="T129" i="7"/>
  <c r="W126" i="7"/>
  <c r="AA126" i="7"/>
  <c r="AA121" i="7"/>
  <c r="AA117" i="7"/>
  <c r="AA113" i="7"/>
  <c r="AA109" i="7"/>
  <c r="AA105" i="7"/>
  <c r="AA101" i="7"/>
  <c r="S100" i="7"/>
  <c r="AA97" i="7"/>
  <c r="U96" i="7"/>
  <c r="AA93" i="7"/>
  <c r="AA89" i="7"/>
  <c r="AA85" i="7"/>
  <c r="AA81" i="7"/>
  <c r="U80" i="7"/>
  <c r="W77" i="7"/>
  <c r="AA77" i="7"/>
  <c r="AA73" i="7"/>
  <c r="AA69" i="7"/>
  <c r="AA618" i="7"/>
  <c r="AA614" i="7"/>
  <c r="AA610" i="7"/>
  <c r="W606" i="7"/>
  <c r="AA606" i="7"/>
  <c r="AA602" i="7"/>
  <c r="AA598" i="7"/>
  <c r="AA590" i="7"/>
  <c r="AA586" i="7"/>
  <c r="AA582" i="7"/>
  <c r="W578" i="7"/>
  <c r="AA578" i="7"/>
  <c r="W574" i="7"/>
  <c r="AA574" i="7"/>
  <c r="AA570" i="7"/>
  <c r="AA566" i="7"/>
  <c r="AA562" i="7"/>
  <c r="W558" i="7"/>
  <c r="AA558" i="7"/>
  <c r="W554" i="7"/>
  <c r="AA554" i="7"/>
  <c r="AA550" i="7"/>
  <c r="U549" i="7"/>
  <c r="AA546" i="7"/>
  <c r="U545" i="7"/>
  <c r="AA542" i="7"/>
  <c r="T541" i="7"/>
  <c r="AA539" i="7"/>
  <c r="AA536" i="7"/>
  <c r="AA532" i="7"/>
  <c r="S531" i="7"/>
  <c r="AA528" i="7"/>
  <c r="AA524" i="7"/>
  <c r="AA520" i="7"/>
  <c r="AA516" i="7"/>
  <c r="AA512" i="7"/>
  <c r="AA508" i="7"/>
  <c r="AA504" i="7"/>
  <c r="AA500" i="7"/>
  <c r="AA496" i="7"/>
  <c r="AA492" i="7"/>
  <c r="AA488" i="7"/>
  <c r="AA484" i="7"/>
  <c r="AA480" i="7"/>
  <c r="AA476" i="7"/>
  <c r="AA472" i="7"/>
  <c r="AA468" i="7"/>
  <c r="W464" i="7"/>
  <c r="AA464" i="7"/>
  <c r="AA460" i="7"/>
  <c r="AA456" i="7"/>
  <c r="AA452" i="7"/>
  <c r="AA9" i="7"/>
  <c r="W37" i="7"/>
  <c r="AA37" i="7"/>
  <c r="W41" i="7"/>
  <c r="AA41" i="7"/>
  <c r="AA336" i="7"/>
  <c r="AA340" i="7"/>
  <c r="AA344" i="7"/>
  <c r="AA348" i="7"/>
  <c r="AA364" i="7"/>
  <c r="W368" i="7"/>
  <c r="AA368" i="7"/>
  <c r="AA376" i="7"/>
  <c r="AA380" i="7"/>
  <c r="AA384" i="7"/>
  <c r="AA388" i="7"/>
  <c r="AA392" i="7"/>
  <c r="AA396" i="7"/>
  <c r="AA400" i="7"/>
  <c r="W404" i="7"/>
  <c r="AA404" i="7"/>
  <c r="AA408" i="7"/>
  <c r="AA412" i="7"/>
  <c r="AA416" i="7"/>
  <c r="AA420" i="7"/>
  <c r="W424" i="7"/>
  <c r="AA424" i="7"/>
  <c r="AA428" i="7"/>
  <c r="AA432" i="7"/>
  <c r="AA440" i="7"/>
  <c r="AA444" i="7"/>
  <c r="AA448" i="7"/>
  <c r="T623" i="7"/>
  <c r="Y623" i="7"/>
  <c r="Z623" i="7" s="1"/>
  <c r="AA624" i="7"/>
  <c r="T627" i="7"/>
  <c r="Y627" i="7"/>
  <c r="Z627" i="7" s="1"/>
  <c r="AA628" i="7"/>
  <c r="T631" i="7"/>
  <c r="Y631" i="7"/>
  <c r="Z631" i="7" s="1"/>
  <c r="AA632" i="7"/>
  <c r="T635" i="7"/>
  <c r="Y635" i="7"/>
  <c r="Z635" i="7" s="1"/>
  <c r="AA636" i="7"/>
  <c r="T639" i="7"/>
  <c r="Y639" i="7"/>
  <c r="Z639" i="7" s="1"/>
  <c r="AA640" i="7"/>
  <c r="T643" i="7"/>
  <c r="Y643" i="7"/>
  <c r="Z643" i="7" s="1"/>
  <c r="AA644" i="7"/>
  <c r="T647" i="7"/>
  <c r="Y647" i="7"/>
  <c r="Z647" i="7" s="1"/>
  <c r="AA648" i="7"/>
  <c r="T651" i="7"/>
  <c r="Y651" i="7"/>
  <c r="Z651" i="7" s="1"/>
  <c r="AA652" i="7"/>
  <c r="T655" i="7"/>
  <c r="Y655" i="7"/>
  <c r="Z655" i="7" s="1"/>
  <c r="AA656" i="7"/>
  <c r="T659" i="7"/>
  <c r="Y659" i="7"/>
  <c r="Z659" i="7" s="1"/>
  <c r="AA660" i="7"/>
  <c r="T663" i="7"/>
  <c r="Y663" i="7"/>
  <c r="Z663" i="7" s="1"/>
  <c r="AA664" i="7"/>
  <c r="T667" i="7"/>
  <c r="Y667" i="7"/>
  <c r="Z667" i="7" s="1"/>
  <c r="AA668" i="7"/>
  <c r="T671" i="7"/>
  <c r="Y671" i="7"/>
  <c r="Z671" i="7" s="1"/>
  <c r="AA672" i="7"/>
  <c r="T675" i="7"/>
  <c r="Y675" i="7"/>
  <c r="Z675" i="7" s="1"/>
  <c r="T681" i="7"/>
  <c r="Y681" i="7"/>
  <c r="Z681" i="7" s="1"/>
  <c r="AA682" i="7"/>
  <c r="T685" i="7"/>
  <c r="Y685" i="7"/>
  <c r="Z685" i="7" s="1"/>
  <c r="AA686" i="7"/>
  <c r="T689" i="7"/>
  <c r="Y689" i="7"/>
  <c r="Z689" i="7" s="1"/>
  <c r="AA690" i="7"/>
  <c r="T693" i="7"/>
  <c r="Y693" i="7"/>
  <c r="Z693" i="7" s="1"/>
  <c r="AA694" i="7"/>
  <c r="T697" i="7"/>
  <c r="Y697" i="7"/>
  <c r="Z697" i="7" s="1"/>
  <c r="AA698" i="7"/>
  <c r="T701" i="7"/>
  <c r="Y701" i="7"/>
  <c r="Z701" i="7" s="1"/>
  <c r="AA702" i="7"/>
  <c r="T705" i="7"/>
  <c r="Y705" i="7"/>
  <c r="Z705" i="7" s="1"/>
  <c r="AA706" i="7"/>
  <c r="AA710" i="7"/>
  <c r="AA714" i="7"/>
  <c r="W718" i="7"/>
  <c r="AA718" i="7"/>
  <c r="AA722" i="7"/>
  <c r="AA726" i="7"/>
  <c r="AA730" i="7"/>
  <c r="AA330" i="7"/>
  <c r="AA325" i="7"/>
  <c r="AA321" i="7"/>
  <c r="AA317" i="7"/>
  <c r="AA312" i="7"/>
  <c r="AA308" i="7"/>
  <c r="AA302" i="7"/>
  <c r="AA301" i="7"/>
  <c r="AA297" i="7"/>
  <c r="AA293" i="7"/>
  <c r="AA289" i="7"/>
  <c r="AA282" i="7"/>
  <c r="AA281" i="7"/>
  <c r="AA277" i="7"/>
  <c r="AA276" i="7"/>
  <c r="AA272" i="7"/>
  <c r="AA267" i="7"/>
  <c r="AA263" i="7"/>
  <c r="AA258" i="7"/>
  <c r="AA249" i="7"/>
  <c r="AA240" i="7"/>
  <c r="AA239" i="7"/>
  <c r="AA234" i="7"/>
  <c r="AA229" i="7"/>
  <c r="AA225" i="7"/>
  <c r="W220" i="7"/>
  <c r="AA220" i="7"/>
  <c r="AA219" i="7"/>
  <c r="AA215" i="7"/>
  <c r="AA211" i="7"/>
  <c r="AA207" i="7"/>
  <c r="T205" i="7"/>
  <c r="Y205" i="7"/>
  <c r="Z205" i="7" s="1"/>
  <c r="T203" i="7"/>
  <c r="Y203" i="7"/>
  <c r="Z203" i="7" s="1"/>
  <c r="AA202" i="7"/>
  <c r="T199" i="7"/>
  <c r="Y199" i="7"/>
  <c r="Z199" i="7" s="1"/>
  <c r="AA198" i="7"/>
  <c r="T195" i="7"/>
  <c r="Y195" i="7"/>
  <c r="Z195" i="7" s="1"/>
  <c r="AA189" i="7"/>
  <c r="AA181" i="7"/>
  <c r="AA177" i="7"/>
  <c r="W173" i="7"/>
  <c r="AA173" i="7"/>
  <c r="AA169" i="7"/>
  <c r="AA165" i="7"/>
  <c r="AA161" i="7"/>
  <c r="AA157" i="7"/>
  <c r="AA152" i="7"/>
  <c r="AA151" i="7"/>
  <c r="AA146" i="7"/>
  <c r="W141" i="7"/>
  <c r="AA141" i="7"/>
  <c r="AA136" i="7"/>
  <c r="AA135" i="7"/>
  <c r="AA130" i="7"/>
  <c r="AA125" i="7"/>
  <c r="AA120" i="7"/>
  <c r="W116" i="7"/>
  <c r="AA116" i="7"/>
  <c r="AA112" i="7"/>
  <c r="AA108" i="7"/>
  <c r="AA104" i="7"/>
  <c r="AA96" i="7"/>
  <c r="W92" i="7"/>
  <c r="AA92" i="7"/>
  <c r="AA88" i="7"/>
  <c r="AA84" i="7"/>
  <c r="AA80" i="7"/>
  <c r="AA76" i="7"/>
  <c r="AA72" i="7"/>
  <c r="AA621" i="7"/>
  <c r="W617" i="7"/>
  <c r="AA617" i="7"/>
  <c r="AA613" i="7"/>
  <c r="AA609" i="7"/>
  <c r="W605" i="7"/>
  <c r="AA605" i="7"/>
  <c r="AA601" i="7"/>
  <c r="AA597" i="7"/>
  <c r="AA593" i="7"/>
  <c r="W589" i="7"/>
  <c r="AA589" i="7"/>
  <c r="W585" i="7"/>
  <c r="AA585" i="7"/>
  <c r="W581" i="7"/>
  <c r="AA581" i="7"/>
  <c r="W577" i="7"/>
  <c r="AA577" i="7"/>
  <c r="AA573" i="7"/>
  <c r="AA569" i="7"/>
  <c r="W565" i="7"/>
  <c r="AA565" i="7"/>
  <c r="AA561" i="7"/>
  <c r="AA557" i="7"/>
  <c r="AA553" i="7"/>
  <c r="AA549" i="7"/>
  <c r="AA545" i="7"/>
  <c r="T540" i="7"/>
  <c r="AA538" i="7"/>
  <c r="T537" i="7"/>
  <c r="AA535" i="7"/>
  <c r="AA527" i="7"/>
  <c r="AA523" i="7"/>
  <c r="AA519" i="7"/>
  <c r="AA515" i="7"/>
  <c r="AA511" i="7"/>
  <c r="AA503" i="7"/>
  <c r="AA499" i="7"/>
  <c r="AA495" i="7"/>
  <c r="AA491" i="7"/>
  <c r="AA487" i="7"/>
  <c r="AA483" i="7"/>
  <c r="AA479" i="7"/>
  <c r="AA475" i="7"/>
  <c r="AA471" i="7"/>
  <c r="AA467" i="7"/>
  <c r="AA463" i="7"/>
  <c r="AA459" i="7"/>
  <c r="AA455" i="7"/>
  <c r="S451" i="7"/>
  <c r="AA21" i="7"/>
  <c r="AA25" i="7"/>
  <c r="W49" i="7"/>
  <c r="AA49" i="7"/>
  <c r="AA61" i="7"/>
  <c r="AA46" i="7"/>
  <c r="AA58" i="7"/>
  <c r="AA337" i="7"/>
  <c r="W365" i="7"/>
  <c r="AA365" i="7"/>
  <c r="AA369" i="7"/>
  <c r="AA397" i="7"/>
  <c r="AA405" i="7"/>
  <c r="AA413" i="7"/>
  <c r="W417" i="7"/>
  <c r="AA417" i="7"/>
  <c r="W421" i="7"/>
  <c r="AA421" i="7"/>
  <c r="AA425" i="7"/>
  <c r="AA429" i="7"/>
  <c r="W433" i="7"/>
  <c r="AA433" i="7"/>
  <c r="AA437" i="7"/>
  <c r="AA441" i="7"/>
  <c r="W445" i="7"/>
  <c r="AA445" i="7"/>
  <c r="W449" i="7"/>
  <c r="AA449" i="7"/>
  <c r="T624" i="7"/>
  <c r="Y624" i="7"/>
  <c r="Z624" i="7" s="1"/>
  <c r="AA625" i="7"/>
  <c r="T628" i="7"/>
  <c r="Y628" i="7"/>
  <c r="Z628" i="7" s="1"/>
  <c r="AA629" i="7"/>
  <c r="T632" i="7"/>
  <c r="Y632" i="7"/>
  <c r="Z632" i="7" s="1"/>
  <c r="AA633" i="7"/>
  <c r="T636" i="7"/>
  <c r="Y636" i="7"/>
  <c r="Z636" i="7" s="1"/>
  <c r="AA637" i="7"/>
  <c r="T640" i="7"/>
  <c r="Y640" i="7"/>
  <c r="Z640" i="7" s="1"/>
  <c r="AA641" i="7"/>
  <c r="T644" i="7"/>
  <c r="Y644" i="7"/>
  <c r="Z644" i="7" s="1"/>
  <c r="AA645" i="7"/>
  <c r="T648" i="7"/>
  <c r="Y648" i="7"/>
  <c r="Z648" i="7" s="1"/>
  <c r="AA649" i="7"/>
  <c r="T652" i="7"/>
  <c r="Y652" i="7"/>
  <c r="Z652" i="7" s="1"/>
  <c r="AA653" i="7"/>
  <c r="T656" i="7"/>
  <c r="Y656" i="7"/>
  <c r="Z656" i="7" s="1"/>
  <c r="AA657" i="7"/>
  <c r="T660" i="7"/>
  <c r="Y660" i="7"/>
  <c r="Z660" i="7" s="1"/>
  <c r="AA661" i="7"/>
  <c r="T664" i="7"/>
  <c r="Y664" i="7"/>
  <c r="Z664" i="7" s="1"/>
  <c r="AA665" i="7"/>
  <c r="T668" i="7"/>
  <c r="Y668" i="7"/>
  <c r="Z668" i="7" s="1"/>
  <c r="AA669" i="7"/>
  <c r="T672" i="7"/>
  <c r="Y672" i="7"/>
  <c r="Z672" i="7" s="1"/>
  <c r="W677" i="7"/>
  <c r="AA677" i="7"/>
  <c r="T682" i="7"/>
  <c r="Y682" i="7"/>
  <c r="Z682" i="7" s="1"/>
  <c r="AA683" i="7"/>
  <c r="T686" i="7"/>
  <c r="Y686" i="7"/>
  <c r="Z686" i="7" s="1"/>
  <c r="AA687" i="7"/>
  <c r="T690" i="7"/>
  <c r="Y690" i="7"/>
  <c r="Z690" i="7" s="1"/>
  <c r="AA691" i="7"/>
  <c r="T694" i="7"/>
  <c r="Y694" i="7"/>
  <c r="Z694" i="7" s="1"/>
  <c r="AA695" i="7"/>
  <c r="T698" i="7"/>
  <c r="Y698" i="7"/>
  <c r="Z698" i="7" s="1"/>
  <c r="AA699" i="7"/>
  <c r="T702" i="7"/>
  <c r="Y702" i="7"/>
  <c r="Z702" i="7" s="1"/>
  <c r="AA703" i="7"/>
  <c r="AA707" i="7"/>
  <c r="AA711" i="7"/>
  <c r="AA715" i="7"/>
  <c r="AA719" i="7"/>
  <c r="AA723" i="7"/>
  <c r="AA727" i="7"/>
  <c r="AA731" i="7"/>
  <c r="S329" i="7"/>
  <c r="S324" i="7"/>
  <c r="S320" i="7"/>
  <c r="S316" i="7"/>
  <c r="U316" i="7" s="1"/>
  <c r="S311" i="7"/>
  <c r="S307" i="7"/>
  <c r="S306" i="7"/>
  <c r="S300" i="7"/>
  <c r="S296" i="7"/>
  <c r="S292" i="7"/>
  <c r="S288" i="7"/>
  <c r="S287" i="7"/>
  <c r="S286" i="7"/>
  <c r="S280" i="7"/>
  <c r="S275" i="7"/>
  <c r="S271" i="7"/>
  <c r="S270" i="7"/>
  <c r="S266" i="7"/>
  <c r="S262" i="7"/>
  <c r="S257" i="7"/>
  <c r="S252" i="7"/>
  <c r="S248" i="7"/>
  <c r="S244" i="7"/>
  <c r="S243" i="7"/>
  <c r="S238" i="7"/>
  <c r="S233" i="7"/>
  <c r="S224" i="7"/>
  <c r="S218" i="7"/>
  <c r="S214" i="7"/>
  <c r="S210" i="7"/>
  <c r="S206" i="7"/>
  <c r="S201" i="7"/>
  <c r="S197" i="7"/>
  <c r="S193" i="7"/>
  <c r="S192" i="7"/>
  <c r="S188" i="7"/>
  <c r="S184" i="7"/>
  <c r="S180" i="7"/>
  <c r="S176" i="7"/>
  <c r="S172" i="7"/>
  <c r="S168" i="7"/>
  <c r="S164" i="7"/>
  <c r="S160" i="7"/>
  <c r="S156" i="7"/>
  <c r="S155" i="7"/>
  <c r="T153" i="7"/>
  <c r="S150" i="7"/>
  <c r="S145" i="7"/>
  <c r="T142" i="7"/>
  <c r="S140" i="7"/>
  <c r="S139" i="7"/>
  <c r="T137" i="7"/>
  <c r="S134" i="7"/>
  <c r="S129" i="7"/>
  <c r="T126" i="7"/>
  <c r="S124" i="7"/>
  <c r="S123" i="7"/>
  <c r="S119" i="7"/>
  <c r="S115" i="7"/>
  <c r="S111" i="7"/>
  <c r="S107" i="7"/>
  <c r="S103" i="7"/>
  <c r="S99" i="7"/>
  <c r="S95" i="7"/>
  <c r="S91" i="7"/>
  <c r="S87" i="7"/>
  <c r="S83" i="7"/>
  <c r="S79" i="7"/>
  <c r="U79" i="7" s="1"/>
  <c r="S75" i="7"/>
  <c r="S71" i="7"/>
  <c r="S620" i="7"/>
  <c r="S616" i="7"/>
  <c r="S608" i="7"/>
  <c r="S604" i="7"/>
  <c r="S600" i="7"/>
  <c r="S596" i="7"/>
  <c r="S592" i="7"/>
  <c r="S588" i="7"/>
  <c r="S584" i="7"/>
  <c r="S580" i="7"/>
  <c r="S576" i="7"/>
  <c r="S572" i="7"/>
  <c r="S568" i="7"/>
  <c r="S564" i="7"/>
  <c r="S560" i="7"/>
  <c r="S556" i="7"/>
  <c r="S552" i="7"/>
  <c r="S548" i="7"/>
  <c r="S544" i="7"/>
  <c r="U543" i="7"/>
  <c r="S541" i="7"/>
  <c r="T536" i="7"/>
  <c r="S534" i="7"/>
  <c r="S530" i="7"/>
  <c r="S526" i="7"/>
  <c r="S522" i="7"/>
  <c r="S518" i="7"/>
  <c r="S514" i="7"/>
  <c r="U513" i="7"/>
  <c r="S510" i="7"/>
  <c r="AA506" i="7"/>
  <c r="AA502" i="7"/>
  <c r="AA498" i="7"/>
  <c r="AA494" i="7"/>
  <c r="AA490" i="7"/>
  <c r="U489" i="7"/>
  <c r="AA486" i="7"/>
  <c r="AA482" i="7"/>
  <c r="AA478" i="7"/>
  <c r="AA474" i="7"/>
  <c r="U473" i="7"/>
  <c r="AA470" i="7"/>
  <c r="AA466" i="7"/>
  <c r="AA462" i="7"/>
  <c r="AA458" i="7"/>
  <c r="U457" i="7"/>
  <c r="AA454" i="7"/>
  <c r="AA450" i="7"/>
  <c r="U330" i="7"/>
  <c r="W330" i="7" s="1"/>
  <c r="U328" i="7"/>
  <c r="U324" i="7"/>
  <c r="T324" i="7"/>
  <c r="T316" i="7"/>
  <c r="U312" i="7"/>
  <c r="W312" i="7" s="1"/>
  <c r="U310" i="7"/>
  <c r="T300" i="7"/>
  <c r="U299" i="7"/>
  <c r="U292" i="7"/>
  <c r="T292" i="7"/>
  <c r="U282" i="7"/>
  <c r="W282" i="7" s="1"/>
  <c r="U280" i="7"/>
  <c r="T280" i="7"/>
  <c r="U276" i="7"/>
  <c r="W276" i="7" s="1"/>
  <c r="T266" i="7"/>
  <c r="S254" i="7"/>
  <c r="T250" i="7"/>
  <c r="U241" i="7"/>
  <c r="W241" i="7" s="1"/>
  <c r="T241" i="7"/>
  <c r="T238" i="7"/>
  <c r="T233" i="7"/>
  <c r="U230" i="7"/>
  <c r="W230" i="7" s="1"/>
  <c r="T230" i="7"/>
  <c r="T226" i="7"/>
  <c r="T221" i="7"/>
  <c r="U220" i="7"/>
  <c r="T157" i="7"/>
  <c r="T155" i="7"/>
  <c r="U117" i="7"/>
  <c r="W117" i="7" s="1"/>
  <c r="U308" i="7"/>
  <c r="W308" i="7" s="1"/>
  <c r="T308" i="7"/>
  <c r="U307" i="7"/>
  <c r="U304" i="7"/>
  <c r="W304" i="7" s="1"/>
  <c r="U296" i="7"/>
  <c r="U288" i="7"/>
  <c r="U284" i="7"/>
  <c r="W284" i="7" s="1"/>
  <c r="U274" i="7"/>
  <c r="T274" i="7"/>
  <c r="U268" i="7"/>
  <c r="W268" i="7" s="1"/>
  <c r="U258" i="7"/>
  <c r="W258" i="7" s="1"/>
  <c r="T258" i="7"/>
  <c r="U257" i="7"/>
  <c r="U252" i="7"/>
  <c r="U244" i="7"/>
  <c r="U242" i="7"/>
  <c r="T242" i="7"/>
  <c r="T237" i="7"/>
  <c r="T234" i="7"/>
  <c r="U229" i="7"/>
  <c r="W229" i="7" s="1"/>
  <c r="T229" i="7"/>
  <c r="S228" i="7"/>
  <c r="U228" i="7" s="1"/>
  <c r="U225" i="7"/>
  <c r="W225" i="7" s="1"/>
  <c r="T225" i="7"/>
  <c r="U224" i="7"/>
  <c r="S222" i="7"/>
  <c r="U222" i="7" s="1"/>
  <c r="W222" i="7" s="1"/>
  <c r="T222" i="7"/>
  <c r="T218" i="7"/>
  <c r="U217" i="7"/>
  <c r="T217" i="7"/>
  <c r="T215" i="7"/>
  <c r="U213" i="7"/>
  <c r="T213" i="7"/>
  <c r="T211" i="7"/>
  <c r="U209" i="7"/>
  <c r="T209" i="7"/>
  <c r="T207" i="7"/>
  <c r="U205" i="7"/>
  <c r="T193" i="7"/>
  <c r="U191" i="7"/>
  <c r="T191" i="7"/>
  <c r="T189" i="7"/>
  <c r="U187" i="7"/>
  <c r="T187" i="7"/>
  <c r="S185" i="7"/>
  <c r="T185" i="7"/>
  <c r="U183" i="7"/>
  <c r="T183" i="7"/>
  <c r="T181" i="7"/>
  <c r="U179" i="7"/>
  <c r="T179" i="7"/>
  <c r="T177" i="7"/>
  <c r="U175" i="7"/>
  <c r="T175" i="7"/>
  <c r="T173" i="7"/>
  <c r="T171" i="7"/>
  <c r="U169" i="7"/>
  <c r="W169" i="7" s="1"/>
  <c r="T169" i="7"/>
  <c r="T167" i="7"/>
  <c r="T165" i="7"/>
  <c r="U163" i="7"/>
  <c r="T163" i="7"/>
  <c r="T161" i="7"/>
  <c r="U159" i="7"/>
  <c r="T159" i="7"/>
  <c r="U149" i="7"/>
  <c r="T149" i="7"/>
  <c r="U148" i="7"/>
  <c r="W148" i="7" s="1"/>
  <c r="T146" i="7"/>
  <c r="T141" i="7"/>
  <c r="U138" i="7"/>
  <c r="T138" i="7"/>
  <c r="T133" i="7"/>
  <c r="U132" i="7"/>
  <c r="W132" i="7" s="1"/>
  <c r="U130" i="7"/>
  <c r="W130" i="7" s="1"/>
  <c r="T130" i="7"/>
  <c r="U125" i="7"/>
  <c r="W125" i="7" s="1"/>
  <c r="T125" i="7"/>
  <c r="U122" i="7"/>
  <c r="T122" i="7"/>
  <c r="T121" i="7"/>
  <c r="U120" i="7"/>
  <c r="W120" i="7" s="1"/>
  <c r="T118" i="7"/>
  <c r="T117" i="7"/>
  <c r="T114" i="7"/>
  <c r="T113" i="7"/>
  <c r="U112" i="7"/>
  <c r="W112" i="7" s="1"/>
  <c r="U105" i="7"/>
  <c r="W105" i="7" s="1"/>
  <c r="U103" i="7"/>
  <c r="U93" i="7"/>
  <c r="W93" i="7" s="1"/>
  <c r="U89" i="7"/>
  <c r="W89" i="7" s="1"/>
  <c r="U87" i="7"/>
  <c r="U77" i="7"/>
  <c r="U618" i="7"/>
  <c r="W618" i="7" s="1"/>
  <c r="U616" i="7"/>
  <c r="U614" i="7"/>
  <c r="W614" i="7" s="1"/>
  <c r="S612" i="7"/>
  <c r="W612" i="7" s="1"/>
  <c r="U610" i="7"/>
  <c r="W610" i="7" s="1"/>
  <c r="U606" i="7"/>
  <c r="U602" i="7"/>
  <c r="W602" i="7" s="1"/>
  <c r="U600" i="7"/>
  <c r="U598" i="7"/>
  <c r="W598" i="7" s="1"/>
  <c r="U596" i="7"/>
  <c r="S594" i="7"/>
  <c r="U578" i="7"/>
  <c r="U570" i="7"/>
  <c r="W570" i="7" s="1"/>
  <c r="U568" i="7"/>
  <c r="U534" i="7"/>
  <c r="U518" i="7"/>
  <c r="U506" i="7"/>
  <c r="W506" i="7" s="1"/>
  <c r="U502" i="7"/>
  <c r="W502" i="7" s="1"/>
  <c r="U496" i="7"/>
  <c r="W496" i="7" s="1"/>
  <c r="U480" i="7"/>
  <c r="W480" i="7" s="1"/>
  <c r="U468" i="7"/>
  <c r="W468" i="7" s="1"/>
  <c r="U452" i="7"/>
  <c r="W452" i="7" s="1"/>
  <c r="U331" i="7"/>
  <c r="W331" i="7" s="1"/>
  <c r="U322" i="7"/>
  <c r="W322" i="7" s="1"/>
  <c r="T320" i="7"/>
  <c r="U314" i="7"/>
  <c r="T312" i="7"/>
  <c r="U311" i="7"/>
  <c r="U306" i="7"/>
  <c r="T304" i="7"/>
  <c r="U298" i="7"/>
  <c r="W298" i="7" s="1"/>
  <c r="T296" i="7"/>
  <c r="U290" i="7"/>
  <c r="W290" i="7" s="1"/>
  <c r="T288" i="7"/>
  <c r="U287" i="7"/>
  <c r="U286" i="7"/>
  <c r="T284" i="7"/>
  <c r="U272" i="7"/>
  <c r="W272" i="7" s="1"/>
  <c r="T270" i="7"/>
  <c r="U269" i="7"/>
  <c r="U264" i="7"/>
  <c r="W264" i="7" s="1"/>
  <c r="T262" i="7"/>
  <c r="U256" i="7"/>
  <c r="T254" i="7"/>
  <c r="S253" i="7"/>
  <c r="U253" i="7" s="1"/>
  <c r="U248" i="7"/>
  <c r="T246" i="7"/>
  <c r="S245" i="7"/>
  <c r="U245" i="7" s="1"/>
  <c r="U108" i="7"/>
  <c r="W108" i="7" s="1"/>
  <c r="U104" i="7"/>
  <c r="W104" i="7" s="1"/>
  <c r="U102" i="7"/>
  <c r="T100" i="7"/>
  <c r="T99" i="7"/>
  <c r="U98" i="7"/>
  <c r="T96" i="7"/>
  <c r="W96" i="7" s="1"/>
  <c r="T95" i="7"/>
  <c r="U92" i="7"/>
  <c r="U88" i="7"/>
  <c r="W88" i="7" s="1"/>
  <c r="U86" i="7"/>
  <c r="T84" i="7"/>
  <c r="T83" i="7"/>
  <c r="U82" i="7"/>
  <c r="T80" i="7"/>
  <c r="W80" i="7" s="1"/>
  <c r="T79" i="7"/>
  <c r="U76" i="7"/>
  <c r="W76" i="7" s="1"/>
  <c r="U72" i="7"/>
  <c r="W72" i="7" s="1"/>
  <c r="U70" i="7"/>
  <c r="U621" i="7"/>
  <c r="W621" i="7" s="1"/>
  <c r="U617" i="7"/>
  <c r="U615" i="7"/>
  <c r="U613" i="7"/>
  <c r="W613" i="7" s="1"/>
  <c r="U611" i="7"/>
  <c r="U609" i="7"/>
  <c r="W609" i="7" s="1"/>
  <c r="U607" i="7"/>
  <c r="U605" i="7"/>
  <c r="U603" i="7"/>
  <c r="U601" i="7"/>
  <c r="W601" i="7" s="1"/>
  <c r="U597" i="7"/>
  <c r="W597" i="7" s="1"/>
  <c r="U595" i="7"/>
  <c r="U593" i="7"/>
  <c r="W593" i="7" s="1"/>
  <c r="U589" i="7"/>
  <c r="U587" i="7"/>
  <c r="U585" i="7"/>
  <c r="U583" i="7"/>
  <c r="U581" i="7"/>
  <c r="U579" i="7"/>
  <c r="U577" i="7"/>
  <c r="T575" i="7"/>
  <c r="T574" i="7"/>
  <c r="U573" i="7"/>
  <c r="W573" i="7" s="1"/>
  <c r="T571" i="7"/>
  <c r="T570" i="7"/>
  <c r="U563" i="7"/>
  <c r="U561" i="7"/>
  <c r="W561" i="7" s="1"/>
  <c r="T559" i="7"/>
  <c r="T558" i="7"/>
  <c r="T555" i="7"/>
  <c r="T554" i="7"/>
  <c r="T551" i="7"/>
  <c r="U546" i="7"/>
  <c r="W546" i="7" s="1"/>
  <c r="T534" i="7"/>
  <c r="T533" i="7"/>
  <c r="U526" i="7"/>
  <c r="U524" i="7"/>
  <c r="W524" i="7" s="1"/>
  <c r="T522" i="7"/>
  <c r="T521" i="7"/>
  <c r="T518" i="7"/>
  <c r="T517" i="7"/>
  <c r="U514" i="7"/>
  <c r="U508" i="7"/>
  <c r="W508" i="7" s="1"/>
  <c r="T506" i="7"/>
  <c r="T505" i="7"/>
  <c r="T502" i="7"/>
  <c r="T501" i="7"/>
  <c r="U498" i="7"/>
  <c r="W498" i="7" s="1"/>
  <c r="T496" i="7"/>
  <c r="T495" i="7"/>
  <c r="U488" i="7"/>
  <c r="W488" i="7" s="1"/>
  <c r="U486" i="7"/>
  <c r="W486" i="7" s="1"/>
  <c r="T484" i="7"/>
  <c r="T483" i="7"/>
  <c r="T480" i="7"/>
  <c r="T479" i="7"/>
  <c r="U472" i="7"/>
  <c r="W472" i="7" s="1"/>
  <c r="U470" i="7"/>
  <c r="W470" i="7" s="1"/>
  <c r="T468" i="7"/>
  <c r="T467" i="7"/>
  <c r="T464" i="7"/>
  <c r="T463" i="7"/>
  <c r="U460" i="7"/>
  <c r="W460" i="7" s="1"/>
  <c r="U456" i="7"/>
  <c r="W456" i="7" s="1"/>
  <c r="U454" i="7"/>
  <c r="W454" i="7" s="1"/>
  <c r="T452" i="7"/>
  <c r="T451" i="7"/>
  <c r="U450" i="7"/>
  <c r="W450" i="7" s="1"/>
  <c r="U100" i="7"/>
  <c r="W100" i="7" s="1"/>
  <c r="U537" i="7"/>
  <c r="W537" i="7"/>
  <c r="U529" i="7"/>
  <c r="T331" i="7"/>
  <c r="T330" i="7"/>
  <c r="U327" i="7"/>
  <c r="W327" i="7" s="1"/>
  <c r="S326" i="7"/>
  <c r="U326" i="7" s="1"/>
  <c r="T326" i="7"/>
  <c r="T322" i="7"/>
  <c r="T318" i="7"/>
  <c r="U317" i="7"/>
  <c r="W317" i="7" s="1"/>
  <c r="T314" i="7"/>
  <c r="U313" i="7"/>
  <c r="W313" i="7" s="1"/>
  <c r="T310" i="7"/>
  <c r="S309" i="7"/>
  <c r="U309" i="7" s="1"/>
  <c r="T306" i="7"/>
  <c r="T302" i="7"/>
  <c r="U301" i="7"/>
  <c r="W301" i="7" s="1"/>
  <c r="T298" i="7"/>
  <c r="U297" i="7"/>
  <c r="W297" i="7" s="1"/>
  <c r="T294" i="7"/>
  <c r="U293" i="7"/>
  <c r="W293" i="7" s="1"/>
  <c r="T290" i="7"/>
  <c r="T286" i="7"/>
  <c r="U285" i="7"/>
  <c r="T282" i="7"/>
  <c r="U281" i="7"/>
  <c r="W281" i="7" s="1"/>
  <c r="T278" i="7"/>
  <c r="U277" i="7"/>
  <c r="W277" i="7" s="1"/>
  <c r="U84" i="7"/>
  <c r="W84" i="7" s="1"/>
  <c r="U619" i="7"/>
  <c r="U591" i="7"/>
  <c r="U505" i="7"/>
  <c r="T276" i="7"/>
  <c r="T272" i="7"/>
  <c r="U271" i="7"/>
  <c r="T268" i="7"/>
  <c r="T264" i="7"/>
  <c r="U263" i="7"/>
  <c r="W263" i="7" s="1"/>
  <c r="T260" i="7"/>
  <c r="T256" i="7"/>
  <c r="U255" i="7"/>
  <c r="W255" i="7" s="1"/>
  <c r="T252" i="7"/>
  <c r="T248" i="7"/>
  <c r="U247" i="7"/>
  <c r="T244" i="7"/>
  <c r="U239" i="7"/>
  <c r="W239" i="7" s="1"/>
  <c r="U235" i="7"/>
  <c r="W235" i="7" s="1"/>
  <c r="U231" i="7"/>
  <c r="S223" i="7"/>
  <c r="W223" i="7" s="1"/>
  <c r="U219" i="7"/>
  <c r="W219" i="7" s="1"/>
  <c r="U151" i="7"/>
  <c r="W151" i="7" s="1"/>
  <c r="U143" i="7"/>
  <c r="U135" i="7"/>
  <c r="W135" i="7" s="1"/>
  <c r="U131" i="7"/>
  <c r="W131" i="7" s="1"/>
  <c r="U127" i="7"/>
  <c r="U115" i="7"/>
  <c r="U111" i="7"/>
  <c r="T108" i="7"/>
  <c r="T107" i="7"/>
  <c r="T104" i="7"/>
  <c r="T103" i="7"/>
  <c r="U101" i="7"/>
  <c r="W101" i="7" s="1"/>
  <c r="T92" i="7"/>
  <c r="T91" i="7"/>
  <c r="T88" i="7"/>
  <c r="T87" i="7"/>
  <c r="U85" i="7"/>
  <c r="W85" i="7" s="1"/>
  <c r="U78" i="7"/>
  <c r="T76" i="7"/>
  <c r="T75" i="7"/>
  <c r="U74" i="7"/>
  <c r="T72" i="7"/>
  <c r="T71" i="7"/>
  <c r="U69" i="7"/>
  <c r="W69" i="7" s="1"/>
  <c r="T620" i="7"/>
  <c r="T618" i="7"/>
  <c r="T616" i="7"/>
  <c r="T614" i="7"/>
  <c r="T612" i="7"/>
  <c r="T610" i="7"/>
  <c r="T608" i="7"/>
  <c r="T606" i="7"/>
  <c r="T604" i="7"/>
  <c r="T602" i="7"/>
  <c r="T600" i="7"/>
  <c r="T598" i="7"/>
  <c r="T596" i="7"/>
  <c r="T594" i="7"/>
  <c r="T592" i="7"/>
  <c r="T590" i="7"/>
  <c r="T588" i="7"/>
  <c r="T586" i="7"/>
  <c r="T584" i="7"/>
  <c r="T582" i="7"/>
  <c r="T580" i="7"/>
  <c r="T578" i="7"/>
  <c r="U576" i="7"/>
  <c r="U572" i="7"/>
  <c r="U569" i="7"/>
  <c r="W569" i="7" s="1"/>
  <c r="T567" i="7"/>
  <c r="T566" i="7"/>
  <c r="T563" i="7"/>
  <c r="T562" i="7"/>
  <c r="U556" i="7"/>
  <c r="U553" i="7"/>
  <c r="W553" i="7" s="1"/>
  <c r="U521" i="7"/>
  <c r="U552" i="7"/>
  <c r="T549" i="7"/>
  <c r="W549" i="7" s="1"/>
  <c r="T548" i="7"/>
  <c r="U547" i="7"/>
  <c r="T545" i="7"/>
  <c r="W545" i="7" s="1"/>
  <c r="T544" i="7"/>
  <c r="U542" i="7"/>
  <c r="W542" i="7" s="1"/>
  <c r="U538" i="7"/>
  <c r="W538" i="7" s="1"/>
  <c r="U535" i="7"/>
  <c r="W535" i="7" s="1"/>
  <c r="U532" i="7"/>
  <c r="W532" i="7" s="1"/>
  <c r="T530" i="7"/>
  <c r="T529" i="7"/>
  <c r="T526" i="7"/>
  <c r="T525" i="7"/>
  <c r="U523" i="7"/>
  <c r="W523" i="7" s="1"/>
  <c r="U519" i="7"/>
  <c r="W519" i="7" s="1"/>
  <c r="U516" i="7"/>
  <c r="W516" i="7" s="1"/>
  <c r="T514" i="7"/>
  <c r="T513" i="7"/>
  <c r="U512" i="7"/>
  <c r="W512" i="7" s="1"/>
  <c r="T510" i="7"/>
  <c r="T509" i="7"/>
  <c r="S507" i="7"/>
  <c r="U507" i="7" s="1"/>
  <c r="U500" i="7"/>
  <c r="W500" i="7" s="1"/>
  <c r="T498" i="7"/>
  <c r="U494" i="7"/>
  <c r="W494" i="7" s="1"/>
  <c r="T492" i="7"/>
  <c r="T491" i="7"/>
  <c r="T488" i="7"/>
  <c r="T487" i="7"/>
  <c r="U485" i="7"/>
  <c r="U481" i="7"/>
  <c r="U478" i="7"/>
  <c r="W478" i="7" s="1"/>
  <c r="T476" i="7"/>
  <c r="T475" i="7"/>
  <c r="U474" i="7"/>
  <c r="W474" i="7" s="1"/>
  <c r="T472" i="7"/>
  <c r="T471" i="7"/>
  <c r="U469" i="7"/>
  <c r="S465" i="7"/>
  <c r="U465" i="7" s="1"/>
  <c r="U462" i="7"/>
  <c r="W462" i="7" s="1"/>
  <c r="T460" i="7"/>
  <c r="T459" i="7"/>
  <c r="U458" i="7"/>
  <c r="W458" i="7" s="1"/>
  <c r="T456" i="7"/>
  <c r="T455" i="7"/>
  <c r="U453" i="7"/>
  <c r="U321" i="7"/>
  <c r="W321" i="7" s="1"/>
  <c r="U305" i="7"/>
  <c r="U289" i="7"/>
  <c r="W289" i="7" s="1"/>
  <c r="U273" i="7"/>
  <c r="W273" i="7" s="1"/>
  <c r="U265" i="7"/>
  <c r="U261" i="7"/>
  <c r="U249" i="7"/>
  <c r="W249" i="7" s="1"/>
  <c r="U240" i="7"/>
  <c r="W240" i="7" s="1"/>
  <c r="U236" i="7"/>
  <c r="W236" i="7" s="1"/>
  <c r="U232" i="7"/>
  <c r="U152" i="7"/>
  <c r="W152" i="7" s="1"/>
  <c r="U144" i="7"/>
  <c r="U140" i="7"/>
  <c r="U136" i="7"/>
  <c r="W136" i="7" s="1"/>
  <c r="U128" i="7"/>
  <c r="U116" i="7"/>
  <c r="U323" i="7"/>
  <c r="U319" i="7"/>
  <c r="U315" i="7"/>
  <c r="U303" i="7"/>
  <c r="W303" i="7" s="1"/>
  <c r="U295" i="7"/>
  <c r="U291" i="7"/>
  <c r="U283" i="7"/>
  <c r="W283" i="7" s="1"/>
  <c r="U279" i="7"/>
  <c r="U275" i="7"/>
  <c r="U267" i="7"/>
  <c r="W267" i="7" s="1"/>
  <c r="U259" i="7"/>
  <c r="W259" i="7" s="1"/>
  <c r="U251" i="7"/>
  <c r="U243" i="7"/>
  <c r="U227" i="7"/>
  <c r="U147" i="7"/>
  <c r="U139" i="7"/>
  <c r="U123" i="7"/>
  <c r="U237" i="7"/>
  <c r="U233" i="7"/>
  <c r="U221" i="7"/>
  <c r="W221" i="7" s="1"/>
  <c r="U215" i="7"/>
  <c r="W215" i="7" s="1"/>
  <c r="U211" i="7"/>
  <c r="W211" i="7" s="1"/>
  <c r="U207" i="7"/>
  <c r="W207" i="7" s="1"/>
  <c r="U203" i="7"/>
  <c r="W203" i="7" s="1"/>
  <c r="U201" i="7"/>
  <c r="U199" i="7"/>
  <c r="W199" i="7" s="1"/>
  <c r="U197" i="7"/>
  <c r="U195" i="7"/>
  <c r="W195" i="7" s="1"/>
  <c r="U193" i="7"/>
  <c r="U189" i="7"/>
  <c r="W189" i="7" s="1"/>
  <c r="U185" i="7"/>
  <c r="W185" i="7" s="1"/>
  <c r="U181" i="7"/>
  <c r="W181" i="7" s="1"/>
  <c r="U177" i="7"/>
  <c r="W177" i="7" s="1"/>
  <c r="U173" i="7"/>
  <c r="U171" i="7"/>
  <c r="U167" i="7"/>
  <c r="U165" i="7"/>
  <c r="W165" i="7" s="1"/>
  <c r="U161" i="7"/>
  <c r="W161" i="7" s="1"/>
  <c r="U153" i="7"/>
  <c r="W153" i="7" s="1"/>
  <c r="U145" i="7"/>
  <c r="U141" i="7"/>
  <c r="U137" i="7"/>
  <c r="W137" i="7" s="1"/>
  <c r="U133" i="7"/>
  <c r="U129" i="7"/>
  <c r="U121" i="7"/>
  <c r="W121" i="7" s="1"/>
  <c r="U113" i="7"/>
  <c r="W113" i="7" s="1"/>
  <c r="U109" i="7"/>
  <c r="W109" i="7" s="1"/>
  <c r="U95" i="7"/>
  <c r="U71" i="7"/>
  <c r="U620" i="7"/>
  <c r="U612" i="7"/>
  <c r="U608" i="7"/>
  <c r="U604" i="7"/>
  <c r="U594" i="7"/>
  <c r="U592" i="7"/>
  <c r="U590" i="7"/>
  <c r="W590" i="7" s="1"/>
  <c r="U588" i="7"/>
  <c r="U586" i="7"/>
  <c r="W586" i="7" s="1"/>
  <c r="U584" i="7"/>
  <c r="U582" i="7"/>
  <c r="W582" i="7" s="1"/>
  <c r="U580" i="7"/>
  <c r="U571" i="7"/>
  <c r="U562" i="7"/>
  <c r="W562" i="7" s="1"/>
  <c r="U560" i="7"/>
  <c r="U555" i="7"/>
  <c r="U554" i="7"/>
  <c r="U544" i="7"/>
  <c r="U528" i="7"/>
  <c r="W528" i="7" s="1"/>
  <c r="U525" i="7"/>
  <c r="U510" i="7"/>
  <c r="U509" i="7"/>
  <c r="U490" i="7"/>
  <c r="W490" i="7" s="1"/>
  <c r="U487" i="7"/>
  <c r="W487" i="7" s="1"/>
  <c r="U471" i="7"/>
  <c r="W471" i="7" s="1"/>
  <c r="U455" i="7"/>
  <c r="W455" i="7" s="1"/>
  <c r="U414" i="7"/>
  <c r="U420" i="7"/>
  <c r="W420" i="7" s="1"/>
  <c r="U422" i="7"/>
  <c r="U424" i="7"/>
  <c r="U428" i="7"/>
  <c r="W428" i="7" s="1"/>
  <c r="U432" i="7"/>
  <c r="W432" i="7" s="1"/>
  <c r="U434" i="7"/>
  <c r="S436" i="7"/>
  <c r="U436" i="7" s="1"/>
  <c r="U438" i="7"/>
  <c r="U444" i="7"/>
  <c r="W444" i="7" s="1"/>
  <c r="U446" i="7"/>
  <c r="U622" i="7"/>
  <c r="U624" i="7"/>
  <c r="W624" i="7" s="1"/>
  <c r="U626" i="7"/>
  <c r="U628" i="7"/>
  <c r="W628" i="7" s="1"/>
  <c r="U630" i="7"/>
  <c r="U632" i="7"/>
  <c r="W632" i="7" s="1"/>
  <c r="U634" i="7"/>
  <c r="U636" i="7"/>
  <c r="W636" i="7" s="1"/>
  <c r="U638" i="7"/>
  <c r="U640" i="7"/>
  <c r="W640" i="7" s="1"/>
  <c r="U642" i="7"/>
  <c r="U644" i="7"/>
  <c r="W644" i="7" s="1"/>
  <c r="U646" i="7"/>
  <c r="U648" i="7"/>
  <c r="W648" i="7" s="1"/>
  <c r="U684" i="7"/>
  <c r="U687" i="7"/>
  <c r="W687" i="7" s="1"/>
  <c r="U691" i="7"/>
  <c r="W691" i="7" s="1"/>
  <c r="P706" i="7"/>
  <c r="T706" i="7" s="1"/>
  <c r="U707" i="7"/>
  <c r="W707" i="7" s="1"/>
  <c r="P708" i="7"/>
  <c r="T708" i="7" s="1"/>
  <c r="P710" i="7"/>
  <c r="T710" i="7" s="1"/>
  <c r="U711" i="7"/>
  <c r="W711" i="7" s="1"/>
  <c r="P712" i="7"/>
  <c r="T712" i="7" s="1"/>
  <c r="P714" i="7"/>
  <c r="T714" i="7" s="1"/>
  <c r="U715" i="7"/>
  <c r="W715" i="7" s="1"/>
  <c r="P716" i="7"/>
  <c r="T716" i="7" s="1"/>
  <c r="P718" i="7"/>
  <c r="T718" i="7" s="1"/>
  <c r="U719" i="7"/>
  <c r="W719" i="7" s="1"/>
  <c r="P720" i="7"/>
  <c r="T720" i="7" s="1"/>
  <c r="P722" i="7"/>
  <c r="T722" i="7" s="1"/>
  <c r="U723" i="7"/>
  <c r="W723" i="7" s="1"/>
  <c r="P724" i="7"/>
  <c r="T724" i="7" s="1"/>
  <c r="P726" i="7"/>
  <c r="T726" i="7" s="1"/>
  <c r="U727" i="7"/>
  <c r="W727" i="7" s="1"/>
  <c r="P728" i="7"/>
  <c r="T728" i="7" s="1"/>
  <c r="P730" i="7"/>
  <c r="T730" i="7" s="1"/>
  <c r="U731" i="7"/>
  <c r="W731" i="7" s="1"/>
  <c r="T329" i="7"/>
  <c r="T328" i="7"/>
  <c r="T327" i="7"/>
  <c r="T325" i="7"/>
  <c r="T323" i="7"/>
  <c r="T321" i="7"/>
  <c r="T319" i="7"/>
  <c r="U318" i="7"/>
  <c r="W318" i="7" s="1"/>
  <c r="T317" i="7"/>
  <c r="T315" i="7"/>
  <c r="T313" i="7"/>
  <c r="T311" i="7"/>
  <c r="T309" i="7"/>
  <c r="T307" i="7"/>
  <c r="T305" i="7"/>
  <c r="T303" i="7"/>
  <c r="U302" i="7"/>
  <c r="W302" i="7" s="1"/>
  <c r="T301" i="7"/>
  <c r="T299" i="7"/>
  <c r="T297" i="7"/>
  <c r="T295" i="7"/>
  <c r="U294" i="7"/>
  <c r="W294" i="7" s="1"/>
  <c r="T293" i="7"/>
  <c r="T291" i="7"/>
  <c r="T289" i="7"/>
  <c r="T287" i="7"/>
  <c r="T285" i="7"/>
  <c r="T283" i="7"/>
  <c r="T281" i="7"/>
  <c r="T279" i="7"/>
  <c r="U278" i="7"/>
  <c r="W278" i="7" s="1"/>
  <c r="T277" i="7"/>
  <c r="T275" i="7"/>
  <c r="T273" i="7"/>
  <c r="T271" i="7"/>
  <c r="U270" i="7"/>
  <c r="T269" i="7"/>
  <c r="T267" i="7"/>
  <c r="U266" i="7"/>
  <c r="T265" i="7"/>
  <c r="T263" i="7"/>
  <c r="U262" i="7"/>
  <c r="T261" i="7"/>
  <c r="T259" i="7"/>
  <c r="T257" i="7"/>
  <c r="T255" i="7"/>
  <c r="U254" i="7"/>
  <c r="W254" i="7" s="1"/>
  <c r="T253" i="7"/>
  <c r="T251" i="7"/>
  <c r="U250" i="7"/>
  <c r="W250" i="7" s="1"/>
  <c r="T249" i="7"/>
  <c r="T247" i="7"/>
  <c r="U246" i="7"/>
  <c r="W246" i="7" s="1"/>
  <c r="T245" i="7"/>
  <c r="T243" i="7"/>
  <c r="T240" i="7"/>
  <c r="T239" i="7"/>
  <c r="U238" i="7"/>
  <c r="T236" i="7"/>
  <c r="T235" i="7"/>
  <c r="U234" i="7"/>
  <c r="W234" i="7" s="1"/>
  <c r="T232" i="7"/>
  <c r="T231" i="7"/>
  <c r="T228" i="7"/>
  <c r="T227" i="7"/>
  <c r="U226" i="7"/>
  <c r="W226" i="7" s="1"/>
  <c r="T224" i="7"/>
  <c r="T223" i="7"/>
  <c r="T220" i="7"/>
  <c r="T219" i="7"/>
  <c r="U218" i="7"/>
  <c r="T216" i="7"/>
  <c r="T214" i="7"/>
  <c r="T212" i="7"/>
  <c r="T210" i="7"/>
  <c r="T208" i="7"/>
  <c r="T206" i="7"/>
  <c r="T204" i="7"/>
  <c r="T202" i="7"/>
  <c r="T200" i="7"/>
  <c r="T198" i="7"/>
  <c r="T196" i="7"/>
  <c r="S194" i="7"/>
  <c r="T194" i="7"/>
  <c r="T192" i="7"/>
  <c r="T190" i="7"/>
  <c r="T188" i="7"/>
  <c r="T186" i="7"/>
  <c r="T184" i="7"/>
  <c r="T182" i="7"/>
  <c r="T180" i="7"/>
  <c r="T178" i="7"/>
  <c r="T176" i="7"/>
  <c r="T174" i="7"/>
  <c r="T172" i="7"/>
  <c r="T170" i="7"/>
  <c r="T168" i="7"/>
  <c r="T166" i="7"/>
  <c r="T164" i="7"/>
  <c r="T162" i="7"/>
  <c r="T160" i="7"/>
  <c r="T158" i="7"/>
  <c r="T152" i="7"/>
  <c r="T151" i="7"/>
  <c r="U150" i="7"/>
  <c r="T148" i="7"/>
  <c r="T147" i="7"/>
  <c r="U146" i="7"/>
  <c r="W146" i="7" s="1"/>
  <c r="T144" i="7"/>
  <c r="T143" i="7"/>
  <c r="U142" i="7"/>
  <c r="W142" i="7" s="1"/>
  <c r="T140" i="7"/>
  <c r="T139" i="7"/>
  <c r="T136" i="7"/>
  <c r="T135" i="7"/>
  <c r="U134" i="7"/>
  <c r="W134" i="7" s="1"/>
  <c r="T132" i="7"/>
  <c r="T131" i="7"/>
  <c r="T128" i="7"/>
  <c r="T127" i="7"/>
  <c r="U126" i="7"/>
  <c r="T124" i="7"/>
  <c r="T123" i="7"/>
  <c r="T120" i="7"/>
  <c r="T119" i="7"/>
  <c r="U118" i="7"/>
  <c r="T116" i="7"/>
  <c r="T115" i="7"/>
  <c r="U114" i="7"/>
  <c r="T112" i="7"/>
  <c r="T111" i="7"/>
  <c r="U110" i="7"/>
  <c r="U107" i="7"/>
  <c r="U106" i="7"/>
  <c r="U99" i="7"/>
  <c r="U97" i="7"/>
  <c r="W97" i="7" s="1"/>
  <c r="U91" i="7"/>
  <c r="U90" i="7"/>
  <c r="U83" i="7"/>
  <c r="U81" i="7"/>
  <c r="W81" i="7" s="1"/>
  <c r="U75" i="7"/>
  <c r="U73" i="7"/>
  <c r="W73" i="7" s="1"/>
  <c r="W326" i="7"/>
  <c r="U575" i="7"/>
  <c r="U574" i="7"/>
  <c r="U567" i="7"/>
  <c r="U566" i="7"/>
  <c r="W566" i="7" s="1"/>
  <c r="U564" i="7"/>
  <c r="U559" i="7"/>
  <c r="W559" i="7" s="1"/>
  <c r="U558" i="7"/>
  <c r="U557" i="7"/>
  <c r="W557" i="7" s="1"/>
  <c r="U551" i="7"/>
  <c r="U550" i="7"/>
  <c r="W550" i="7" s="1"/>
  <c r="U539" i="7"/>
  <c r="W539" i="7" s="1"/>
  <c r="U536" i="7"/>
  <c r="W536" i="7" s="1"/>
  <c r="U533" i="7"/>
  <c r="U531" i="7"/>
  <c r="U520" i="7"/>
  <c r="W520" i="7" s="1"/>
  <c r="U517" i="7"/>
  <c r="U515" i="7"/>
  <c r="W515" i="7" s="1"/>
  <c r="U504" i="7"/>
  <c r="W504" i="7" s="1"/>
  <c r="U501" i="7"/>
  <c r="U499" i="7"/>
  <c r="W499" i="7" s="1"/>
  <c r="U495" i="7"/>
  <c r="W495" i="7" s="1"/>
  <c r="U493" i="7"/>
  <c r="U482" i="7"/>
  <c r="W482" i="7" s="1"/>
  <c r="U479" i="7"/>
  <c r="W479" i="7" s="1"/>
  <c r="U477" i="7"/>
  <c r="U466" i="7"/>
  <c r="W466" i="7" s="1"/>
  <c r="U464" i="7"/>
  <c r="U463" i="7"/>
  <c r="W463" i="7" s="1"/>
  <c r="U461" i="7"/>
  <c r="T110" i="7"/>
  <c r="T109" i="7"/>
  <c r="T106" i="7"/>
  <c r="T105" i="7"/>
  <c r="T102" i="7"/>
  <c r="T101" i="7"/>
  <c r="T98" i="7"/>
  <c r="T97" i="7"/>
  <c r="T94" i="7"/>
  <c r="T93" i="7"/>
  <c r="T90" i="7"/>
  <c r="T89" i="7"/>
  <c r="T86" i="7"/>
  <c r="T85" i="7"/>
  <c r="T82" i="7"/>
  <c r="T81" i="7"/>
  <c r="T78" i="7"/>
  <c r="T77" i="7"/>
  <c r="T74" i="7"/>
  <c r="T73" i="7"/>
  <c r="T70" i="7"/>
  <c r="T69" i="7"/>
  <c r="T621" i="7"/>
  <c r="T619" i="7"/>
  <c r="T617" i="7"/>
  <c r="T615" i="7"/>
  <c r="T613" i="7"/>
  <c r="T611" i="7"/>
  <c r="T609" i="7"/>
  <c r="T607" i="7"/>
  <c r="T605" i="7"/>
  <c r="T603" i="7"/>
  <c r="T601" i="7"/>
  <c r="T599" i="7"/>
  <c r="T597" i="7"/>
  <c r="T595" i="7"/>
  <c r="T593" i="7"/>
  <c r="T591" i="7"/>
  <c r="T589" i="7"/>
  <c r="T587" i="7"/>
  <c r="T585" i="7"/>
  <c r="T583" i="7"/>
  <c r="T581" i="7"/>
  <c r="T579" i="7"/>
  <c r="T577" i="7"/>
  <c r="T576" i="7"/>
  <c r="T573" i="7"/>
  <c r="T572" i="7"/>
  <c r="T569" i="7"/>
  <c r="T568" i="7"/>
  <c r="T565" i="7"/>
  <c r="T564" i="7"/>
  <c r="T561" i="7"/>
  <c r="T560" i="7"/>
  <c r="T557" i="7"/>
  <c r="T556" i="7"/>
  <c r="T553" i="7"/>
  <c r="T552" i="7"/>
  <c r="U548" i="7"/>
  <c r="U540" i="7"/>
  <c r="U530" i="7"/>
  <c r="U527" i="7"/>
  <c r="W527" i="7" s="1"/>
  <c r="U522" i="7"/>
  <c r="U511" i="7"/>
  <c r="W511" i="7" s="1"/>
  <c r="U503" i="7"/>
  <c r="W503" i="7" s="1"/>
  <c r="U492" i="7"/>
  <c r="W492" i="7" s="1"/>
  <c r="U491" i="7"/>
  <c r="W491" i="7" s="1"/>
  <c r="U484" i="7"/>
  <c r="W484" i="7" s="1"/>
  <c r="U483" i="7"/>
  <c r="W483" i="7" s="1"/>
  <c r="U476" i="7"/>
  <c r="W476" i="7" s="1"/>
  <c r="U475" i="7"/>
  <c r="W475" i="7" s="1"/>
  <c r="U467" i="7"/>
  <c r="W467" i="7" s="1"/>
  <c r="U459" i="7"/>
  <c r="W459" i="7" s="1"/>
  <c r="U451" i="7"/>
  <c r="T550" i="7"/>
  <c r="T547" i="7"/>
  <c r="T546" i="7"/>
  <c r="T543" i="7"/>
  <c r="T542" i="7"/>
  <c r="T539" i="7"/>
  <c r="T538" i="7"/>
  <c r="T535" i="7"/>
  <c r="T532" i="7"/>
  <c r="T531" i="7"/>
  <c r="T528" i="7"/>
  <c r="T527" i="7"/>
  <c r="T524" i="7"/>
  <c r="T523" i="7"/>
  <c r="T520" i="7"/>
  <c r="T519" i="7"/>
  <c r="T516" i="7"/>
  <c r="T515" i="7"/>
  <c r="T512" i="7"/>
  <c r="T511" i="7"/>
  <c r="T508" i="7"/>
  <c r="T507" i="7"/>
  <c r="T504" i="7"/>
  <c r="T503" i="7"/>
  <c r="T500" i="7"/>
  <c r="T499" i="7"/>
  <c r="T497" i="7"/>
  <c r="T494" i="7"/>
  <c r="T493" i="7"/>
  <c r="T490" i="7"/>
  <c r="T489" i="7"/>
  <c r="T486" i="7"/>
  <c r="T485" i="7"/>
  <c r="T482" i="7"/>
  <c r="T481" i="7"/>
  <c r="T478" i="7"/>
  <c r="T477" i="7"/>
  <c r="T474" i="7"/>
  <c r="T473" i="7"/>
  <c r="T470" i="7"/>
  <c r="T469" i="7"/>
  <c r="T466" i="7"/>
  <c r="T465" i="7"/>
  <c r="W465" i="7" s="1"/>
  <c r="T462" i="7"/>
  <c r="T461" i="7"/>
  <c r="T458" i="7"/>
  <c r="T457" i="7"/>
  <c r="T454" i="7"/>
  <c r="T453" i="7"/>
  <c r="T450" i="7"/>
  <c r="U350" i="7"/>
  <c r="U354" i="7"/>
  <c r="U358" i="7"/>
  <c r="S360" i="7"/>
  <c r="U362" i="7"/>
  <c r="S370" i="7"/>
  <c r="U370" i="7" s="1"/>
  <c r="S372" i="7"/>
  <c r="U372" i="7" s="1"/>
  <c r="U374" i="7"/>
  <c r="U376" i="7"/>
  <c r="W376" i="7" s="1"/>
  <c r="U380" i="7"/>
  <c r="W380" i="7" s="1"/>
  <c r="U382" i="7"/>
  <c r="U384" i="7"/>
  <c r="W384" i="7" s="1"/>
  <c r="U386" i="7"/>
  <c r="U388" i="7"/>
  <c r="W388" i="7" s="1"/>
  <c r="U392" i="7"/>
  <c r="W392" i="7" s="1"/>
  <c r="U394" i="7"/>
  <c r="U396" i="7"/>
  <c r="W396" i="7" s="1"/>
  <c r="U398" i="7"/>
  <c r="U400" i="7"/>
  <c r="W400" i="7" s="1"/>
  <c r="U402" i="7"/>
  <c r="U404" i="7"/>
  <c r="U406" i="7"/>
  <c r="U408" i="7"/>
  <c r="W408" i="7" s="1"/>
  <c r="U412" i="7"/>
  <c r="W412" i="7" s="1"/>
  <c r="U650" i="7"/>
  <c r="T650" i="7"/>
  <c r="T350" i="7"/>
  <c r="T352" i="7"/>
  <c r="T354" i="7"/>
  <c r="T356" i="7"/>
  <c r="T358" i="7"/>
  <c r="T360" i="7"/>
  <c r="T362" i="7"/>
  <c r="T364" i="7"/>
  <c r="T366" i="7"/>
  <c r="T368" i="7"/>
  <c r="T370" i="7"/>
  <c r="T372" i="7"/>
  <c r="T374" i="7"/>
  <c r="T376" i="7"/>
  <c r="T378" i="7"/>
  <c r="T380" i="7"/>
  <c r="T382" i="7"/>
  <c r="T384" i="7"/>
  <c r="T386" i="7"/>
  <c r="T388" i="7"/>
  <c r="T390" i="7"/>
  <c r="T392" i="7"/>
  <c r="T394" i="7"/>
  <c r="T396" i="7"/>
  <c r="T398" i="7"/>
  <c r="T400" i="7"/>
  <c r="T402" i="7"/>
  <c r="T404" i="7"/>
  <c r="T406" i="7"/>
  <c r="T408" i="7"/>
  <c r="T410" i="7"/>
  <c r="T412" i="7"/>
  <c r="T414" i="7"/>
  <c r="T416" i="7"/>
  <c r="T418" i="7"/>
  <c r="T420" i="7"/>
  <c r="T422" i="7"/>
  <c r="T424" i="7"/>
  <c r="T426" i="7"/>
  <c r="T428" i="7"/>
  <c r="T430" i="7"/>
  <c r="T432" i="7"/>
  <c r="T434" i="7"/>
  <c r="T436" i="7"/>
  <c r="T438" i="7"/>
  <c r="T440" i="7"/>
  <c r="T442" i="7"/>
  <c r="T444" i="7"/>
  <c r="T446" i="7"/>
  <c r="T448" i="7"/>
  <c r="U348" i="7"/>
  <c r="W348" i="7" s="1"/>
  <c r="T3" i="7"/>
  <c r="T5" i="7"/>
  <c r="T7" i="7"/>
  <c r="T9" i="7"/>
  <c r="T11" i="7"/>
  <c r="T13" i="7"/>
  <c r="T15" i="7"/>
  <c r="T17" i="7"/>
  <c r="T19" i="7"/>
  <c r="T21" i="7"/>
  <c r="T23" i="7"/>
  <c r="T25" i="7"/>
  <c r="T27" i="7"/>
  <c r="T29" i="7"/>
  <c r="T31" i="7"/>
  <c r="T33" i="7"/>
  <c r="T35" i="7"/>
  <c r="T37" i="7"/>
  <c r="T39" i="7"/>
  <c r="T41" i="7"/>
  <c r="T43" i="7"/>
  <c r="T45" i="7"/>
  <c r="T47" i="7"/>
  <c r="T49" i="7"/>
  <c r="T51" i="7"/>
  <c r="T53" i="7"/>
  <c r="T55" i="7"/>
  <c r="T57" i="7"/>
  <c r="T59" i="7"/>
  <c r="T61" i="7"/>
  <c r="T63" i="7"/>
  <c r="T65" i="7"/>
  <c r="T67" i="7"/>
  <c r="T332" i="7"/>
  <c r="T334" i="7"/>
  <c r="T336" i="7"/>
  <c r="T338" i="7"/>
  <c r="T340" i="7"/>
  <c r="T342" i="7"/>
  <c r="T344" i="7"/>
  <c r="T346" i="7"/>
  <c r="T348" i="7"/>
  <c r="U667" i="7"/>
  <c r="U658" i="7"/>
  <c r="U659" i="7"/>
  <c r="U674" i="7"/>
  <c r="U675" i="7"/>
  <c r="U655" i="7"/>
  <c r="U662" i="7"/>
  <c r="U663" i="7"/>
  <c r="U670" i="7"/>
  <c r="U671" i="7"/>
  <c r="U680" i="7"/>
  <c r="T2" i="7"/>
  <c r="T4" i="7"/>
  <c r="T6" i="7"/>
  <c r="T8" i="7"/>
  <c r="T10" i="7"/>
  <c r="T12" i="7"/>
  <c r="T14" i="7"/>
  <c r="T16" i="7"/>
  <c r="T18" i="7"/>
  <c r="T20" i="7"/>
  <c r="T22" i="7"/>
  <c r="T24" i="7"/>
  <c r="T26" i="7"/>
  <c r="T28" i="7"/>
  <c r="T30" i="7"/>
  <c r="T32" i="7"/>
  <c r="T34" i="7"/>
  <c r="T36" i="7"/>
  <c r="T38" i="7"/>
  <c r="T40" i="7"/>
  <c r="T42" i="7"/>
  <c r="T44" i="7"/>
  <c r="T46" i="7"/>
  <c r="T48" i="7"/>
  <c r="T50" i="7"/>
  <c r="T52" i="7"/>
  <c r="T54" i="7"/>
  <c r="T56" i="7"/>
  <c r="T58" i="7"/>
  <c r="T60" i="7"/>
  <c r="T62" i="7"/>
  <c r="T64" i="7"/>
  <c r="T66" i="7"/>
  <c r="T68" i="7"/>
  <c r="T333" i="7"/>
  <c r="T335" i="7"/>
  <c r="T337" i="7"/>
  <c r="T339" i="7"/>
  <c r="T341" i="7"/>
  <c r="T343" i="7"/>
  <c r="T345" i="7"/>
  <c r="T347" i="7"/>
  <c r="U347" i="7"/>
  <c r="T349" i="7"/>
  <c r="U349" i="7"/>
  <c r="W349" i="7" s="1"/>
  <c r="T351" i="7"/>
  <c r="U351" i="7"/>
  <c r="T353" i="7"/>
  <c r="T355" i="7"/>
  <c r="U355" i="7"/>
  <c r="T357" i="7"/>
  <c r="U357" i="7"/>
  <c r="W357" i="7" s="1"/>
  <c r="T359" i="7"/>
  <c r="T361" i="7"/>
  <c r="T363" i="7"/>
  <c r="U363" i="7"/>
  <c r="T365" i="7"/>
  <c r="T367" i="7"/>
  <c r="U367" i="7"/>
  <c r="T369" i="7"/>
  <c r="T371" i="7"/>
  <c r="S371" i="7"/>
  <c r="U371" i="7" s="1"/>
  <c r="T373" i="7"/>
  <c r="U373" i="7"/>
  <c r="W373" i="7" s="1"/>
  <c r="T375" i="7"/>
  <c r="U375" i="7"/>
  <c r="T377" i="7"/>
  <c r="T379" i="7"/>
  <c r="U379" i="7"/>
  <c r="T381" i="7"/>
  <c r="U381" i="7"/>
  <c r="W381" i="7" s="1"/>
  <c r="T383" i="7"/>
  <c r="T385" i="7"/>
  <c r="T387" i="7"/>
  <c r="U387" i="7"/>
  <c r="T389" i="7"/>
  <c r="U389" i="7"/>
  <c r="W389" i="7" s="1"/>
  <c r="T391" i="7"/>
  <c r="U391" i="7"/>
  <c r="T393" i="7"/>
  <c r="U395" i="7"/>
  <c r="U397" i="7"/>
  <c r="W397" i="7" s="1"/>
  <c r="U399" i="7"/>
  <c r="U401" i="7"/>
  <c r="W401" i="7" s="1"/>
  <c r="U403" i="7"/>
  <c r="U405" i="7"/>
  <c r="W405" i="7" s="1"/>
  <c r="U407" i="7"/>
  <c r="S411" i="7"/>
  <c r="U411" i="7" s="1"/>
  <c r="U413" i="7"/>
  <c r="W413" i="7" s="1"/>
  <c r="U415" i="7"/>
  <c r="U419" i="7"/>
  <c r="U427" i="7"/>
  <c r="U429" i="7"/>
  <c r="W429" i="7" s="1"/>
  <c r="U431" i="7"/>
  <c r="U435" i="7"/>
  <c r="U437" i="7"/>
  <c r="W437" i="7" s="1"/>
  <c r="U439" i="7"/>
  <c r="U441" i="7"/>
  <c r="W441" i="7" s="1"/>
  <c r="U449" i="7"/>
  <c r="U623" i="7"/>
  <c r="U625" i="7"/>
  <c r="W625" i="7" s="1"/>
  <c r="U627" i="7"/>
  <c r="U629" i="7"/>
  <c r="W629" i="7" s="1"/>
  <c r="U631" i="7"/>
  <c r="U633" i="7"/>
  <c r="W633" i="7" s="1"/>
  <c r="U635" i="7"/>
  <c r="U637" i="7"/>
  <c r="W637" i="7" s="1"/>
  <c r="U639" i="7"/>
  <c r="U641" i="7"/>
  <c r="W641" i="7" s="1"/>
  <c r="U643" i="7"/>
  <c r="U645" i="7"/>
  <c r="W645" i="7" s="1"/>
  <c r="U647" i="7"/>
  <c r="U649" i="7"/>
  <c r="W649" i="7" s="1"/>
  <c r="U652" i="7"/>
  <c r="W652" i="7" s="1"/>
  <c r="U653" i="7"/>
  <c r="W653" i="7" s="1"/>
  <c r="U657" i="7"/>
  <c r="W657" i="7" s="1"/>
  <c r="U660" i="7"/>
  <c r="W660" i="7" s="1"/>
  <c r="U661" i="7"/>
  <c r="W661" i="7" s="1"/>
  <c r="U665" i="7"/>
  <c r="W665" i="7" s="1"/>
  <c r="U668" i="7"/>
  <c r="W668" i="7" s="1"/>
  <c r="S673" i="7"/>
  <c r="U673" i="7" s="1"/>
  <c r="W673" i="7" s="1"/>
  <c r="S676" i="7"/>
  <c r="U676" i="7" s="1"/>
  <c r="U682" i="7"/>
  <c r="W682" i="7" s="1"/>
  <c r="U704" i="7"/>
  <c r="U706" i="7"/>
  <c r="W706" i="7" s="1"/>
  <c r="P707" i="7"/>
  <c r="T707" i="7" s="1"/>
  <c r="U708" i="7"/>
  <c r="P709" i="7"/>
  <c r="T709" i="7" s="1"/>
  <c r="U710" i="7"/>
  <c r="W710" i="7" s="1"/>
  <c r="P711" i="7"/>
  <c r="T711" i="7" s="1"/>
  <c r="U712" i="7"/>
  <c r="P713" i="7"/>
  <c r="T713" i="7" s="1"/>
  <c r="U714" i="7"/>
  <c r="W714" i="7" s="1"/>
  <c r="P715" i="7"/>
  <c r="T715" i="7" s="1"/>
  <c r="U716" i="7"/>
  <c r="P717" i="7"/>
  <c r="T717" i="7" s="1"/>
  <c r="U718" i="7"/>
  <c r="P719" i="7"/>
  <c r="T719" i="7" s="1"/>
  <c r="U720" i="7"/>
  <c r="P721" i="7"/>
  <c r="T721" i="7" s="1"/>
  <c r="U722" i="7"/>
  <c r="W722" i="7" s="1"/>
  <c r="P723" i="7"/>
  <c r="T723" i="7" s="1"/>
  <c r="U724" i="7"/>
  <c r="P725" i="7"/>
  <c r="T725" i="7" s="1"/>
  <c r="U726" i="7"/>
  <c r="W726" i="7" s="1"/>
  <c r="P727" i="7"/>
  <c r="T727" i="7" s="1"/>
  <c r="U728" i="7"/>
  <c r="P729" i="7"/>
  <c r="T729" i="7" s="1"/>
  <c r="U730" i="7"/>
  <c r="W730" i="7" s="1"/>
  <c r="P731" i="7"/>
  <c r="T731" i="7" s="1"/>
  <c r="U352" i="7"/>
  <c r="W352" i="7" s="1"/>
  <c r="U356" i="7"/>
  <c r="W356" i="7" s="1"/>
  <c r="U360" i="7"/>
  <c r="W360" i="7" s="1"/>
  <c r="U364" i="7"/>
  <c r="W364" i="7" s="1"/>
  <c r="U368" i="7"/>
  <c r="U378" i="7"/>
  <c r="U416" i="7"/>
  <c r="W416" i="7" s="1"/>
  <c r="U426" i="7"/>
  <c r="U430" i="7"/>
  <c r="U440" i="7"/>
  <c r="W440" i="7" s="1"/>
  <c r="U448" i="7"/>
  <c r="W448" i="7" s="1"/>
  <c r="S36" i="7"/>
  <c r="S56" i="7"/>
  <c r="S57" i="7"/>
  <c r="S338" i="7"/>
  <c r="U353" i="7"/>
  <c r="W353" i="7" s="1"/>
  <c r="U361" i="7"/>
  <c r="W361" i="7" s="1"/>
  <c r="U369" i="7"/>
  <c r="W369" i="7" s="1"/>
  <c r="U377" i="7"/>
  <c r="W377" i="7" s="1"/>
  <c r="U385" i="7"/>
  <c r="W385" i="7" s="1"/>
  <c r="U393" i="7"/>
  <c r="U425" i="7"/>
  <c r="W425" i="7" s="1"/>
  <c r="U651" i="7"/>
  <c r="U654" i="7"/>
  <c r="U669" i="7"/>
  <c r="W669" i="7" s="1"/>
  <c r="U683" i="7"/>
  <c r="W683" i="7" s="1"/>
  <c r="U685" i="7"/>
  <c r="U689" i="7"/>
  <c r="U693" i="7"/>
  <c r="U695" i="7"/>
  <c r="W695" i="7" s="1"/>
  <c r="U697" i="7"/>
  <c r="U699" i="7"/>
  <c r="W699" i="7" s="1"/>
  <c r="U701" i="7"/>
  <c r="U703" i="7"/>
  <c r="W703" i="7" s="1"/>
  <c r="T395" i="7"/>
  <c r="T397" i="7"/>
  <c r="T399" i="7"/>
  <c r="T401" i="7"/>
  <c r="T403" i="7"/>
  <c r="T405" i="7"/>
  <c r="T407" i="7"/>
  <c r="T409" i="7"/>
  <c r="T411" i="7"/>
  <c r="T413" i="7"/>
  <c r="T415" i="7"/>
  <c r="T417" i="7"/>
  <c r="T419" i="7"/>
  <c r="T421" i="7"/>
  <c r="T423" i="7"/>
  <c r="T425" i="7"/>
  <c r="T427" i="7"/>
  <c r="T429" i="7"/>
  <c r="T431" i="7"/>
  <c r="T433" i="7"/>
  <c r="T435" i="7"/>
  <c r="T437" i="7"/>
  <c r="T439" i="7"/>
  <c r="T441" i="7"/>
  <c r="T443" i="7"/>
  <c r="T445" i="7"/>
  <c r="T447" i="7"/>
  <c r="T449" i="7"/>
  <c r="U705" i="7"/>
  <c r="U709" i="7"/>
  <c r="U713" i="7"/>
  <c r="U717" i="7"/>
  <c r="U721" i="7"/>
  <c r="U725" i="7"/>
  <c r="U729" i="7"/>
  <c r="K3" i="5"/>
  <c r="K4" i="5"/>
  <c r="K5" i="5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" i="5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Z36" i="1" s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Z56" i="1" s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Z78" i="1" s="1"/>
  <c r="K79" i="1"/>
  <c r="K80" i="1"/>
  <c r="K81" i="1"/>
  <c r="K82" i="1"/>
  <c r="K83" i="1"/>
  <c r="K84" i="1"/>
  <c r="K85" i="1"/>
  <c r="K86" i="1"/>
  <c r="K87" i="1"/>
  <c r="K88" i="1"/>
  <c r="Z88" i="1" s="1"/>
  <c r="K89" i="1"/>
  <c r="K90" i="1"/>
  <c r="Z90" i="1" s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Z140" i="1" s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3" i="1"/>
  <c r="K4" i="1"/>
  <c r="K5" i="1"/>
  <c r="K6" i="1"/>
  <c r="K7" i="1"/>
  <c r="K8" i="1"/>
  <c r="O89" i="1"/>
  <c r="Z89" i="1"/>
  <c r="Z137" i="1"/>
  <c r="E140" i="1"/>
  <c r="K2" i="1"/>
  <c r="AB377" i="7" l="1"/>
  <c r="AC377" i="7"/>
  <c r="AC448" i="7"/>
  <c r="AB448" i="7"/>
  <c r="AB416" i="7"/>
  <c r="AC416" i="7"/>
  <c r="AB730" i="7"/>
  <c r="AC730" i="7"/>
  <c r="AB726" i="7"/>
  <c r="AC726" i="7"/>
  <c r="AB722" i="7"/>
  <c r="AC722" i="7"/>
  <c r="AB714" i="7"/>
  <c r="AC714" i="7"/>
  <c r="AB710" i="7"/>
  <c r="AC710" i="7"/>
  <c r="AB706" i="7"/>
  <c r="AC706" i="7"/>
  <c r="AB660" i="7"/>
  <c r="AC660" i="7"/>
  <c r="AC649" i="7"/>
  <c r="AB649" i="7"/>
  <c r="AC641" i="7"/>
  <c r="AB641" i="7"/>
  <c r="AC633" i="7"/>
  <c r="AB633" i="7"/>
  <c r="AC625" i="7"/>
  <c r="AB625" i="7"/>
  <c r="AC429" i="7"/>
  <c r="AB429" i="7"/>
  <c r="AC413" i="7"/>
  <c r="AB413" i="7"/>
  <c r="AB389" i="7"/>
  <c r="AC389" i="7"/>
  <c r="AB349" i="7"/>
  <c r="AC349" i="7"/>
  <c r="AC408" i="7"/>
  <c r="AB408" i="7"/>
  <c r="AC400" i="7"/>
  <c r="AB400" i="7"/>
  <c r="AC392" i="7"/>
  <c r="AB392" i="7"/>
  <c r="AC475" i="7"/>
  <c r="AB475" i="7"/>
  <c r="AC491" i="7"/>
  <c r="AB491" i="7"/>
  <c r="AC463" i="7"/>
  <c r="AB463" i="7"/>
  <c r="AC479" i="7"/>
  <c r="AB479" i="7"/>
  <c r="AC499" i="7"/>
  <c r="AB499" i="7"/>
  <c r="AB536" i="7"/>
  <c r="AC536" i="7"/>
  <c r="AB557" i="7"/>
  <c r="AC557" i="7"/>
  <c r="AC566" i="7"/>
  <c r="AB566" i="7"/>
  <c r="AC142" i="7"/>
  <c r="AB142" i="7"/>
  <c r="AC278" i="7"/>
  <c r="AB278" i="7"/>
  <c r="AC719" i="7"/>
  <c r="AB719" i="7"/>
  <c r="AC687" i="7"/>
  <c r="AB687" i="7"/>
  <c r="AB644" i="7"/>
  <c r="AC644" i="7"/>
  <c r="AB636" i="7"/>
  <c r="AC636" i="7"/>
  <c r="AB628" i="7"/>
  <c r="AC628" i="7"/>
  <c r="AC471" i="7"/>
  <c r="AB471" i="7"/>
  <c r="AB586" i="7"/>
  <c r="AC586" i="7"/>
  <c r="AB113" i="7"/>
  <c r="AC113" i="7"/>
  <c r="AC137" i="7"/>
  <c r="AB137" i="7"/>
  <c r="AC161" i="7"/>
  <c r="AB161" i="7"/>
  <c r="AC189" i="7"/>
  <c r="AB189" i="7"/>
  <c r="AC199" i="7"/>
  <c r="AB199" i="7"/>
  <c r="AC211" i="7"/>
  <c r="AB211" i="7"/>
  <c r="AC267" i="7"/>
  <c r="AB267" i="7"/>
  <c r="AC136" i="7"/>
  <c r="AB136" i="7"/>
  <c r="AC462" i="7"/>
  <c r="AB462" i="7"/>
  <c r="AB478" i="7"/>
  <c r="AC478" i="7"/>
  <c r="AC516" i="7"/>
  <c r="AB516" i="7"/>
  <c r="AC535" i="7"/>
  <c r="AB535" i="7"/>
  <c r="AB545" i="7"/>
  <c r="AC545" i="7"/>
  <c r="AC569" i="7"/>
  <c r="AB569" i="7"/>
  <c r="AC85" i="7"/>
  <c r="AB85" i="7"/>
  <c r="AC151" i="7"/>
  <c r="AB151" i="7"/>
  <c r="AC235" i="7"/>
  <c r="AB235" i="7"/>
  <c r="AC297" i="7"/>
  <c r="AB297" i="7"/>
  <c r="AC454" i="7"/>
  <c r="AB454" i="7"/>
  <c r="AB472" i="7"/>
  <c r="AC472" i="7"/>
  <c r="AC524" i="7"/>
  <c r="AB524" i="7"/>
  <c r="AC546" i="7"/>
  <c r="AB546" i="7"/>
  <c r="AC593" i="7"/>
  <c r="AB593" i="7"/>
  <c r="AC621" i="7"/>
  <c r="AB621" i="7"/>
  <c r="AC322" i="7"/>
  <c r="AB322" i="7"/>
  <c r="AB480" i="7"/>
  <c r="AC480" i="7"/>
  <c r="AB125" i="7"/>
  <c r="AC125" i="7"/>
  <c r="AC169" i="7"/>
  <c r="AB169" i="7"/>
  <c r="AC308" i="7"/>
  <c r="AB308" i="7"/>
  <c r="AC230" i="7"/>
  <c r="AB230" i="7"/>
  <c r="AC241" i="7"/>
  <c r="AB241" i="7"/>
  <c r="AC276" i="7"/>
  <c r="AB276" i="7"/>
  <c r="AC703" i="7"/>
  <c r="AB703" i="7"/>
  <c r="AC695" i="7"/>
  <c r="AB695" i="7"/>
  <c r="AC683" i="7"/>
  <c r="AB683" i="7"/>
  <c r="AC425" i="7"/>
  <c r="AB425" i="7"/>
  <c r="AC369" i="7"/>
  <c r="AB369" i="7"/>
  <c r="AC440" i="7"/>
  <c r="AB440" i="7"/>
  <c r="AC356" i="7"/>
  <c r="AB356" i="7"/>
  <c r="AB668" i="7"/>
  <c r="AC668" i="7"/>
  <c r="AC657" i="7"/>
  <c r="AB657" i="7"/>
  <c r="AB437" i="7"/>
  <c r="AC437" i="7"/>
  <c r="AC401" i="7"/>
  <c r="AB401" i="7"/>
  <c r="AB373" i="7"/>
  <c r="AC373" i="7"/>
  <c r="AB357" i="7"/>
  <c r="AC357" i="7"/>
  <c r="AC388" i="7"/>
  <c r="AB388" i="7"/>
  <c r="AC380" i="7"/>
  <c r="AB380" i="7"/>
  <c r="AB476" i="7"/>
  <c r="AC476" i="7"/>
  <c r="AC492" i="7"/>
  <c r="AB492" i="7"/>
  <c r="AB527" i="7"/>
  <c r="AC527" i="7"/>
  <c r="AB482" i="7"/>
  <c r="AC482" i="7"/>
  <c r="AC520" i="7"/>
  <c r="AB520" i="7"/>
  <c r="AB539" i="7"/>
  <c r="AC539" i="7"/>
  <c r="AC73" i="7"/>
  <c r="AB73" i="7"/>
  <c r="AC226" i="7"/>
  <c r="AB226" i="7"/>
  <c r="AB250" i="7"/>
  <c r="AC250" i="7"/>
  <c r="AC294" i="7"/>
  <c r="AB294" i="7"/>
  <c r="AC723" i="7"/>
  <c r="AB723" i="7"/>
  <c r="AC707" i="7"/>
  <c r="AB707" i="7"/>
  <c r="AC444" i="7"/>
  <c r="AB444" i="7"/>
  <c r="AB432" i="7"/>
  <c r="AC432" i="7"/>
  <c r="AB420" i="7"/>
  <c r="AC420" i="7"/>
  <c r="AC487" i="7"/>
  <c r="AB487" i="7"/>
  <c r="AB121" i="7"/>
  <c r="AC121" i="7"/>
  <c r="AC165" i="7"/>
  <c r="AB165" i="7"/>
  <c r="AC177" i="7"/>
  <c r="AB177" i="7"/>
  <c r="AC215" i="7"/>
  <c r="AB215" i="7"/>
  <c r="AC236" i="7"/>
  <c r="AB236" i="7"/>
  <c r="AC321" i="7"/>
  <c r="AB321" i="7"/>
  <c r="AC458" i="7"/>
  <c r="AB458" i="7"/>
  <c r="AB474" i="7"/>
  <c r="AC474" i="7"/>
  <c r="AC500" i="7"/>
  <c r="AB500" i="7"/>
  <c r="AC512" i="7"/>
  <c r="AB512" i="7"/>
  <c r="AB519" i="7"/>
  <c r="AC519" i="7"/>
  <c r="AC538" i="7"/>
  <c r="AB538" i="7"/>
  <c r="AC69" i="7"/>
  <c r="AB69" i="7"/>
  <c r="AB101" i="7"/>
  <c r="AC101" i="7"/>
  <c r="AB131" i="7"/>
  <c r="AC131" i="7"/>
  <c r="AC219" i="7"/>
  <c r="AB219" i="7"/>
  <c r="AC239" i="7"/>
  <c r="AB239" i="7"/>
  <c r="AC263" i="7"/>
  <c r="AB263" i="7"/>
  <c r="AC281" i="7"/>
  <c r="AB281" i="7"/>
  <c r="AC317" i="7"/>
  <c r="AB317" i="7"/>
  <c r="AC450" i="7"/>
  <c r="AB450" i="7"/>
  <c r="AC456" i="7"/>
  <c r="AB456" i="7"/>
  <c r="AC486" i="7"/>
  <c r="AB486" i="7"/>
  <c r="AC498" i="7"/>
  <c r="AB498" i="7"/>
  <c r="AC613" i="7"/>
  <c r="AB613" i="7"/>
  <c r="AC80" i="7"/>
  <c r="AB80" i="7"/>
  <c r="AC96" i="7"/>
  <c r="AB96" i="7"/>
  <c r="AC298" i="7"/>
  <c r="AB298" i="7"/>
  <c r="AC331" i="7"/>
  <c r="AB331" i="7"/>
  <c r="AC496" i="7"/>
  <c r="AB496" i="7"/>
  <c r="AC602" i="7"/>
  <c r="AB602" i="7"/>
  <c r="AB614" i="7"/>
  <c r="AC614" i="7"/>
  <c r="AB105" i="7"/>
  <c r="AC105" i="7"/>
  <c r="AC148" i="7"/>
  <c r="AB148" i="7"/>
  <c r="AC229" i="7"/>
  <c r="AB229" i="7"/>
  <c r="AC304" i="7"/>
  <c r="AB304" i="7"/>
  <c r="AB117" i="7"/>
  <c r="AC117" i="7"/>
  <c r="AC312" i="7"/>
  <c r="AB312" i="7"/>
  <c r="AC669" i="7"/>
  <c r="AB669" i="7"/>
  <c r="AC361" i="7"/>
  <c r="AB361" i="7"/>
  <c r="AC352" i="7"/>
  <c r="AB352" i="7"/>
  <c r="AB682" i="7"/>
  <c r="AC682" i="7"/>
  <c r="AC665" i="7"/>
  <c r="AB665" i="7"/>
  <c r="AC653" i="7"/>
  <c r="AB653" i="7"/>
  <c r="AC645" i="7"/>
  <c r="AB645" i="7"/>
  <c r="AC637" i="7"/>
  <c r="AB637" i="7"/>
  <c r="AC629" i="7"/>
  <c r="AB629" i="7"/>
  <c r="AB381" i="7"/>
  <c r="AC381" i="7"/>
  <c r="AC348" i="7"/>
  <c r="AB348" i="7"/>
  <c r="AC396" i="7"/>
  <c r="AB396" i="7"/>
  <c r="AC376" i="7"/>
  <c r="AB376" i="7"/>
  <c r="AC459" i="7"/>
  <c r="AB459" i="7"/>
  <c r="AC483" i="7"/>
  <c r="AB483" i="7"/>
  <c r="AC503" i="7"/>
  <c r="AB503" i="7"/>
  <c r="AB466" i="7"/>
  <c r="AC466" i="7"/>
  <c r="AC504" i="7"/>
  <c r="AB504" i="7"/>
  <c r="AC550" i="7"/>
  <c r="AB550" i="7"/>
  <c r="AC234" i="7"/>
  <c r="AB234" i="7"/>
  <c r="AB246" i="7"/>
  <c r="AC246" i="7"/>
  <c r="AC302" i="7"/>
  <c r="AB302" i="7"/>
  <c r="AC727" i="7"/>
  <c r="AB727" i="7"/>
  <c r="AC711" i="7"/>
  <c r="AB711" i="7"/>
  <c r="AB648" i="7"/>
  <c r="AC648" i="7"/>
  <c r="AB640" i="7"/>
  <c r="AC640" i="7"/>
  <c r="AB632" i="7"/>
  <c r="AC632" i="7"/>
  <c r="AB624" i="7"/>
  <c r="AC624" i="7"/>
  <c r="AB428" i="7"/>
  <c r="AC428" i="7"/>
  <c r="AC490" i="7"/>
  <c r="AB490" i="7"/>
  <c r="AC528" i="7"/>
  <c r="AB528" i="7"/>
  <c r="AC582" i="7"/>
  <c r="AB582" i="7"/>
  <c r="AC590" i="7"/>
  <c r="AB590" i="7"/>
  <c r="AC181" i="7"/>
  <c r="AB181" i="7"/>
  <c r="AC195" i="7"/>
  <c r="AB195" i="7"/>
  <c r="AC203" i="7"/>
  <c r="AB203" i="7"/>
  <c r="AC221" i="7"/>
  <c r="AB221" i="7"/>
  <c r="AC303" i="7"/>
  <c r="AB303" i="7"/>
  <c r="AC240" i="7"/>
  <c r="AB240" i="7"/>
  <c r="AC273" i="7"/>
  <c r="AB273" i="7"/>
  <c r="AB523" i="7"/>
  <c r="AC523" i="7"/>
  <c r="AC542" i="7"/>
  <c r="AB542" i="7"/>
  <c r="AB553" i="7"/>
  <c r="AC553" i="7"/>
  <c r="AC135" i="7"/>
  <c r="AB135" i="7"/>
  <c r="AC255" i="7"/>
  <c r="AB255" i="7"/>
  <c r="AC84" i="7"/>
  <c r="AB84" i="7"/>
  <c r="AC293" i="7"/>
  <c r="AB293" i="7"/>
  <c r="AC301" i="7"/>
  <c r="AB301" i="7"/>
  <c r="AC327" i="7"/>
  <c r="AB327" i="7"/>
  <c r="AC460" i="7"/>
  <c r="AB460" i="7"/>
  <c r="AC488" i="7"/>
  <c r="AB488" i="7"/>
  <c r="AC508" i="7"/>
  <c r="AB508" i="7"/>
  <c r="AC561" i="7"/>
  <c r="AB561" i="7"/>
  <c r="AC573" i="7"/>
  <c r="AB573" i="7"/>
  <c r="AC597" i="7"/>
  <c r="AB597" i="7"/>
  <c r="AC72" i="7"/>
  <c r="AB72" i="7"/>
  <c r="AC88" i="7"/>
  <c r="AB88" i="7"/>
  <c r="AC104" i="7"/>
  <c r="AB104" i="7"/>
  <c r="AC272" i="7"/>
  <c r="AB272" i="7"/>
  <c r="AC452" i="7"/>
  <c r="AB452" i="7"/>
  <c r="AC502" i="7"/>
  <c r="AB502" i="7"/>
  <c r="AC89" i="7"/>
  <c r="AB89" i="7"/>
  <c r="AC112" i="7"/>
  <c r="AB112" i="7"/>
  <c r="AC130" i="7"/>
  <c r="AB130" i="7"/>
  <c r="AC225" i="7"/>
  <c r="AB225" i="7"/>
  <c r="AC258" i="7"/>
  <c r="AB258" i="7"/>
  <c r="AC284" i="7"/>
  <c r="AB284" i="7"/>
  <c r="AB330" i="7"/>
  <c r="AC330" i="7"/>
  <c r="AC699" i="7"/>
  <c r="AB699" i="7"/>
  <c r="AB385" i="7"/>
  <c r="AC385" i="7"/>
  <c r="AB353" i="7"/>
  <c r="AC353" i="7"/>
  <c r="AB364" i="7"/>
  <c r="AC364" i="7"/>
  <c r="AC661" i="7"/>
  <c r="AB661" i="7"/>
  <c r="AB652" i="7"/>
  <c r="AC652" i="7"/>
  <c r="AB441" i="7"/>
  <c r="AC441" i="7"/>
  <c r="AC405" i="7"/>
  <c r="AB405" i="7"/>
  <c r="AC397" i="7"/>
  <c r="AB397" i="7"/>
  <c r="AB412" i="7"/>
  <c r="AC412" i="7"/>
  <c r="AC384" i="7"/>
  <c r="AB384" i="7"/>
  <c r="AC467" i="7"/>
  <c r="AB467" i="7"/>
  <c r="AB484" i="7"/>
  <c r="AC484" i="7"/>
  <c r="AB511" i="7"/>
  <c r="AC511" i="7"/>
  <c r="AC495" i="7"/>
  <c r="AB495" i="7"/>
  <c r="AB515" i="7"/>
  <c r="AC515" i="7"/>
  <c r="AC81" i="7"/>
  <c r="AB81" i="7"/>
  <c r="AC97" i="7"/>
  <c r="AB97" i="7"/>
  <c r="AC146" i="7"/>
  <c r="AB146" i="7"/>
  <c r="AC318" i="7"/>
  <c r="AB318" i="7"/>
  <c r="AC731" i="7"/>
  <c r="AB731" i="7"/>
  <c r="AC715" i="7"/>
  <c r="AB715" i="7"/>
  <c r="AC691" i="7"/>
  <c r="AB691" i="7"/>
  <c r="AC455" i="7"/>
  <c r="AB455" i="7"/>
  <c r="AB562" i="7"/>
  <c r="AC562" i="7"/>
  <c r="AB109" i="7"/>
  <c r="AC109" i="7"/>
  <c r="AC153" i="7"/>
  <c r="AB153" i="7"/>
  <c r="AC207" i="7"/>
  <c r="AB207" i="7"/>
  <c r="AC259" i="7"/>
  <c r="AB259" i="7"/>
  <c r="AC283" i="7"/>
  <c r="AB283" i="7"/>
  <c r="AC152" i="7"/>
  <c r="AB152" i="7"/>
  <c r="AC249" i="7"/>
  <c r="AB249" i="7"/>
  <c r="AC289" i="7"/>
  <c r="AB289" i="7"/>
  <c r="AC494" i="7"/>
  <c r="AB494" i="7"/>
  <c r="AB532" i="7"/>
  <c r="AC532" i="7"/>
  <c r="AB549" i="7"/>
  <c r="AC549" i="7"/>
  <c r="AC277" i="7"/>
  <c r="AB277" i="7"/>
  <c r="AC313" i="7"/>
  <c r="AB313" i="7"/>
  <c r="AB470" i="7"/>
  <c r="AC470" i="7"/>
  <c r="AC601" i="7"/>
  <c r="AB601" i="7"/>
  <c r="AC609" i="7"/>
  <c r="AB609" i="7"/>
  <c r="AC76" i="7"/>
  <c r="AB76" i="7"/>
  <c r="AC108" i="7"/>
  <c r="AB108" i="7"/>
  <c r="AC264" i="7"/>
  <c r="AB264" i="7"/>
  <c r="AC290" i="7"/>
  <c r="AB290" i="7"/>
  <c r="AB468" i="7"/>
  <c r="AC468" i="7"/>
  <c r="AC506" i="7"/>
  <c r="AB506" i="7"/>
  <c r="AB570" i="7"/>
  <c r="AC570" i="7"/>
  <c r="AC598" i="7"/>
  <c r="AB598" i="7"/>
  <c r="AC610" i="7"/>
  <c r="AB610" i="7"/>
  <c r="AC618" i="7"/>
  <c r="AB618" i="7"/>
  <c r="AC93" i="7"/>
  <c r="AB93" i="7"/>
  <c r="AC120" i="7"/>
  <c r="AB120" i="7"/>
  <c r="AC132" i="7"/>
  <c r="AB132" i="7"/>
  <c r="AC268" i="7"/>
  <c r="AB268" i="7"/>
  <c r="AC282" i="7"/>
  <c r="AB282" i="7"/>
  <c r="W370" i="7"/>
  <c r="W514" i="7"/>
  <c r="AA514" i="7"/>
  <c r="W530" i="7"/>
  <c r="AA530" i="7"/>
  <c r="W556" i="7"/>
  <c r="AA556" i="7"/>
  <c r="W572" i="7"/>
  <c r="AA572" i="7"/>
  <c r="W588" i="7"/>
  <c r="AA588" i="7"/>
  <c r="W604" i="7"/>
  <c r="AA604" i="7"/>
  <c r="W71" i="7"/>
  <c r="AA71" i="7"/>
  <c r="W87" i="7"/>
  <c r="AA87" i="7"/>
  <c r="W103" i="7"/>
  <c r="AA103" i="7"/>
  <c r="W119" i="7"/>
  <c r="AA119" i="7"/>
  <c r="W129" i="7"/>
  <c r="AA129" i="7"/>
  <c r="W140" i="7"/>
  <c r="AA140" i="7"/>
  <c r="AA164" i="7"/>
  <c r="AA180" i="7"/>
  <c r="W193" i="7"/>
  <c r="AA193" i="7"/>
  <c r="AA210" i="7"/>
  <c r="W233" i="7"/>
  <c r="AA233" i="7"/>
  <c r="W248" i="7"/>
  <c r="AA248" i="7"/>
  <c r="W266" i="7"/>
  <c r="AA266" i="7"/>
  <c r="W280" i="7"/>
  <c r="AA280" i="7"/>
  <c r="W292" i="7"/>
  <c r="AA292" i="7"/>
  <c r="W307" i="7"/>
  <c r="AA307" i="7"/>
  <c r="W324" i="7"/>
  <c r="AA324" i="7"/>
  <c r="AC565" i="7"/>
  <c r="AB565" i="7"/>
  <c r="AC581" i="7"/>
  <c r="AB581" i="7"/>
  <c r="AC589" i="7"/>
  <c r="AB589" i="7"/>
  <c r="AC605" i="7"/>
  <c r="AB605" i="7"/>
  <c r="AC92" i="7"/>
  <c r="AB92" i="7"/>
  <c r="AB718" i="7"/>
  <c r="AC718" i="7"/>
  <c r="AC404" i="7"/>
  <c r="AB404" i="7"/>
  <c r="AB368" i="7"/>
  <c r="AC368" i="7"/>
  <c r="AC41" i="7"/>
  <c r="AB41" i="7"/>
  <c r="AC464" i="7"/>
  <c r="AB464" i="7"/>
  <c r="AC558" i="7"/>
  <c r="AB558" i="7"/>
  <c r="AC574" i="7"/>
  <c r="AB574" i="7"/>
  <c r="W721" i="7"/>
  <c r="AA721" i="7"/>
  <c r="W705" i="7"/>
  <c r="AA705" i="7"/>
  <c r="W689" i="7"/>
  <c r="AA689" i="7"/>
  <c r="W671" i="7"/>
  <c r="AA671" i="7"/>
  <c r="W655" i="7"/>
  <c r="AA655" i="7"/>
  <c r="W647" i="7"/>
  <c r="AA647" i="7"/>
  <c r="W631" i="7"/>
  <c r="AA631" i="7"/>
  <c r="W435" i="7"/>
  <c r="AA435" i="7"/>
  <c r="W419" i="7"/>
  <c r="AA419" i="7"/>
  <c r="W399" i="7"/>
  <c r="AA399" i="7"/>
  <c r="W383" i="7"/>
  <c r="AA383" i="7"/>
  <c r="W363" i="7"/>
  <c r="AA363" i="7"/>
  <c r="W347" i="7"/>
  <c r="AA347" i="7"/>
  <c r="W68" i="7"/>
  <c r="AA68" i="7"/>
  <c r="W48" i="7"/>
  <c r="AA48" i="7"/>
  <c r="AA28" i="7"/>
  <c r="AA12" i="7"/>
  <c r="AB393" i="7"/>
  <c r="AC393" i="7"/>
  <c r="AB42" i="7"/>
  <c r="AC42" i="7"/>
  <c r="AC30" i="7"/>
  <c r="AB30" i="7"/>
  <c r="AC22" i="7"/>
  <c r="AB22" i="7"/>
  <c r="AC17" i="7"/>
  <c r="AB17" i="7"/>
  <c r="W457" i="7"/>
  <c r="AA457" i="7"/>
  <c r="W477" i="7"/>
  <c r="AA477" i="7"/>
  <c r="W493" i="7"/>
  <c r="AA493" i="7"/>
  <c r="W509" i="7"/>
  <c r="AA509" i="7"/>
  <c r="W525" i="7"/>
  <c r="AA525" i="7"/>
  <c r="W543" i="7"/>
  <c r="AA543" i="7"/>
  <c r="W563" i="7"/>
  <c r="AA563" i="7"/>
  <c r="W579" i="7"/>
  <c r="AA579" i="7"/>
  <c r="W595" i="7"/>
  <c r="AA595" i="7"/>
  <c r="W611" i="7"/>
  <c r="AA611" i="7"/>
  <c r="W74" i="7"/>
  <c r="AA74" i="7"/>
  <c r="W90" i="7"/>
  <c r="AA90" i="7"/>
  <c r="W106" i="7"/>
  <c r="AA106" i="7"/>
  <c r="W122" i="7"/>
  <c r="AA122" i="7"/>
  <c r="W138" i="7"/>
  <c r="AA138" i="7"/>
  <c r="AA154" i="7"/>
  <c r="W171" i="7"/>
  <c r="AA171" i="7"/>
  <c r="W187" i="7"/>
  <c r="AA187" i="7"/>
  <c r="AA204" i="7"/>
  <c r="W217" i="7"/>
  <c r="AA217" i="7"/>
  <c r="W237" i="7"/>
  <c r="AA237" i="7"/>
  <c r="W256" i="7"/>
  <c r="AA256" i="7"/>
  <c r="W274" i="7"/>
  <c r="AA274" i="7"/>
  <c r="W295" i="7"/>
  <c r="AA295" i="7"/>
  <c r="W314" i="7"/>
  <c r="AA314" i="7"/>
  <c r="W328" i="7"/>
  <c r="AA328" i="7"/>
  <c r="W716" i="7"/>
  <c r="AA716" i="7"/>
  <c r="AA692" i="7"/>
  <c r="W674" i="7"/>
  <c r="AA674" i="7"/>
  <c r="W662" i="7"/>
  <c r="AA662" i="7"/>
  <c r="W646" i="7"/>
  <c r="AA646" i="7"/>
  <c r="W630" i="7"/>
  <c r="AA630" i="7"/>
  <c r="W442" i="7"/>
  <c r="AA442" i="7"/>
  <c r="W426" i="7"/>
  <c r="AA426" i="7"/>
  <c r="W410" i="7"/>
  <c r="AA410" i="7"/>
  <c r="W394" i="7"/>
  <c r="AA394" i="7"/>
  <c r="W378" i="7"/>
  <c r="AA378" i="7"/>
  <c r="W358" i="7"/>
  <c r="AA358" i="7"/>
  <c r="AA342" i="7"/>
  <c r="W59" i="7"/>
  <c r="AA59" i="7"/>
  <c r="AA43" i="7"/>
  <c r="W518" i="7"/>
  <c r="AA518" i="7"/>
  <c r="W534" i="7"/>
  <c r="AA534" i="7"/>
  <c r="W544" i="7"/>
  <c r="AA544" i="7"/>
  <c r="W560" i="7"/>
  <c r="AA560" i="7"/>
  <c r="W576" i="7"/>
  <c r="AA576" i="7"/>
  <c r="W592" i="7"/>
  <c r="AA592" i="7"/>
  <c r="W608" i="7"/>
  <c r="AA608" i="7"/>
  <c r="W75" i="7"/>
  <c r="AA75" i="7"/>
  <c r="W91" i="7"/>
  <c r="AA91" i="7"/>
  <c r="W107" i="7"/>
  <c r="AA107" i="7"/>
  <c r="W123" i="7"/>
  <c r="AA123" i="7"/>
  <c r="AA155" i="7"/>
  <c r="AA168" i="7"/>
  <c r="AA184" i="7"/>
  <c r="W197" i="7"/>
  <c r="AA197" i="7"/>
  <c r="AA214" i="7"/>
  <c r="W238" i="7"/>
  <c r="AA238" i="7"/>
  <c r="W252" i="7"/>
  <c r="AA252" i="7"/>
  <c r="W270" i="7"/>
  <c r="AA270" i="7"/>
  <c r="W286" i="7"/>
  <c r="AA286" i="7"/>
  <c r="W296" i="7"/>
  <c r="AA296" i="7"/>
  <c r="W311" i="7"/>
  <c r="AA311" i="7"/>
  <c r="AA329" i="7"/>
  <c r="AC677" i="7"/>
  <c r="AB677" i="7"/>
  <c r="AB449" i="7"/>
  <c r="AC449" i="7"/>
  <c r="AC433" i="7"/>
  <c r="AB433" i="7"/>
  <c r="AC417" i="7"/>
  <c r="AB417" i="7"/>
  <c r="AC49" i="7"/>
  <c r="AB49" i="7"/>
  <c r="AC126" i="7"/>
  <c r="AB126" i="7"/>
  <c r="AC178" i="7"/>
  <c r="AB178" i="7"/>
  <c r="W717" i="7"/>
  <c r="AA717" i="7"/>
  <c r="W693" i="7"/>
  <c r="AA693" i="7"/>
  <c r="W675" i="7"/>
  <c r="AA675" i="7"/>
  <c r="W659" i="7"/>
  <c r="AA659" i="7"/>
  <c r="W635" i="7"/>
  <c r="AA635" i="7"/>
  <c r="W447" i="7"/>
  <c r="AA447" i="7"/>
  <c r="W431" i="7"/>
  <c r="AA431" i="7"/>
  <c r="W415" i="7"/>
  <c r="AA415" i="7"/>
  <c r="W395" i="7"/>
  <c r="AA395" i="7"/>
  <c r="W379" i="7"/>
  <c r="AA379" i="7"/>
  <c r="W359" i="7"/>
  <c r="AA359" i="7"/>
  <c r="AA343" i="7"/>
  <c r="W64" i="7"/>
  <c r="AA64" i="7"/>
  <c r="W44" i="7"/>
  <c r="AA44" i="7"/>
  <c r="AA24" i="7"/>
  <c r="W8" i="7"/>
  <c r="AA8" i="7"/>
  <c r="W461" i="7"/>
  <c r="AA461" i="7"/>
  <c r="W481" i="7"/>
  <c r="AA481" i="7"/>
  <c r="AA497" i="7"/>
  <c r="W513" i="7"/>
  <c r="AA513" i="7"/>
  <c r="W529" i="7"/>
  <c r="AA529" i="7"/>
  <c r="W547" i="7"/>
  <c r="AA547" i="7"/>
  <c r="W567" i="7"/>
  <c r="AA567" i="7"/>
  <c r="W583" i="7"/>
  <c r="AA583" i="7"/>
  <c r="W599" i="7"/>
  <c r="AA599" i="7"/>
  <c r="W615" i="7"/>
  <c r="AA615" i="7"/>
  <c r="W78" i="7"/>
  <c r="AA78" i="7"/>
  <c r="AA94" i="7"/>
  <c r="W110" i="7"/>
  <c r="AA110" i="7"/>
  <c r="W127" i="7"/>
  <c r="AA127" i="7"/>
  <c r="W143" i="7"/>
  <c r="AA143" i="7"/>
  <c r="W159" i="7"/>
  <c r="AA159" i="7"/>
  <c r="W175" i="7"/>
  <c r="AA175" i="7"/>
  <c r="W191" i="7"/>
  <c r="AA191" i="7"/>
  <c r="W205" i="7"/>
  <c r="AA205" i="7"/>
  <c r="W227" i="7"/>
  <c r="AA227" i="7"/>
  <c r="W242" i="7"/>
  <c r="AA242" i="7"/>
  <c r="W261" i="7"/>
  <c r="AA261" i="7"/>
  <c r="W279" i="7"/>
  <c r="AA279" i="7"/>
  <c r="W299" i="7"/>
  <c r="AA299" i="7"/>
  <c r="W315" i="7"/>
  <c r="AA315" i="7"/>
  <c r="W728" i="7"/>
  <c r="AA728" i="7"/>
  <c r="W712" i="7"/>
  <c r="AA712" i="7"/>
  <c r="AA696" i="7"/>
  <c r="W680" i="7"/>
  <c r="AA680" i="7"/>
  <c r="AA666" i="7"/>
  <c r="W650" i="7"/>
  <c r="AA650" i="7"/>
  <c r="W634" i="7"/>
  <c r="AA634" i="7"/>
  <c r="W438" i="7"/>
  <c r="AA438" i="7"/>
  <c r="W422" i="7"/>
  <c r="AA422" i="7"/>
  <c r="W406" i="7"/>
  <c r="AA406" i="7"/>
  <c r="W390" i="7"/>
  <c r="AA390" i="7"/>
  <c r="W374" i="7"/>
  <c r="AA374" i="7"/>
  <c r="W354" i="7"/>
  <c r="AA354" i="7"/>
  <c r="AA334" i="7"/>
  <c r="W55" i="7"/>
  <c r="AA55" i="7"/>
  <c r="AA39" i="7"/>
  <c r="AC31" i="7"/>
  <c r="AB31" i="7"/>
  <c r="AC15" i="7"/>
  <c r="AB15" i="7"/>
  <c r="AC7" i="7"/>
  <c r="AB7" i="7"/>
  <c r="AC409" i="7"/>
  <c r="AB409" i="7"/>
  <c r="AC10" i="7"/>
  <c r="AB10" i="7"/>
  <c r="AC65" i="7"/>
  <c r="AB65" i="7"/>
  <c r="W253" i="7"/>
  <c r="W510" i="7"/>
  <c r="AA510" i="7"/>
  <c r="W522" i="7"/>
  <c r="AA522" i="7"/>
  <c r="W548" i="7"/>
  <c r="AA548" i="7"/>
  <c r="W564" i="7"/>
  <c r="AA564" i="7"/>
  <c r="W580" i="7"/>
  <c r="AA580" i="7"/>
  <c r="W596" i="7"/>
  <c r="AA596" i="7"/>
  <c r="W616" i="7"/>
  <c r="AA616" i="7"/>
  <c r="W79" i="7"/>
  <c r="AA79" i="7"/>
  <c r="W95" i="7"/>
  <c r="AA95" i="7"/>
  <c r="W111" i="7"/>
  <c r="AA111" i="7"/>
  <c r="AA124" i="7"/>
  <c r="W145" i="7"/>
  <c r="AA145" i="7"/>
  <c r="AA156" i="7"/>
  <c r="AA172" i="7"/>
  <c r="AA188" i="7"/>
  <c r="W201" i="7"/>
  <c r="AA201" i="7"/>
  <c r="W218" i="7"/>
  <c r="AA218" i="7"/>
  <c r="W243" i="7"/>
  <c r="AA243" i="7"/>
  <c r="W257" i="7"/>
  <c r="AA257" i="7"/>
  <c r="W271" i="7"/>
  <c r="AA271" i="7"/>
  <c r="W287" i="7"/>
  <c r="AA287" i="7"/>
  <c r="AA300" i="7"/>
  <c r="W316" i="7"/>
  <c r="AA316" i="7"/>
  <c r="W451" i="7"/>
  <c r="AA451" i="7"/>
  <c r="AC577" i="7"/>
  <c r="AB577" i="7"/>
  <c r="AC585" i="7"/>
  <c r="AB585" i="7"/>
  <c r="AC617" i="7"/>
  <c r="AB617" i="7"/>
  <c r="AC116" i="7"/>
  <c r="AB116" i="7"/>
  <c r="AC141" i="7"/>
  <c r="AB141" i="7"/>
  <c r="AC173" i="7"/>
  <c r="AB173" i="7"/>
  <c r="AB220" i="7"/>
  <c r="AC220" i="7"/>
  <c r="AB424" i="7"/>
  <c r="AC424" i="7"/>
  <c r="AC37" i="7"/>
  <c r="AB37" i="7"/>
  <c r="AC554" i="7"/>
  <c r="AB554" i="7"/>
  <c r="AB578" i="7"/>
  <c r="AC578" i="7"/>
  <c r="AC606" i="7"/>
  <c r="AB606" i="7"/>
  <c r="AC77" i="7"/>
  <c r="AB77" i="7"/>
  <c r="AC147" i="7"/>
  <c r="AB147" i="7"/>
  <c r="W729" i="7"/>
  <c r="AA729" i="7"/>
  <c r="W713" i="7"/>
  <c r="AA713" i="7"/>
  <c r="W697" i="7"/>
  <c r="AA697" i="7"/>
  <c r="AA681" i="7"/>
  <c r="W663" i="7"/>
  <c r="AA663" i="7"/>
  <c r="W639" i="7"/>
  <c r="AA639" i="7"/>
  <c r="W623" i="7"/>
  <c r="AA623" i="7"/>
  <c r="W443" i="7"/>
  <c r="AA443" i="7"/>
  <c r="W427" i="7"/>
  <c r="AA427" i="7"/>
  <c r="W407" i="7"/>
  <c r="AA407" i="7"/>
  <c r="W391" i="7"/>
  <c r="AA391" i="7"/>
  <c r="W375" i="7"/>
  <c r="AA375" i="7"/>
  <c r="W355" i="7"/>
  <c r="AA355" i="7"/>
  <c r="AA339" i="7"/>
  <c r="AA60" i="7"/>
  <c r="W40" i="7"/>
  <c r="AA40" i="7"/>
  <c r="W20" i="7"/>
  <c r="AA20" i="7"/>
  <c r="AA4" i="7"/>
  <c r="AC62" i="7"/>
  <c r="AB62" i="7"/>
  <c r="AC6" i="7"/>
  <c r="AB6" i="7"/>
  <c r="AC5" i="7"/>
  <c r="AB5" i="7"/>
  <c r="W469" i="7"/>
  <c r="AA469" i="7"/>
  <c r="W485" i="7"/>
  <c r="AA485" i="7"/>
  <c r="W501" i="7"/>
  <c r="AA501" i="7"/>
  <c r="W517" i="7"/>
  <c r="AA517" i="7"/>
  <c r="W533" i="7"/>
  <c r="AA533" i="7"/>
  <c r="W551" i="7"/>
  <c r="AA551" i="7"/>
  <c r="W571" i="7"/>
  <c r="AA571" i="7"/>
  <c r="W587" i="7"/>
  <c r="AA587" i="7"/>
  <c r="W603" i="7"/>
  <c r="AA603" i="7"/>
  <c r="W619" i="7"/>
  <c r="AA619" i="7"/>
  <c r="W82" i="7"/>
  <c r="AA82" i="7"/>
  <c r="W98" i="7"/>
  <c r="AA98" i="7"/>
  <c r="W114" i="7"/>
  <c r="AA114" i="7"/>
  <c r="W128" i="7"/>
  <c r="AA128" i="7"/>
  <c r="W144" i="7"/>
  <c r="AA144" i="7"/>
  <c r="W163" i="7"/>
  <c r="AA163" i="7"/>
  <c r="W179" i="7"/>
  <c r="AA179" i="7"/>
  <c r="AA196" i="7"/>
  <c r="W209" i="7"/>
  <c r="AA209" i="7"/>
  <c r="W231" i="7"/>
  <c r="AA231" i="7"/>
  <c r="W247" i="7"/>
  <c r="AA247" i="7"/>
  <c r="W265" i="7"/>
  <c r="AA265" i="7"/>
  <c r="W285" i="7"/>
  <c r="AA285" i="7"/>
  <c r="W305" i="7"/>
  <c r="AA305" i="7"/>
  <c r="W319" i="7"/>
  <c r="AA319" i="7"/>
  <c r="W724" i="7"/>
  <c r="AA724" i="7"/>
  <c r="W708" i="7"/>
  <c r="AA708" i="7"/>
  <c r="AA700" i="7"/>
  <c r="W684" i="7"/>
  <c r="AA684" i="7"/>
  <c r="W670" i="7"/>
  <c r="AA670" i="7"/>
  <c r="W654" i="7"/>
  <c r="AA654" i="7"/>
  <c r="W638" i="7"/>
  <c r="AA638" i="7"/>
  <c r="W622" i="7"/>
  <c r="AA622" i="7"/>
  <c r="W434" i="7"/>
  <c r="AA434" i="7"/>
  <c r="W418" i="7"/>
  <c r="AA418" i="7"/>
  <c r="W402" i="7"/>
  <c r="AA402" i="7"/>
  <c r="W386" i="7"/>
  <c r="AA386" i="7"/>
  <c r="W366" i="7"/>
  <c r="AA366" i="7"/>
  <c r="W350" i="7"/>
  <c r="AA350" i="7"/>
  <c r="W67" i="7"/>
  <c r="AA67" i="7"/>
  <c r="W51" i="7"/>
  <c r="AA51" i="7"/>
  <c r="U124" i="7"/>
  <c r="W124" i="7" s="1"/>
  <c r="W526" i="7"/>
  <c r="AA526" i="7"/>
  <c r="AA541" i="7"/>
  <c r="U541" i="7"/>
  <c r="W541" i="7" s="1"/>
  <c r="W552" i="7"/>
  <c r="AA552" i="7"/>
  <c r="W568" i="7"/>
  <c r="AA568" i="7"/>
  <c r="W584" i="7"/>
  <c r="AA584" i="7"/>
  <c r="W600" i="7"/>
  <c r="AA600" i="7"/>
  <c r="W620" i="7"/>
  <c r="AA620" i="7"/>
  <c r="W83" i="7"/>
  <c r="AA83" i="7"/>
  <c r="W99" i="7"/>
  <c r="AA99" i="7"/>
  <c r="W115" i="7"/>
  <c r="AA115" i="7"/>
  <c r="W139" i="7"/>
  <c r="AA139" i="7"/>
  <c r="W150" i="7"/>
  <c r="AA150" i="7"/>
  <c r="W160" i="7"/>
  <c r="AA160" i="7"/>
  <c r="AA176" i="7"/>
  <c r="AA192" i="7"/>
  <c r="AA206" i="7"/>
  <c r="W224" i="7"/>
  <c r="AA224" i="7"/>
  <c r="W244" i="7"/>
  <c r="AA244" i="7"/>
  <c r="W262" i="7"/>
  <c r="AA262" i="7"/>
  <c r="W275" i="7"/>
  <c r="AA275" i="7"/>
  <c r="W288" i="7"/>
  <c r="AA288" i="7"/>
  <c r="W306" i="7"/>
  <c r="AA306" i="7"/>
  <c r="AA320" i="7"/>
  <c r="AB445" i="7"/>
  <c r="AC445" i="7"/>
  <c r="AC421" i="7"/>
  <c r="AB421" i="7"/>
  <c r="AC365" i="7"/>
  <c r="AB365" i="7"/>
  <c r="W725" i="7"/>
  <c r="AA725" i="7"/>
  <c r="W709" i="7"/>
  <c r="AA709" i="7"/>
  <c r="W701" i="7"/>
  <c r="AA701" i="7"/>
  <c r="W685" i="7"/>
  <c r="AA685" i="7"/>
  <c r="W667" i="7"/>
  <c r="AA667" i="7"/>
  <c r="W651" i="7"/>
  <c r="AA651" i="7"/>
  <c r="W643" i="7"/>
  <c r="AA643" i="7"/>
  <c r="W627" i="7"/>
  <c r="AA627" i="7"/>
  <c r="W439" i="7"/>
  <c r="AA439" i="7"/>
  <c r="W423" i="7"/>
  <c r="AA423" i="7"/>
  <c r="W403" i="7"/>
  <c r="AA403" i="7"/>
  <c r="W387" i="7"/>
  <c r="AA387" i="7"/>
  <c r="W367" i="7"/>
  <c r="AA367" i="7"/>
  <c r="W351" i="7"/>
  <c r="AA351" i="7"/>
  <c r="AA335" i="7"/>
  <c r="AA52" i="7"/>
  <c r="W32" i="7"/>
  <c r="AA32" i="7"/>
  <c r="AA16" i="7"/>
  <c r="W453" i="7"/>
  <c r="AA453" i="7"/>
  <c r="W473" i="7"/>
  <c r="AA473" i="7"/>
  <c r="W489" i="7"/>
  <c r="AA489" i="7"/>
  <c r="W505" i="7"/>
  <c r="AA505" i="7"/>
  <c r="W521" i="7"/>
  <c r="AA521" i="7"/>
  <c r="W540" i="7"/>
  <c r="AA540" i="7"/>
  <c r="W555" i="7"/>
  <c r="AA555" i="7"/>
  <c r="W575" i="7"/>
  <c r="AA575" i="7"/>
  <c r="W591" i="7"/>
  <c r="AA591" i="7"/>
  <c r="W607" i="7"/>
  <c r="AA607" i="7"/>
  <c r="W70" i="7"/>
  <c r="AA70" i="7"/>
  <c r="W86" i="7"/>
  <c r="AA86" i="7"/>
  <c r="W102" i="7"/>
  <c r="AA102" i="7"/>
  <c r="W118" i="7"/>
  <c r="AA118" i="7"/>
  <c r="W133" i="7"/>
  <c r="AA133" i="7"/>
  <c r="W149" i="7"/>
  <c r="AA149" i="7"/>
  <c r="W167" i="7"/>
  <c r="AA167" i="7"/>
  <c r="W183" i="7"/>
  <c r="AA183" i="7"/>
  <c r="AA200" i="7"/>
  <c r="W213" i="7"/>
  <c r="AA213" i="7"/>
  <c r="W232" i="7"/>
  <c r="AA232" i="7"/>
  <c r="W251" i="7"/>
  <c r="AA251" i="7"/>
  <c r="W269" i="7"/>
  <c r="AA269" i="7"/>
  <c r="W291" i="7"/>
  <c r="AA291" i="7"/>
  <c r="W310" i="7"/>
  <c r="AA310" i="7"/>
  <c r="W323" i="7"/>
  <c r="AA323" i="7"/>
  <c r="W720" i="7"/>
  <c r="AA720" i="7"/>
  <c r="W704" i="7"/>
  <c r="AA704" i="7"/>
  <c r="AA688" i="7"/>
  <c r="W658" i="7"/>
  <c r="AA658" i="7"/>
  <c r="W642" i="7"/>
  <c r="AA642" i="7"/>
  <c r="W626" i="7"/>
  <c r="AA626" i="7"/>
  <c r="W446" i="7"/>
  <c r="AA446" i="7"/>
  <c r="W430" i="7"/>
  <c r="AA430" i="7"/>
  <c r="W414" i="7"/>
  <c r="AA414" i="7"/>
  <c r="W398" i="7"/>
  <c r="AA398" i="7"/>
  <c r="W382" i="7"/>
  <c r="AA382" i="7"/>
  <c r="W362" i="7"/>
  <c r="AA362" i="7"/>
  <c r="AA346" i="7"/>
  <c r="W63" i="7"/>
  <c r="AA63" i="7"/>
  <c r="AA47" i="7"/>
  <c r="AC11" i="7"/>
  <c r="AB11" i="7"/>
  <c r="AC3" i="7"/>
  <c r="AB3" i="7"/>
  <c r="AB38" i="7"/>
  <c r="AC38" i="7"/>
  <c r="AC14" i="7"/>
  <c r="AB14" i="7"/>
  <c r="AC2" i="7"/>
  <c r="AB2" i="7"/>
  <c r="AC45" i="7"/>
  <c r="AB45" i="7"/>
  <c r="AC29" i="7"/>
  <c r="AB29" i="7"/>
  <c r="W507" i="7"/>
  <c r="W228" i="7"/>
  <c r="U260" i="7"/>
  <c r="W260" i="7" s="1"/>
  <c r="U320" i="7"/>
  <c r="W320" i="7" s="1"/>
  <c r="U300" i="7"/>
  <c r="W300" i="7" s="1"/>
  <c r="U410" i="7"/>
  <c r="U366" i="7"/>
  <c r="U599" i="7"/>
  <c r="W245" i="7"/>
  <c r="W411" i="7"/>
  <c r="U442" i="7"/>
  <c r="U418" i="7"/>
  <c r="U390" i="7"/>
  <c r="U94" i="7"/>
  <c r="W94" i="7" s="1"/>
  <c r="U417" i="7"/>
  <c r="U365" i="7"/>
  <c r="W531" i="7"/>
  <c r="U565" i="7"/>
  <c r="W594" i="7"/>
  <c r="U119" i="7"/>
  <c r="U223" i="7"/>
  <c r="W309" i="7"/>
  <c r="U677" i="7"/>
  <c r="U445" i="7"/>
  <c r="U433" i="7"/>
  <c r="U421" i="7"/>
  <c r="U409" i="7"/>
  <c r="U383" i="7"/>
  <c r="U359" i="7"/>
  <c r="U666" i="7"/>
  <c r="W666" i="7" s="1"/>
  <c r="W372" i="7"/>
  <c r="U497" i="7"/>
  <c r="W497" i="7" s="1"/>
  <c r="U155" i="7"/>
  <c r="W155" i="7" s="1"/>
  <c r="U157" i="7"/>
  <c r="W157" i="7" s="1"/>
  <c r="U158" i="7"/>
  <c r="W158" i="7" s="1"/>
  <c r="U160" i="7"/>
  <c r="U162" i="7"/>
  <c r="W162" i="7" s="1"/>
  <c r="U164" i="7"/>
  <c r="W164" i="7" s="1"/>
  <c r="U166" i="7"/>
  <c r="W166" i="7" s="1"/>
  <c r="U168" i="7"/>
  <c r="W168" i="7" s="1"/>
  <c r="U170" i="7"/>
  <c r="W170" i="7" s="1"/>
  <c r="U172" i="7"/>
  <c r="W172" i="7" s="1"/>
  <c r="U174" i="7"/>
  <c r="W174" i="7" s="1"/>
  <c r="U176" i="7"/>
  <c r="W176" i="7" s="1"/>
  <c r="U178" i="7"/>
  <c r="U180" i="7"/>
  <c r="W180" i="7" s="1"/>
  <c r="U182" i="7"/>
  <c r="W182" i="7" s="1"/>
  <c r="U184" i="7"/>
  <c r="W184" i="7" s="1"/>
  <c r="U186" i="7"/>
  <c r="W186" i="7" s="1"/>
  <c r="U188" i="7"/>
  <c r="W188" i="7" s="1"/>
  <c r="U190" i="7"/>
  <c r="W190" i="7" s="1"/>
  <c r="U192" i="7"/>
  <c r="W192" i="7" s="1"/>
  <c r="U194" i="7"/>
  <c r="W194" i="7" s="1"/>
  <c r="U196" i="7"/>
  <c r="W196" i="7" s="1"/>
  <c r="U198" i="7"/>
  <c r="W198" i="7" s="1"/>
  <c r="U200" i="7"/>
  <c r="W200" i="7" s="1"/>
  <c r="U202" i="7"/>
  <c r="W202" i="7" s="1"/>
  <c r="U204" i="7"/>
  <c r="W204" i="7" s="1"/>
  <c r="U206" i="7"/>
  <c r="W206" i="7" s="1"/>
  <c r="U208" i="7"/>
  <c r="W208" i="7" s="1"/>
  <c r="U210" i="7"/>
  <c r="W210" i="7" s="1"/>
  <c r="U212" i="7"/>
  <c r="W212" i="7" s="1"/>
  <c r="U214" i="7"/>
  <c r="W214" i="7" s="1"/>
  <c r="U216" i="7"/>
  <c r="W216" i="7" s="1"/>
  <c r="U325" i="7"/>
  <c r="W325" i="7" s="1"/>
  <c r="U329" i="7"/>
  <c r="W329" i="7" s="1"/>
  <c r="U154" i="7"/>
  <c r="W154" i="7" s="1"/>
  <c r="U156" i="7"/>
  <c r="W156" i="7" s="1"/>
  <c r="W371" i="7"/>
  <c r="W436" i="7"/>
  <c r="U681" i="7"/>
  <c r="W681" i="7" s="1"/>
  <c r="U443" i="7"/>
  <c r="W676" i="7"/>
  <c r="U672" i="7"/>
  <c r="W672" i="7" s="1"/>
  <c r="U664" i="7"/>
  <c r="W664" i="7" s="1"/>
  <c r="U656" i="7"/>
  <c r="W656" i="7" s="1"/>
  <c r="U447" i="7"/>
  <c r="U423" i="7"/>
  <c r="U702" i="7"/>
  <c r="W702" i="7" s="1"/>
  <c r="U698" i="7"/>
  <c r="W698" i="7" s="1"/>
  <c r="U694" i="7"/>
  <c r="W694" i="7" s="1"/>
  <c r="U690" i="7"/>
  <c r="W690" i="7" s="1"/>
  <c r="U686" i="7"/>
  <c r="W686" i="7" s="1"/>
  <c r="U346" i="7"/>
  <c r="W346" i="7" s="1"/>
  <c r="U344" i="7"/>
  <c r="W344" i="7" s="1"/>
  <c r="U342" i="7"/>
  <c r="W342" i="7" s="1"/>
  <c r="U340" i="7"/>
  <c r="W340" i="7" s="1"/>
  <c r="U338" i="7"/>
  <c r="W338" i="7" s="1"/>
  <c r="U336" i="7"/>
  <c r="W336" i="7" s="1"/>
  <c r="U334" i="7"/>
  <c r="W334" i="7" s="1"/>
  <c r="U332" i="7"/>
  <c r="W332" i="7" s="1"/>
  <c r="U67" i="7"/>
  <c r="U65" i="7"/>
  <c r="U63" i="7"/>
  <c r="U61" i="7"/>
  <c r="W61" i="7" s="1"/>
  <c r="U59" i="7"/>
  <c r="U57" i="7"/>
  <c r="W57" i="7" s="1"/>
  <c r="U55" i="7"/>
  <c r="U53" i="7"/>
  <c r="W53" i="7" s="1"/>
  <c r="U51" i="7"/>
  <c r="U49" i="7"/>
  <c r="U47" i="7"/>
  <c r="W47" i="7" s="1"/>
  <c r="U45" i="7"/>
  <c r="U43" i="7"/>
  <c r="W43" i="7" s="1"/>
  <c r="U41" i="7"/>
  <c r="U39" i="7"/>
  <c r="W39" i="7" s="1"/>
  <c r="U37" i="7"/>
  <c r="U35" i="7"/>
  <c r="W35" i="7" s="1"/>
  <c r="U33" i="7"/>
  <c r="W33" i="7" s="1"/>
  <c r="U31" i="7"/>
  <c r="U29" i="7"/>
  <c r="U27" i="7"/>
  <c r="W27" i="7" s="1"/>
  <c r="U25" i="7"/>
  <c r="W25" i="7" s="1"/>
  <c r="U23" i="7"/>
  <c r="W23" i="7" s="1"/>
  <c r="U21" i="7"/>
  <c r="W21" i="7" s="1"/>
  <c r="U19" i="7"/>
  <c r="W19" i="7" s="1"/>
  <c r="U17" i="7"/>
  <c r="U15" i="7"/>
  <c r="U13" i="7"/>
  <c r="W13" i="7" s="1"/>
  <c r="U11" i="7"/>
  <c r="U9" i="7"/>
  <c r="W9" i="7" s="1"/>
  <c r="U7" i="7"/>
  <c r="U5" i="7"/>
  <c r="U3" i="7"/>
  <c r="U700" i="7"/>
  <c r="W700" i="7" s="1"/>
  <c r="U696" i="7"/>
  <c r="W696" i="7" s="1"/>
  <c r="U692" i="7"/>
  <c r="W692" i="7" s="1"/>
  <c r="U688" i="7"/>
  <c r="W688" i="7" s="1"/>
  <c r="U345" i="7"/>
  <c r="W345" i="7" s="1"/>
  <c r="U343" i="7"/>
  <c r="W343" i="7" s="1"/>
  <c r="U341" i="7"/>
  <c r="W341" i="7" s="1"/>
  <c r="U339" i="7"/>
  <c r="W339" i="7" s="1"/>
  <c r="U337" i="7"/>
  <c r="W337" i="7" s="1"/>
  <c r="U335" i="7"/>
  <c r="W335" i="7" s="1"/>
  <c r="U333" i="7"/>
  <c r="W333" i="7" s="1"/>
  <c r="U68" i="7"/>
  <c r="U66" i="7"/>
  <c r="W66" i="7" s="1"/>
  <c r="U64" i="7"/>
  <c r="U62" i="7"/>
  <c r="U60" i="7"/>
  <c r="W60" i="7" s="1"/>
  <c r="U58" i="7"/>
  <c r="W58" i="7" s="1"/>
  <c r="U56" i="7"/>
  <c r="W56" i="7" s="1"/>
  <c r="U54" i="7"/>
  <c r="W54" i="7" s="1"/>
  <c r="U52" i="7"/>
  <c r="W52" i="7" s="1"/>
  <c r="U50" i="7"/>
  <c r="W50" i="7" s="1"/>
  <c r="U48" i="7"/>
  <c r="U46" i="7"/>
  <c r="W46" i="7" s="1"/>
  <c r="U44" i="7"/>
  <c r="U42" i="7"/>
  <c r="U40" i="7"/>
  <c r="U38" i="7"/>
  <c r="U36" i="7"/>
  <c r="W36" i="7"/>
  <c r="U34" i="7"/>
  <c r="W34" i="7" s="1"/>
  <c r="U32" i="7"/>
  <c r="U30" i="7"/>
  <c r="U28" i="7"/>
  <c r="W28" i="7" s="1"/>
  <c r="U26" i="7"/>
  <c r="W26" i="7" s="1"/>
  <c r="U24" i="7"/>
  <c r="W24" i="7" s="1"/>
  <c r="U22" i="7"/>
  <c r="U20" i="7"/>
  <c r="U18" i="7"/>
  <c r="W18" i="7" s="1"/>
  <c r="U16" i="7"/>
  <c r="W16" i="7" s="1"/>
  <c r="U14" i="7"/>
  <c r="U12" i="7"/>
  <c r="W12" i="7" s="1"/>
  <c r="U10" i="7"/>
  <c r="U8" i="7"/>
  <c r="U6" i="7"/>
  <c r="U4" i="7"/>
  <c r="W4" i="7" s="1"/>
  <c r="U2" i="7"/>
  <c r="O270" i="5"/>
  <c r="Q270" i="5"/>
  <c r="S270" i="5" s="1"/>
  <c r="R270" i="5"/>
  <c r="E270" i="5"/>
  <c r="N270" i="5" s="1"/>
  <c r="P270" i="5" s="1"/>
  <c r="Y270" i="5" s="1"/>
  <c r="Z270" i="5" s="1"/>
  <c r="O266" i="5"/>
  <c r="Q266" i="5"/>
  <c r="S266" i="5" s="1"/>
  <c r="R266" i="5"/>
  <c r="O267" i="5"/>
  <c r="Q267" i="5"/>
  <c r="R267" i="5"/>
  <c r="O268" i="5"/>
  <c r="Q268" i="5"/>
  <c r="R268" i="5"/>
  <c r="E266" i="5"/>
  <c r="N266" i="5" s="1"/>
  <c r="P266" i="5" s="1"/>
  <c r="Y266" i="5" s="1"/>
  <c r="Z266" i="5" s="1"/>
  <c r="E267" i="5"/>
  <c r="N267" i="5" s="1"/>
  <c r="P267" i="5" s="1"/>
  <c r="Y267" i="5" s="1"/>
  <c r="Z267" i="5" s="1"/>
  <c r="E268" i="5"/>
  <c r="N268" i="5" s="1"/>
  <c r="P268" i="5" s="1"/>
  <c r="Y268" i="5" s="1"/>
  <c r="Z268" i="5" s="1"/>
  <c r="E243" i="5"/>
  <c r="E244" i="5"/>
  <c r="O221" i="5"/>
  <c r="E221" i="5"/>
  <c r="N221" i="5" s="1"/>
  <c r="P221" i="5" s="1"/>
  <c r="Y221" i="5" s="1"/>
  <c r="Z221" i="5" s="1"/>
  <c r="O206" i="5"/>
  <c r="Q206" i="5"/>
  <c r="S206" i="5" s="1"/>
  <c r="R206" i="5"/>
  <c r="O207" i="5"/>
  <c r="Q207" i="5"/>
  <c r="R207" i="5"/>
  <c r="E206" i="5"/>
  <c r="N206" i="5" s="1"/>
  <c r="P206" i="5" s="1"/>
  <c r="Y206" i="5" s="1"/>
  <c r="Z206" i="5" s="1"/>
  <c r="E207" i="5"/>
  <c r="N207" i="5" s="1"/>
  <c r="P207" i="5" s="1"/>
  <c r="Y207" i="5" s="1"/>
  <c r="Z207" i="5" s="1"/>
  <c r="O200" i="5"/>
  <c r="Q200" i="5"/>
  <c r="S200" i="5" s="1"/>
  <c r="R200" i="5"/>
  <c r="O201" i="5"/>
  <c r="Q201" i="5"/>
  <c r="R201" i="5"/>
  <c r="O202" i="5"/>
  <c r="Q202" i="5"/>
  <c r="R202" i="5"/>
  <c r="E200" i="5"/>
  <c r="N200" i="5" s="1"/>
  <c r="P200" i="5" s="1"/>
  <c r="Y200" i="5" s="1"/>
  <c r="Z200" i="5" s="1"/>
  <c r="E201" i="5"/>
  <c r="N201" i="5" s="1"/>
  <c r="P201" i="5" s="1"/>
  <c r="Y201" i="5" s="1"/>
  <c r="Z201" i="5" s="1"/>
  <c r="O195" i="5"/>
  <c r="Q195" i="5"/>
  <c r="R195" i="5"/>
  <c r="O196" i="5"/>
  <c r="Q196" i="5"/>
  <c r="R196" i="5"/>
  <c r="O197" i="5"/>
  <c r="Q197" i="5"/>
  <c r="R197" i="5"/>
  <c r="E195" i="5"/>
  <c r="N195" i="5" s="1"/>
  <c r="P195" i="5" s="1"/>
  <c r="Y195" i="5" s="1"/>
  <c r="Z195" i="5" s="1"/>
  <c r="E196" i="5"/>
  <c r="N196" i="5" s="1"/>
  <c r="P196" i="5" s="1"/>
  <c r="Y196" i="5" s="1"/>
  <c r="Z196" i="5" s="1"/>
  <c r="E197" i="5"/>
  <c r="N197" i="5" s="1"/>
  <c r="P197" i="5" s="1"/>
  <c r="Y197" i="5" s="1"/>
  <c r="Z197" i="5" s="1"/>
  <c r="N115" i="5"/>
  <c r="O115" i="5"/>
  <c r="P115" i="5"/>
  <c r="Y115" i="5" s="1"/>
  <c r="Z115" i="5" s="1"/>
  <c r="Q115" i="5"/>
  <c r="R115" i="5"/>
  <c r="N116" i="5"/>
  <c r="P116" i="5" s="1"/>
  <c r="Y116" i="5" s="1"/>
  <c r="Z116" i="5" s="1"/>
  <c r="O116" i="5"/>
  <c r="Q116" i="5"/>
  <c r="R116" i="5"/>
  <c r="N117" i="5"/>
  <c r="P117" i="5" s="1"/>
  <c r="Y117" i="5" s="1"/>
  <c r="Z117" i="5" s="1"/>
  <c r="O117" i="5"/>
  <c r="Q117" i="5"/>
  <c r="R117" i="5"/>
  <c r="N118" i="5"/>
  <c r="O118" i="5"/>
  <c r="P118" i="5"/>
  <c r="Y118" i="5" s="1"/>
  <c r="Z118" i="5" s="1"/>
  <c r="Q118" i="5"/>
  <c r="S118" i="5" s="1"/>
  <c r="R118" i="5"/>
  <c r="N119" i="5"/>
  <c r="O119" i="5"/>
  <c r="P119" i="5"/>
  <c r="Y119" i="5" s="1"/>
  <c r="Z119" i="5" s="1"/>
  <c r="Q119" i="5"/>
  <c r="R119" i="5"/>
  <c r="N120" i="5"/>
  <c r="P120" i="5" s="1"/>
  <c r="Y120" i="5" s="1"/>
  <c r="Z120" i="5" s="1"/>
  <c r="O120" i="5"/>
  <c r="Q120" i="5"/>
  <c r="R120" i="5"/>
  <c r="N121" i="5"/>
  <c r="P121" i="5" s="1"/>
  <c r="Y121" i="5" s="1"/>
  <c r="Z121" i="5" s="1"/>
  <c r="O121" i="5"/>
  <c r="Q121" i="5"/>
  <c r="R121" i="5"/>
  <c r="N122" i="5"/>
  <c r="O122" i="5"/>
  <c r="P122" i="5"/>
  <c r="Y122" i="5" s="1"/>
  <c r="Z122" i="5" s="1"/>
  <c r="Q122" i="5"/>
  <c r="S122" i="5" s="1"/>
  <c r="R122" i="5"/>
  <c r="N123" i="5"/>
  <c r="O123" i="5"/>
  <c r="P123" i="5"/>
  <c r="Y123" i="5" s="1"/>
  <c r="Z123" i="5" s="1"/>
  <c r="Q123" i="5"/>
  <c r="R123" i="5"/>
  <c r="N124" i="5"/>
  <c r="P124" i="5" s="1"/>
  <c r="Y124" i="5" s="1"/>
  <c r="Z124" i="5" s="1"/>
  <c r="O124" i="5"/>
  <c r="Q124" i="5"/>
  <c r="R124" i="5"/>
  <c r="N125" i="5"/>
  <c r="P125" i="5" s="1"/>
  <c r="Y125" i="5" s="1"/>
  <c r="Z125" i="5" s="1"/>
  <c r="O125" i="5"/>
  <c r="Q125" i="5"/>
  <c r="R125" i="5"/>
  <c r="N126" i="5"/>
  <c r="O126" i="5"/>
  <c r="P126" i="5"/>
  <c r="Y126" i="5" s="1"/>
  <c r="Z126" i="5" s="1"/>
  <c r="Q126" i="5"/>
  <c r="S126" i="5" s="1"/>
  <c r="R126" i="5"/>
  <c r="N127" i="5"/>
  <c r="O127" i="5"/>
  <c r="P127" i="5"/>
  <c r="Y127" i="5" s="1"/>
  <c r="Z127" i="5" s="1"/>
  <c r="Q127" i="5"/>
  <c r="R127" i="5"/>
  <c r="N128" i="5"/>
  <c r="P128" i="5" s="1"/>
  <c r="Y128" i="5" s="1"/>
  <c r="Z128" i="5" s="1"/>
  <c r="O128" i="5"/>
  <c r="Q128" i="5"/>
  <c r="R128" i="5"/>
  <c r="N129" i="5"/>
  <c r="P129" i="5" s="1"/>
  <c r="Y129" i="5" s="1"/>
  <c r="Z129" i="5" s="1"/>
  <c r="O129" i="5"/>
  <c r="Q129" i="5"/>
  <c r="R129" i="5"/>
  <c r="N130" i="5"/>
  <c r="O130" i="5"/>
  <c r="P130" i="5"/>
  <c r="Y130" i="5" s="1"/>
  <c r="Z130" i="5" s="1"/>
  <c r="Q130" i="5"/>
  <c r="S130" i="5" s="1"/>
  <c r="R130" i="5"/>
  <c r="N131" i="5"/>
  <c r="O131" i="5"/>
  <c r="P131" i="5"/>
  <c r="Y131" i="5" s="1"/>
  <c r="Z131" i="5" s="1"/>
  <c r="Q131" i="5"/>
  <c r="R131" i="5"/>
  <c r="N132" i="5"/>
  <c r="P132" i="5" s="1"/>
  <c r="Y132" i="5" s="1"/>
  <c r="Z132" i="5" s="1"/>
  <c r="O132" i="5"/>
  <c r="Q132" i="5"/>
  <c r="R132" i="5"/>
  <c r="N133" i="5"/>
  <c r="P133" i="5" s="1"/>
  <c r="Y133" i="5" s="1"/>
  <c r="Z133" i="5" s="1"/>
  <c r="O133" i="5"/>
  <c r="Q133" i="5"/>
  <c r="R133" i="5"/>
  <c r="N134" i="5"/>
  <c r="O134" i="5"/>
  <c r="P134" i="5"/>
  <c r="Y134" i="5" s="1"/>
  <c r="Z134" i="5" s="1"/>
  <c r="Q134" i="5"/>
  <c r="S134" i="5" s="1"/>
  <c r="R134" i="5"/>
  <c r="N135" i="5"/>
  <c r="O135" i="5"/>
  <c r="P135" i="5"/>
  <c r="Y135" i="5" s="1"/>
  <c r="Z135" i="5" s="1"/>
  <c r="Q135" i="5"/>
  <c r="R135" i="5"/>
  <c r="N136" i="5"/>
  <c r="P136" i="5" s="1"/>
  <c r="Y136" i="5" s="1"/>
  <c r="Z136" i="5" s="1"/>
  <c r="O136" i="5"/>
  <c r="Q136" i="5"/>
  <c r="R136" i="5"/>
  <c r="N137" i="5"/>
  <c r="P137" i="5" s="1"/>
  <c r="Y137" i="5" s="1"/>
  <c r="Z137" i="5" s="1"/>
  <c r="O137" i="5"/>
  <c r="Q137" i="5"/>
  <c r="R137" i="5"/>
  <c r="N138" i="5"/>
  <c r="O138" i="5"/>
  <c r="P138" i="5"/>
  <c r="Y138" i="5" s="1"/>
  <c r="Z138" i="5" s="1"/>
  <c r="Q138" i="5"/>
  <c r="S138" i="5" s="1"/>
  <c r="R138" i="5"/>
  <c r="N139" i="5"/>
  <c r="O139" i="5"/>
  <c r="P139" i="5"/>
  <c r="Y139" i="5" s="1"/>
  <c r="Z139" i="5" s="1"/>
  <c r="Q139" i="5"/>
  <c r="R139" i="5"/>
  <c r="N140" i="5"/>
  <c r="P140" i="5" s="1"/>
  <c r="Y140" i="5" s="1"/>
  <c r="Z140" i="5" s="1"/>
  <c r="O140" i="5"/>
  <c r="Q140" i="5"/>
  <c r="R140" i="5"/>
  <c r="N141" i="5"/>
  <c r="P141" i="5" s="1"/>
  <c r="Y141" i="5" s="1"/>
  <c r="Z141" i="5" s="1"/>
  <c r="O141" i="5"/>
  <c r="Q141" i="5"/>
  <c r="R141" i="5"/>
  <c r="N142" i="5"/>
  <c r="O142" i="5"/>
  <c r="P142" i="5"/>
  <c r="Y142" i="5" s="1"/>
  <c r="Z142" i="5" s="1"/>
  <c r="Q142" i="5"/>
  <c r="S142" i="5" s="1"/>
  <c r="R142" i="5"/>
  <c r="N143" i="5"/>
  <c r="O143" i="5"/>
  <c r="P143" i="5"/>
  <c r="Y143" i="5" s="1"/>
  <c r="Z143" i="5" s="1"/>
  <c r="Q143" i="5"/>
  <c r="R143" i="5"/>
  <c r="N144" i="5"/>
  <c r="P144" i="5" s="1"/>
  <c r="Y144" i="5" s="1"/>
  <c r="Z144" i="5" s="1"/>
  <c r="O144" i="5"/>
  <c r="Q144" i="5"/>
  <c r="R144" i="5"/>
  <c r="N145" i="5"/>
  <c r="P145" i="5" s="1"/>
  <c r="Y145" i="5" s="1"/>
  <c r="Z145" i="5" s="1"/>
  <c r="O145" i="5"/>
  <c r="Q145" i="5"/>
  <c r="R145" i="5"/>
  <c r="N146" i="5"/>
  <c r="O146" i="5"/>
  <c r="P146" i="5"/>
  <c r="Y146" i="5" s="1"/>
  <c r="Z146" i="5" s="1"/>
  <c r="Q146" i="5"/>
  <c r="S146" i="5" s="1"/>
  <c r="R146" i="5"/>
  <c r="N147" i="5"/>
  <c r="O147" i="5"/>
  <c r="P147" i="5"/>
  <c r="Y147" i="5" s="1"/>
  <c r="Z147" i="5" s="1"/>
  <c r="Q147" i="5"/>
  <c r="R147" i="5"/>
  <c r="N148" i="5"/>
  <c r="P148" i="5" s="1"/>
  <c r="O148" i="5"/>
  <c r="Q148" i="5"/>
  <c r="R148" i="5"/>
  <c r="N149" i="5"/>
  <c r="P149" i="5" s="1"/>
  <c r="Y149" i="5" s="1"/>
  <c r="Z149" i="5" s="1"/>
  <c r="O149" i="5"/>
  <c r="Q149" i="5"/>
  <c r="R149" i="5"/>
  <c r="N150" i="5"/>
  <c r="O150" i="5"/>
  <c r="P150" i="5"/>
  <c r="Y150" i="5" s="1"/>
  <c r="Z150" i="5" s="1"/>
  <c r="Q150" i="5"/>
  <c r="S150" i="5" s="1"/>
  <c r="R150" i="5"/>
  <c r="N151" i="5"/>
  <c r="O151" i="5"/>
  <c r="P151" i="5"/>
  <c r="Y151" i="5" s="1"/>
  <c r="Z151" i="5" s="1"/>
  <c r="Q151" i="5"/>
  <c r="R151" i="5"/>
  <c r="N152" i="5"/>
  <c r="P152" i="5" s="1"/>
  <c r="Y152" i="5" s="1"/>
  <c r="Z152" i="5" s="1"/>
  <c r="O152" i="5"/>
  <c r="Q152" i="5"/>
  <c r="R152" i="5"/>
  <c r="N153" i="5"/>
  <c r="P153" i="5" s="1"/>
  <c r="Y153" i="5" s="1"/>
  <c r="Z153" i="5" s="1"/>
  <c r="O153" i="5"/>
  <c r="Q153" i="5"/>
  <c r="R153" i="5"/>
  <c r="N154" i="5"/>
  <c r="O154" i="5"/>
  <c r="P154" i="5"/>
  <c r="Y154" i="5" s="1"/>
  <c r="Z154" i="5" s="1"/>
  <c r="Q154" i="5"/>
  <c r="S154" i="5" s="1"/>
  <c r="R154" i="5"/>
  <c r="N155" i="5"/>
  <c r="O155" i="5"/>
  <c r="P155" i="5"/>
  <c r="Y155" i="5" s="1"/>
  <c r="Z155" i="5" s="1"/>
  <c r="Q155" i="5"/>
  <c r="R155" i="5"/>
  <c r="N156" i="5"/>
  <c r="P156" i="5" s="1"/>
  <c r="Y156" i="5" s="1"/>
  <c r="Z156" i="5" s="1"/>
  <c r="O156" i="5"/>
  <c r="Q156" i="5"/>
  <c r="R156" i="5"/>
  <c r="N157" i="5"/>
  <c r="P157" i="5" s="1"/>
  <c r="Y157" i="5" s="1"/>
  <c r="Z157" i="5" s="1"/>
  <c r="O157" i="5"/>
  <c r="Q157" i="5"/>
  <c r="R157" i="5"/>
  <c r="N158" i="5"/>
  <c r="O158" i="5"/>
  <c r="P158" i="5"/>
  <c r="Y158" i="5" s="1"/>
  <c r="Z158" i="5" s="1"/>
  <c r="Q158" i="5"/>
  <c r="S158" i="5" s="1"/>
  <c r="R158" i="5"/>
  <c r="N159" i="5"/>
  <c r="O159" i="5"/>
  <c r="P159" i="5"/>
  <c r="Y159" i="5" s="1"/>
  <c r="Z159" i="5" s="1"/>
  <c r="Q159" i="5"/>
  <c r="R159" i="5"/>
  <c r="N160" i="5"/>
  <c r="P160" i="5" s="1"/>
  <c r="Y160" i="5" s="1"/>
  <c r="Z160" i="5" s="1"/>
  <c r="O160" i="5"/>
  <c r="Q160" i="5"/>
  <c r="R160" i="5"/>
  <c r="N161" i="5"/>
  <c r="P161" i="5" s="1"/>
  <c r="Y161" i="5" s="1"/>
  <c r="Z161" i="5" s="1"/>
  <c r="O161" i="5"/>
  <c r="Q161" i="5"/>
  <c r="R161" i="5"/>
  <c r="N162" i="5"/>
  <c r="O162" i="5"/>
  <c r="P162" i="5"/>
  <c r="Y162" i="5" s="1"/>
  <c r="Z162" i="5" s="1"/>
  <c r="Q162" i="5"/>
  <c r="S162" i="5" s="1"/>
  <c r="R162" i="5"/>
  <c r="N163" i="5"/>
  <c r="O163" i="5"/>
  <c r="P163" i="5"/>
  <c r="Y163" i="5" s="1"/>
  <c r="Z163" i="5" s="1"/>
  <c r="Q163" i="5"/>
  <c r="R163" i="5"/>
  <c r="N164" i="5"/>
  <c r="P164" i="5" s="1"/>
  <c r="Y164" i="5" s="1"/>
  <c r="Z164" i="5" s="1"/>
  <c r="O164" i="5"/>
  <c r="Q164" i="5"/>
  <c r="R164" i="5"/>
  <c r="N165" i="5"/>
  <c r="P165" i="5" s="1"/>
  <c r="Y165" i="5" s="1"/>
  <c r="Z165" i="5" s="1"/>
  <c r="O165" i="5"/>
  <c r="Q165" i="5"/>
  <c r="R165" i="5"/>
  <c r="N166" i="5"/>
  <c r="O166" i="5"/>
  <c r="P166" i="5"/>
  <c r="Y166" i="5" s="1"/>
  <c r="Z166" i="5" s="1"/>
  <c r="Q166" i="5"/>
  <c r="S166" i="5" s="1"/>
  <c r="R166" i="5"/>
  <c r="N167" i="5"/>
  <c r="O167" i="5"/>
  <c r="P167" i="5"/>
  <c r="Y167" i="5" s="1"/>
  <c r="Z167" i="5" s="1"/>
  <c r="Q167" i="5"/>
  <c r="R167" i="5"/>
  <c r="N168" i="5"/>
  <c r="P168" i="5" s="1"/>
  <c r="Y168" i="5" s="1"/>
  <c r="Z168" i="5" s="1"/>
  <c r="O168" i="5"/>
  <c r="Q168" i="5"/>
  <c r="R168" i="5"/>
  <c r="N169" i="5"/>
  <c r="P169" i="5" s="1"/>
  <c r="Y169" i="5" s="1"/>
  <c r="Z169" i="5" s="1"/>
  <c r="O169" i="5"/>
  <c r="Q169" i="5"/>
  <c r="R169" i="5"/>
  <c r="N170" i="5"/>
  <c r="O170" i="5"/>
  <c r="P170" i="5"/>
  <c r="Y170" i="5" s="1"/>
  <c r="Z170" i="5" s="1"/>
  <c r="Q170" i="5"/>
  <c r="S170" i="5" s="1"/>
  <c r="R170" i="5"/>
  <c r="N171" i="5"/>
  <c r="O171" i="5"/>
  <c r="P171" i="5"/>
  <c r="Y171" i="5" s="1"/>
  <c r="Z171" i="5" s="1"/>
  <c r="Q171" i="5"/>
  <c r="R171" i="5"/>
  <c r="N172" i="5"/>
  <c r="P172" i="5" s="1"/>
  <c r="Y172" i="5" s="1"/>
  <c r="Z172" i="5" s="1"/>
  <c r="O172" i="5"/>
  <c r="Q172" i="5"/>
  <c r="R172" i="5"/>
  <c r="N173" i="5"/>
  <c r="P173" i="5" s="1"/>
  <c r="O173" i="5"/>
  <c r="Q173" i="5"/>
  <c r="R173" i="5"/>
  <c r="N174" i="5"/>
  <c r="O174" i="5"/>
  <c r="P174" i="5"/>
  <c r="Y174" i="5" s="1"/>
  <c r="Z174" i="5" s="1"/>
  <c r="Q174" i="5"/>
  <c r="S174" i="5" s="1"/>
  <c r="R174" i="5"/>
  <c r="N175" i="5"/>
  <c r="O175" i="5"/>
  <c r="P175" i="5"/>
  <c r="Y175" i="5" s="1"/>
  <c r="Z175" i="5" s="1"/>
  <c r="Q175" i="5"/>
  <c r="R175" i="5"/>
  <c r="N176" i="5"/>
  <c r="P176" i="5" s="1"/>
  <c r="Y176" i="5" s="1"/>
  <c r="Z176" i="5" s="1"/>
  <c r="O176" i="5"/>
  <c r="Q176" i="5"/>
  <c r="R176" i="5"/>
  <c r="N177" i="5"/>
  <c r="P177" i="5" s="1"/>
  <c r="Y177" i="5" s="1"/>
  <c r="Z177" i="5" s="1"/>
  <c r="O177" i="5"/>
  <c r="Q177" i="5"/>
  <c r="R177" i="5"/>
  <c r="N178" i="5"/>
  <c r="O178" i="5"/>
  <c r="P178" i="5"/>
  <c r="Y178" i="5" s="1"/>
  <c r="Z178" i="5" s="1"/>
  <c r="Q178" i="5"/>
  <c r="S178" i="5" s="1"/>
  <c r="R178" i="5"/>
  <c r="N179" i="5"/>
  <c r="O179" i="5"/>
  <c r="P179" i="5"/>
  <c r="Y179" i="5" s="1"/>
  <c r="Z179" i="5" s="1"/>
  <c r="Q179" i="5"/>
  <c r="R179" i="5"/>
  <c r="N180" i="5"/>
  <c r="P180" i="5" s="1"/>
  <c r="Y180" i="5" s="1"/>
  <c r="Z180" i="5" s="1"/>
  <c r="O180" i="5"/>
  <c r="Q180" i="5"/>
  <c r="R180" i="5"/>
  <c r="N181" i="5"/>
  <c r="P181" i="5" s="1"/>
  <c r="Y181" i="5" s="1"/>
  <c r="Z181" i="5" s="1"/>
  <c r="O181" i="5"/>
  <c r="Q181" i="5"/>
  <c r="R181" i="5"/>
  <c r="N182" i="5"/>
  <c r="O182" i="5"/>
  <c r="P182" i="5"/>
  <c r="Y182" i="5" s="1"/>
  <c r="Z182" i="5" s="1"/>
  <c r="Q182" i="5"/>
  <c r="S182" i="5" s="1"/>
  <c r="R182" i="5"/>
  <c r="N183" i="5"/>
  <c r="O183" i="5"/>
  <c r="P183" i="5"/>
  <c r="Y183" i="5" s="1"/>
  <c r="Z183" i="5" s="1"/>
  <c r="Q183" i="5"/>
  <c r="R183" i="5"/>
  <c r="N184" i="5"/>
  <c r="P184" i="5" s="1"/>
  <c r="Y184" i="5" s="1"/>
  <c r="Z184" i="5" s="1"/>
  <c r="O184" i="5"/>
  <c r="Q184" i="5"/>
  <c r="R184" i="5"/>
  <c r="N185" i="5"/>
  <c r="P185" i="5" s="1"/>
  <c r="Y185" i="5" s="1"/>
  <c r="Z185" i="5" s="1"/>
  <c r="O185" i="5"/>
  <c r="Q185" i="5"/>
  <c r="R185" i="5"/>
  <c r="N186" i="5"/>
  <c r="O186" i="5"/>
  <c r="P186" i="5"/>
  <c r="Y186" i="5" s="1"/>
  <c r="Z186" i="5" s="1"/>
  <c r="Q186" i="5"/>
  <c r="S186" i="5" s="1"/>
  <c r="R186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Q50" i="5"/>
  <c r="Q51" i="5"/>
  <c r="Q52" i="5"/>
  <c r="Q53" i="5"/>
  <c r="S53" i="5" s="1"/>
  <c r="Q54" i="5"/>
  <c r="Q55" i="5"/>
  <c r="Q56" i="5"/>
  <c r="Q57" i="5"/>
  <c r="Q58" i="5"/>
  <c r="Q59" i="5"/>
  <c r="Q60" i="5"/>
  <c r="Q61" i="5"/>
  <c r="S61" i="5" s="1"/>
  <c r="Q62" i="5"/>
  <c r="Q63" i="5"/>
  <c r="Q64" i="5"/>
  <c r="Q65" i="5"/>
  <c r="S65" i="5" s="1"/>
  <c r="Q66" i="5"/>
  <c r="Q67" i="5"/>
  <c r="Q68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N69" i="5"/>
  <c r="P69" i="5" s="1"/>
  <c r="Y69" i="5" s="1"/>
  <c r="Z69" i="5" s="1"/>
  <c r="N50" i="5"/>
  <c r="P50" i="5" s="1"/>
  <c r="N51" i="5"/>
  <c r="P51" i="5" s="1"/>
  <c r="N52" i="5"/>
  <c r="P52" i="5" s="1"/>
  <c r="N53" i="5"/>
  <c r="P53" i="5" s="1"/>
  <c r="N54" i="5"/>
  <c r="P54" i="5" s="1"/>
  <c r="N55" i="5"/>
  <c r="P55" i="5" s="1"/>
  <c r="N56" i="5"/>
  <c r="P56" i="5" s="1"/>
  <c r="T56" i="5" s="1"/>
  <c r="N57" i="5"/>
  <c r="P57" i="5" s="1"/>
  <c r="T57" i="5" s="1"/>
  <c r="N58" i="5"/>
  <c r="P58" i="5" s="1"/>
  <c r="N59" i="5"/>
  <c r="P59" i="5" s="1"/>
  <c r="N60" i="5"/>
  <c r="P60" i="5" s="1"/>
  <c r="N61" i="5"/>
  <c r="P61" i="5" s="1"/>
  <c r="N62" i="5"/>
  <c r="P62" i="5" s="1"/>
  <c r="N63" i="5"/>
  <c r="P63" i="5" s="1"/>
  <c r="N64" i="5"/>
  <c r="P64" i="5" s="1"/>
  <c r="N65" i="5"/>
  <c r="P65" i="5" s="1"/>
  <c r="N66" i="5"/>
  <c r="P66" i="5" s="1"/>
  <c r="N67" i="5"/>
  <c r="P67" i="5" s="1"/>
  <c r="N68" i="5"/>
  <c r="P68" i="5" s="1"/>
  <c r="K294" i="5"/>
  <c r="K295" i="5"/>
  <c r="K296" i="5"/>
  <c r="Q296" i="5"/>
  <c r="R296" i="5"/>
  <c r="N296" i="5"/>
  <c r="O296" i="5"/>
  <c r="Q295" i="5"/>
  <c r="R295" i="5"/>
  <c r="N295" i="5"/>
  <c r="O295" i="5"/>
  <c r="Q294" i="5"/>
  <c r="R294" i="5"/>
  <c r="N294" i="5"/>
  <c r="O294" i="5"/>
  <c r="E236" i="5"/>
  <c r="N236" i="5" s="1"/>
  <c r="P236" i="5" s="1"/>
  <c r="Y236" i="5" s="1"/>
  <c r="Z236" i="5" s="1"/>
  <c r="Q236" i="5"/>
  <c r="R236" i="5"/>
  <c r="O236" i="5"/>
  <c r="E235" i="5"/>
  <c r="N235" i="5" s="1"/>
  <c r="P235" i="5" s="1"/>
  <c r="Y235" i="5" s="1"/>
  <c r="Z235" i="5" s="1"/>
  <c r="Q235" i="5"/>
  <c r="R235" i="5"/>
  <c r="O235" i="5"/>
  <c r="Q221" i="5"/>
  <c r="R221" i="5"/>
  <c r="R293" i="5"/>
  <c r="Q293" i="5"/>
  <c r="O293" i="5"/>
  <c r="N293" i="5"/>
  <c r="K293" i="5"/>
  <c r="R292" i="5"/>
  <c r="Q292" i="5"/>
  <c r="S292" i="5" s="1"/>
  <c r="O292" i="5"/>
  <c r="N292" i="5"/>
  <c r="K292" i="5"/>
  <c r="R291" i="5"/>
  <c r="Q291" i="5"/>
  <c r="S291" i="5" s="1"/>
  <c r="O291" i="5"/>
  <c r="N291" i="5"/>
  <c r="K291" i="5"/>
  <c r="R290" i="5"/>
  <c r="Q290" i="5"/>
  <c r="S290" i="5" s="1"/>
  <c r="O290" i="5"/>
  <c r="N290" i="5"/>
  <c r="K290" i="5"/>
  <c r="R289" i="5"/>
  <c r="Q289" i="5"/>
  <c r="O289" i="5"/>
  <c r="N289" i="5"/>
  <c r="K289" i="5"/>
  <c r="R288" i="5"/>
  <c r="Q288" i="5"/>
  <c r="S288" i="5" s="1"/>
  <c r="O288" i="5"/>
  <c r="N288" i="5"/>
  <c r="K288" i="5"/>
  <c r="R287" i="5"/>
  <c r="Q287" i="5"/>
  <c r="S287" i="5" s="1"/>
  <c r="O287" i="5"/>
  <c r="N287" i="5"/>
  <c r="K287" i="5"/>
  <c r="R286" i="5"/>
  <c r="Q286" i="5"/>
  <c r="S286" i="5" s="1"/>
  <c r="O286" i="5"/>
  <c r="N286" i="5"/>
  <c r="K286" i="5"/>
  <c r="R285" i="5"/>
  <c r="Q285" i="5"/>
  <c r="O285" i="5"/>
  <c r="N285" i="5"/>
  <c r="K285" i="5"/>
  <c r="R284" i="5"/>
  <c r="Q284" i="5"/>
  <c r="S284" i="5" s="1"/>
  <c r="O284" i="5"/>
  <c r="N284" i="5"/>
  <c r="K284" i="5"/>
  <c r="R283" i="5"/>
  <c r="Q283" i="5"/>
  <c r="S283" i="5" s="1"/>
  <c r="O283" i="5"/>
  <c r="N283" i="5"/>
  <c r="K283" i="5"/>
  <c r="R282" i="5"/>
  <c r="Q282" i="5"/>
  <c r="S282" i="5" s="1"/>
  <c r="O282" i="5"/>
  <c r="N282" i="5"/>
  <c r="K282" i="5"/>
  <c r="R281" i="5"/>
  <c r="Q281" i="5"/>
  <c r="O281" i="5"/>
  <c r="N281" i="5"/>
  <c r="K281" i="5"/>
  <c r="R280" i="5"/>
  <c r="Q280" i="5"/>
  <c r="S280" i="5" s="1"/>
  <c r="O280" i="5"/>
  <c r="N280" i="5"/>
  <c r="K280" i="5"/>
  <c r="R279" i="5"/>
  <c r="Q279" i="5"/>
  <c r="S279" i="5" s="1"/>
  <c r="O279" i="5"/>
  <c r="N279" i="5"/>
  <c r="K279" i="5"/>
  <c r="R278" i="5"/>
  <c r="Q278" i="5"/>
  <c r="S278" i="5" s="1"/>
  <c r="O278" i="5"/>
  <c r="N278" i="5"/>
  <c r="K278" i="5"/>
  <c r="R277" i="5"/>
  <c r="Q277" i="5"/>
  <c r="O277" i="5"/>
  <c r="N277" i="5"/>
  <c r="K277" i="5"/>
  <c r="R276" i="5"/>
  <c r="Q276" i="5"/>
  <c r="S276" i="5" s="1"/>
  <c r="O276" i="5"/>
  <c r="N276" i="5"/>
  <c r="K276" i="5"/>
  <c r="R275" i="5"/>
  <c r="Q275" i="5"/>
  <c r="S275" i="5" s="1"/>
  <c r="O275" i="5"/>
  <c r="N275" i="5"/>
  <c r="K275" i="5"/>
  <c r="R274" i="5"/>
  <c r="Q274" i="5"/>
  <c r="S274" i="5" s="1"/>
  <c r="O274" i="5"/>
  <c r="N274" i="5"/>
  <c r="K274" i="5"/>
  <c r="R273" i="5"/>
  <c r="Q273" i="5"/>
  <c r="O273" i="5"/>
  <c r="N273" i="5"/>
  <c r="K273" i="5"/>
  <c r="R272" i="5"/>
  <c r="Q272" i="5"/>
  <c r="S272" i="5" s="1"/>
  <c r="O272" i="5"/>
  <c r="N272" i="5"/>
  <c r="K272" i="5"/>
  <c r="R271" i="5"/>
  <c r="Q271" i="5"/>
  <c r="S271" i="5" s="1"/>
  <c r="O271" i="5"/>
  <c r="N271" i="5"/>
  <c r="K271" i="5"/>
  <c r="R269" i="5"/>
  <c r="Q269" i="5"/>
  <c r="S269" i="5" s="1"/>
  <c r="O269" i="5"/>
  <c r="E269" i="5"/>
  <c r="N269" i="5" s="1"/>
  <c r="P269" i="5" s="1"/>
  <c r="Y269" i="5" s="1"/>
  <c r="Z269" i="5" s="1"/>
  <c r="R265" i="5"/>
  <c r="Q265" i="5"/>
  <c r="S265" i="5" s="1"/>
  <c r="O265" i="5"/>
  <c r="E265" i="5"/>
  <c r="N265" i="5" s="1"/>
  <c r="P265" i="5" s="1"/>
  <c r="Y265" i="5" s="1"/>
  <c r="Z265" i="5" s="1"/>
  <c r="R264" i="5"/>
  <c r="Q264" i="5"/>
  <c r="S264" i="5" s="1"/>
  <c r="O264" i="5"/>
  <c r="E264" i="5"/>
  <c r="N264" i="5" s="1"/>
  <c r="P264" i="5" s="1"/>
  <c r="Y264" i="5" s="1"/>
  <c r="Z264" i="5" s="1"/>
  <c r="R263" i="5"/>
  <c r="Q263" i="5"/>
  <c r="S263" i="5" s="1"/>
  <c r="O263" i="5"/>
  <c r="E263" i="5"/>
  <c r="N263" i="5" s="1"/>
  <c r="P263" i="5" s="1"/>
  <c r="Y263" i="5" s="1"/>
  <c r="Z263" i="5" s="1"/>
  <c r="R262" i="5"/>
  <c r="Q262" i="5"/>
  <c r="S262" i="5" s="1"/>
  <c r="O262" i="5"/>
  <c r="E262" i="5"/>
  <c r="N262" i="5" s="1"/>
  <c r="P262" i="5" s="1"/>
  <c r="Y262" i="5" s="1"/>
  <c r="Z262" i="5" s="1"/>
  <c r="R261" i="5"/>
  <c r="Q261" i="5"/>
  <c r="S261" i="5" s="1"/>
  <c r="O261" i="5"/>
  <c r="E261" i="5"/>
  <c r="N261" i="5" s="1"/>
  <c r="P261" i="5" s="1"/>
  <c r="Y261" i="5" s="1"/>
  <c r="Z261" i="5" s="1"/>
  <c r="R260" i="5"/>
  <c r="Q260" i="5"/>
  <c r="S260" i="5" s="1"/>
  <c r="O260" i="5"/>
  <c r="E260" i="5"/>
  <c r="N260" i="5" s="1"/>
  <c r="P260" i="5" s="1"/>
  <c r="Y260" i="5" s="1"/>
  <c r="Z260" i="5" s="1"/>
  <c r="R259" i="5"/>
  <c r="Q259" i="5"/>
  <c r="S259" i="5" s="1"/>
  <c r="O259" i="5"/>
  <c r="E259" i="5"/>
  <c r="N259" i="5" s="1"/>
  <c r="P259" i="5" s="1"/>
  <c r="Y259" i="5" s="1"/>
  <c r="Z259" i="5" s="1"/>
  <c r="R258" i="5"/>
  <c r="Q258" i="5"/>
  <c r="S258" i="5" s="1"/>
  <c r="O258" i="5"/>
  <c r="E258" i="5"/>
  <c r="N258" i="5" s="1"/>
  <c r="P258" i="5" s="1"/>
  <c r="Y258" i="5" s="1"/>
  <c r="Z258" i="5" s="1"/>
  <c r="R257" i="5"/>
  <c r="Q257" i="5"/>
  <c r="S257" i="5" s="1"/>
  <c r="O257" i="5"/>
  <c r="E257" i="5"/>
  <c r="N257" i="5" s="1"/>
  <c r="P257" i="5" s="1"/>
  <c r="Y257" i="5" s="1"/>
  <c r="Z257" i="5" s="1"/>
  <c r="R256" i="5"/>
  <c r="Q256" i="5"/>
  <c r="S256" i="5" s="1"/>
  <c r="O256" i="5"/>
  <c r="E256" i="5"/>
  <c r="N256" i="5" s="1"/>
  <c r="P256" i="5" s="1"/>
  <c r="Y256" i="5" s="1"/>
  <c r="Z256" i="5" s="1"/>
  <c r="R255" i="5"/>
  <c r="Q255" i="5"/>
  <c r="S255" i="5" s="1"/>
  <c r="O255" i="5"/>
  <c r="E255" i="5"/>
  <c r="N255" i="5" s="1"/>
  <c r="P255" i="5" s="1"/>
  <c r="Y255" i="5" s="1"/>
  <c r="Z255" i="5" s="1"/>
  <c r="R254" i="5"/>
  <c r="Q254" i="5"/>
  <c r="S254" i="5" s="1"/>
  <c r="O254" i="5"/>
  <c r="E254" i="5"/>
  <c r="N254" i="5" s="1"/>
  <c r="P254" i="5" s="1"/>
  <c r="Y254" i="5" s="1"/>
  <c r="Z254" i="5" s="1"/>
  <c r="R253" i="5"/>
  <c r="Q253" i="5"/>
  <c r="S253" i="5" s="1"/>
  <c r="O253" i="5"/>
  <c r="E253" i="5"/>
  <c r="N253" i="5" s="1"/>
  <c r="P253" i="5" s="1"/>
  <c r="Y253" i="5" s="1"/>
  <c r="Z253" i="5" s="1"/>
  <c r="R252" i="5"/>
  <c r="Q252" i="5"/>
  <c r="S252" i="5" s="1"/>
  <c r="O252" i="5"/>
  <c r="E252" i="5"/>
  <c r="N252" i="5" s="1"/>
  <c r="P252" i="5" s="1"/>
  <c r="Y252" i="5" s="1"/>
  <c r="Z252" i="5" s="1"/>
  <c r="R251" i="5"/>
  <c r="Q251" i="5"/>
  <c r="S251" i="5" s="1"/>
  <c r="O251" i="5"/>
  <c r="E251" i="5"/>
  <c r="N251" i="5" s="1"/>
  <c r="P251" i="5" s="1"/>
  <c r="Y251" i="5" s="1"/>
  <c r="Z251" i="5" s="1"/>
  <c r="R250" i="5"/>
  <c r="Q250" i="5"/>
  <c r="S250" i="5" s="1"/>
  <c r="O250" i="5"/>
  <c r="E250" i="5"/>
  <c r="N250" i="5" s="1"/>
  <c r="P250" i="5" s="1"/>
  <c r="Y250" i="5" s="1"/>
  <c r="Z250" i="5" s="1"/>
  <c r="R249" i="5"/>
  <c r="Q249" i="5"/>
  <c r="S249" i="5" s="1"/>
  <c r="O249" i="5"/>
  <c r="E249" i="5"/>
  <c r="N249" i="5" s="1"/>
  <c r="P249" i="5" s="1"/>
  <c r="Y249" i="5" s="1"/>
  <c r="Z249" i="5" s="1"/>
  <c r="R248" i="5"/>
  <c r="Q248" i="5"/>
  <c r="S248" i="5" s="1"/>
  <c r="O248" i="5"/>
  <c r="E248" i="5"/>
  <c r="N248" i="5" s="1"/>
  <c r="P248" i="5" s="1"/>
  <c r="Y248" i="5" s="1"/>
  <c r="Z248" i="5" s="1"/>
  <c r="R247" i="5"/>
  <c r="Q247" i="5"/>
  <c r="S247" i="5" s="1"/>
  <c r="O247" i="5"/>
  <c r="E247" i="5"/>
  <c r="N247" i="5" s="1"/>
  <c r="P247" i="5" s="1"/>
  <c r="Y247" i="5" s="1"/>
  <c r="Z247" i="5" s="1"/>
  <c r="R246" i="5"/>
  <c r="Q246" i="5"/>
  <c r="S246" i="5" s="1"/>
  <c r="O246" i="5"/>
  <c r="E246" i="5"/>
  <c r="N246" i="5" s="1"/>
  <c r="P246" i="5" s="1"/>
  <c r="Y246" i="5" s="1"/>
  <c r="Z246" i="5" s="1"/>
  <c r="R245" i="5"/>
  <c r="Q245" i="5"/>
  <c r="S245" i="5" s="1"/>
  <c r="O245" i="5"/>
  <c r="E245" i="5"/>
  <c r="N245" i="5" s="1"/>
  <c r="P245" i="5" s="1"/>
  <c r="Y245" i="5" s="1"/>
  <c r="Z245" i="5" s="1"/>
  <c r="R242" i="5"/>
  <c r="Q242" i="5"/>
  <c r="S242" i="5" s="1"/>
  <c r="O242" i="5"/>
  <c r="E242" i="5"/>
  <c r="N242" i="5" s="1"/>
  <c r="P242" i="5" s="1"/>
  <c r="Y242" i="5" s="1"/>
  <c r="Z242" i="5" s="1"/>
  <c r="R241" i="5"/>
  <c r="Q241" i="5"/>
  <c r="O241" i="5"/>
  <c r="E241" i="5"/>
  <c r="N241" i="5" s="1"/>
  <c r="P241" i="5" s="1"/>
  <c r="R240" i="5"/>
  <c r="Q240" i="5"/>
  <c r="S240" i="5" s="1"/>
  <c r="O240" i="5"/>
  <c r="E240" i="5"/>
  <c r="N240" i="5" s="1"/>
  <c r="P240" i="5" s="1"/>
  <c r="Y240" i="5" s="1"/>
  <c r="Z240" i="5" s="1"/>
  <c r="R239" i="5"/>
  <c r="Q239" i="5"/>
  <c r="S239" i="5" s="1"/>
  <c r="O239" i="5"/>
  <c r="E239" i="5"/>
  <c r="N239" i="5" s="1"/>
  <c r="P239" i="5" s="1"/>
  <c r="Y239" i="5" s="1"/>
  <c r="Z239" i="5" s="1"/>
  <c r="R238" i="5"/>
  <c r="Q238" i="5"/>
  <c r="O238" i="5"/>
  <c r="E238" i="5"/>
  <c r="N238" i="5" s="1"/>
  <c r="P238" i="5" s="1"/>
  <c r="R237" i="5"/>
  <c r="Q237" i="5"/>
  <c r="S237" i="5" s="1"/>
  <c r="O237" i="5"/>
  <c r="E237" i="5"/>
  <c r="N237" i="5" s="1"/>
  <c r="P237" i="5" s="1"/>
  <c r="Y237" i="5" s="1"/>
  <c r="Z237" i="5" s="1"/>
  <c r="R234" i="5"/>
  <c r="Q234" i="5"/>
  <c r="S234" i="5" s="1"/>
  <c r="O234" i="5"/>
  <c r="E234" i="5"/>
  <c r="N234" i="5" s="1"/>
  <c r="P234" i="5" s="1"/>
  <c r="Y234" i="5" s="1"/>
  <c r="Z234" i="5" s="1"/>
  <c r="R233" i="5"/>
  <c r="Q233" i="5"/>
  <c r="S233" i="5" s="1"/>
  <c r="O233" i="5"/>
  <c r="E233" i="5"/>
  <c r="N233" i="5" s="1"/>
  <c r="P233" i="5" s="1"/>
  <c r="Y233" i="5" s="1"/>
  <c r="Z233" i="5" s="1"/>
  <c r="R232" i="5"/>
  <c r="Q232" i="5"/>
  <c r="S232" i="5" s="1"/>
  <c r="O232" i="5"/>
  <c r="E232" i="5"/>
  <c r="N232" i="5" s="1"/>
  <c r="P232" i="5" s="1"/>
  <c r="Y232" i="5" s="1"/>
  <c r="Z232" i="5" s="1"/>
  <c r="R231" i="5"/>
  <c r="Q231" i="5"/>
  <c r="S231" i="5" s="1"/>
  <c r="O231" i="5"/>
  <c r="E231" i="5"/>
  <c r="N231" i="5" s="1"/>
  <c r="P231" i="5" s="1"/>
  <c r="Y231" i="5" s="1"/>
  <c r="Z231" i="5" s="1"/>
  <c r="R230" i="5"/>
  <c r="Q230" i="5"/>
  <c r="S230" i="5" s="1"/>
  <c r="O230" i="5"/>
  <c r="E230" i="5"/>
  <c r="N230" i="5" s="1"/>
  <c r="P230" i="5" s="1"/>
  <c r="Y230" i="5" s="1"/>
  <c r="Z230" i="5" s="1"/>
  <c r="R229" i="5"/>
  <c r="Q229" i="5"/>
  <c r="S229" i="5" s="1"/>
  <c r="O229" i="5"/>
  <c r="E229" i="5"/>
  <c r="N229" i="5" s="1"/>
  <c r="P229" i="5" s="1"/>
  <c r="Y229" i="5" s="1"/>
  <c r="Z229" i="5" s="1"/>
  <c r="R228" i="5"/>
  <c r="Q228" i="5"/>
  <c r="S228" i="5" s="1"/>
  <c r="O228" i="5"/>
  <c r="E228" i="5"/>
  <c r="N228" i="5" s="1"/>
  <c r="P228" i="5" s="1"/>
  <c r="Y228" i="5" s="1"/>
  <c r="Z228" i="5" s="1"/>
  <c r="R227" i="5"/>
  <c r="Q227" i="5"/>
  <c r="S227" i="5" s="1"/>
  <c r="O227" i="5"/>
  <c r="E227" i="5"/>
  <c r="N227" i="5" s="1"/>
  <c r="P227" i="5" s="1"/>
  <c r="Y227" i="5" s="1"/>
  <c r="Z227" i="5" s="1"/>
  <c r="R226" i="5"/>
  <c r="Q226" i="5"/>
  <c r="S226" i="5" s="1"/>
  <c r="O226" i="5"/>
  <c r="E226" i="5"/>
  <c r="N226" i="5" s="1"/>
  <c r="P226" i="5" s="1"/>
  <c r="Y226" i="5" s="1"/>
  <c r="Z226" i="5" s="1"/>
  <c r="R225" i="5"/>
  <c r="Q225" i="5"/>
  <c r="S225" i="5" s="1"/>
  <c r="O225" i="5"/>
  <c r="E225" i="5"/>
  <c r="N225" i="5" s="1"/>
  <c r="P225" i="5" s="1"/>
  <c r="Y225" i="5" s="1"/>
  <c r="Z225" i="5" s="1"/>
  <c r="R224" i="5"/>
  <c r="Q224" i="5"/>
  <c r="S224" i="5" s="1"/>
  <c r="O224" i="5"/>
  <c r="E224" i="5"/>
  <c r="N224" i="5" s="1"/>
  <c r="P224" i="5" s="1"/>
  <c r="Y224" i="5" s="1"/>
  <c r="Z224" i="5" s="1"/>
  <c r="R223" i="5"/>
  <c r="Q223" i="5"/>
  <c r="S223" i="5" s="1"/>
  <c r="O223" i="5"/>
  <c r="E223" i="5"/>
  <c r="N223" i="5" s="1"/>
  <c r="P223" i="5" s="1"/>
  <c r="Y223" i="5" s="1"/>
  <c r="Z223" i="5" s="1"/>
  <c r="R222" i="5"/>
  <c r="Q222" i="5"/>
  <c r="S222" i="5" s="1"/>
  <c r="O222" i="5"/>
  <c r="E222" i="5"/>
  <c r="N222" i="5" s="1"/>
  <c r="P222" i="5" s="1"/>
  <c r="Y222" i="5" s="1"/>
  <c r="Z222" i="5" s="1"/>
  <c r="R220" i="5"/>
  <c r="Q220" i="5"/>
  <c r="S220" i="5" s="1"/>
  <c r="O220" i="5"/>
  <c r="E220" i="5"/>
  <c r="N220" i="5" s="1"/>
  <c r="P220" i="5" s="1"/>
  <c r="Y220" i="5" s="1"/>
  <c r="Z220" i="5" s="1"/>
  <c r="R219" i="5"/>
  <c r="Q219" i="5"/>
  <c r="S219" i="5" s="1"/>
  <c r="O219" i="5"/>
  <c r="E219" i="5"/>
  <c r="N219" i="5" s="1"/>
  <c r="P219" i="5" s="1"/>
  <c r="Y219" i="5" s="1"/>
  <c r="Z219" i="5" s="1"/>
  <c r="R218" i="5"/>
  <c r="Q218" i="5"/>
  <c r="S218" i="5" s="1"/>
  <c r="O218" i="5"/>
  <c r="E218" i="5"/>
  <c r="N218" i="5" s="1"/>
  <c r="P218" i="5" s="1"/>
  <c r="Y218" i="5" s="1"/>
  <c r="Z218" i="5" s="1"/>
  <c r="R217" i="5"/>
  <c r="Q217" i="5"/>
  <c r="S217" i="5" s="1"/>
  <c r="O217" i="5"/>
  <c r="E217" i="5"/>
  <c r="N217" i="5" s="1"/>
  <c r="P217" i="5" s="1"/>
  <c r="Y217" i="5" s="1"/>
  <c r="Z217" i="5" s="1"/>
  <c r="R216" i="5"/>
  <c r="Q216" i="5"/>
  <c r="S216" i="5" s="1"/>
  <c r="O216" i="5"/>
  <c r="E216" i="5"/>
  <c r="N216" i="5" s="1"/>
  <c r="P216" i="5" s="1"/>
  <c r="Y216" i="5" s="1"/>
  <c r="Z216" i="5" s="1"/>
  <c r="R215" i="5"/>
  <c r="Q215" i="5"/>
  <c r="S215" i="5" s="1"/>
  <c r="O215" i="5"/>
  <c r="E215" i="5"/>
  <c r="N215" i="5" s="1"/>
  <c r="P215" i="5" s="1"/>
  <c r="Y215" i="5" s="1"/>
  <c r="Z215" i="5" s="1"/>
  <c r="R214" i="5"/>
  <c r="Q214" i="5"/>
  <c r="S214" i="5" s="1"/>
  <c r="O214" i="5"/>
  <c r="E214" i="5"/>
  <c r="N214" i="5" s="1"/>
  <c r="P214" i="5" s="1"/>
  <c r="Y214" i="5" s="1"/>
  <c r="Z214" i="5" s="1"/>
  <c r="R213" i="5"/>
  <c r="Q213" i="5"/>
  <c r="S213" i="5" s="1"/>
  <c r="O213" i="5"/>
  <c r="E213" i="5"/>
  <c r="N213" i="5" s="1"/>
  <c r="P213" i="5" s="1"/>
  <c r="Y213" i="5" s="1"/>
  <c r="Z213" i="5" s="1"/>
  <c r="R212" i="5"/>
  <c r="Q212" i="5"/>
  <c r="S212" i="5" s="1"/>
  <c r="O212" i="5"/>
  <c r="E212" i="5"/>
  <c r="N212" i="5" s="1"/>
  <c r="P212" i="5" s="1"/>
  <c r="Y212" i="5" s="1"/>
  <c r="Z212" i="5" s="1"/>
  <c r="R211" i="5"/>
  <c r="Q211" i="5"/>
  <c r="S211" i="5" s="1"/>
  <c r="O211" i="5"/>
  <c r="E211" i="5"/>
  <c r="N211" i="5" s="1"/>
  <c r="P211" i="5" s="1"/>
  <c r="Y211" i="5" s="1"/>
  <c r="Z211" i="5" s="1"/>
  <c r="R210" i="5"/>
  <c r="Q210" i="5"/>
  <c r="S210" i="5" s="1"/>
  <c r="O210" i="5"/>
  <c r="E210" i="5"/>
  <c r="N210" i="5" s="1"/>
  <c r="P210" i="5" s="1"/>
  <c r="Y210" i="5" s="1"/>
  <c r="Z210" i="5" s="1"/>
  <c r="R209" i="5"/>
  <c r="Q209" i="5"/>
  <c r="S209" i="5" s="1"/>
  <c r="O209" i="5"/>
  <c r="E209" i="5"/>
  <c r="N209" i="5" s="1"/>
  <c r="P209" i="5" s="1"/>
  <c r="Y209" i="5" s="1"/>
  <c r="Z209" i="5" s="1"/>
  <c r="R208" i="5"/>
  <c r="Q208" i="5"/>
  <c r="S208" i="5" s="1"/>
  <c r="O208" i="5"/>
  <c r="E208" i="5"/>
  <c r="N208" i="5" s="1"/>
  <c r="P208" i="5" s="1"/>
  <c r="Y208" i="5" s="1"/>
  <c r="Z208" i="5" s="1"/>
  <c r="R205" i="5"/>
  <c r="Q205" i="5"/>
  <c r="S205" i="5" s="1"/>
  <c r="O205" i="5"/>
  <c r="E205" i="5"/>
  <c r="N205" i="5" s="1"/>
  <c r="P205" i="5" s="1"/>
  <c r="Y205" i="5" s="1"/>
  <c r="Z205" i="5" s="1"/>
  <c r="R204" i="5"/>
  <c r="Q204" i="5"/>
  <c r="S204" i="5" s="1"/>
  <c r="O204" i="5"/>
  <c r="E204" i="5"/>
  <c r="N204" i="5" s="1"/>
  <c r="P204" i="5" s="1"/>
  <c r="Y204" i="5" s="1"/>
  <c r="Z204" i="5" s="1"/>
  <c r="R203" i="5"/>
  <c r="Q203" i="5"/>
  <c r="S203" i="5" s="1"/>
  <c r="O203" i="5"/>
  <c r="E203" i="5"/>
  <c r="N203" i="5" s="1"/>
  <c r="P203" i="5" s="1"/>
  <c r="Y203" i="5" s="1"/>
  <c r="Z203" i="5" s="1"/>
  <c r="E202" i="5"/>
  <c r="N202" i="5" s="1"/>
  <c r="P202" i="5" s="1"/>
  <c r="Y202" i="5" s="1"/>
  <c r="Z202" i="5" s="1"/>
  <c r="R199" i="5"/>
  <c r="Q199" i="5"/>
  <c r="O199" i="5"/>
  <c r="E199" i="5"/>
  <c r="N199" i="5" s="1"/>
  <c r="P199" i="5" s="1"/>
  <c r="Y199" i="5" s="1"/>
  <c r="Z199" i="5" s="1"/>
  <c r="R198" i="5"/>
  <c r="Q198" i="5"/>
  <c r="O198" i="5"/>
  <c r="E198" i="5"/>
  <c r="N198" i="5" s="1"/>
  <c r="P198" i="5" s="1"/>
  <c r="Y198" i="5" s="1"/>
  <c r="Z198" i="5" s="1"/>
  <c r="R194" i="5"/>
  <c r="Q194" i="5"/>
  <c r="O194" i="5"/>
  <c r="E194" i="5"/>
  <c r="N194" i="5" s="1"/>
  <c r="P194" i="5" s="1"/>
  <c r="Y194" i="5" s="1"/>
  <c r="Z194" i="5" s="1"/>
  <c r="R193" i="5"/>
  <c r="Q193" i="5"/>
  <c r="O193" i="5"/>
  <c r="E193" i="5"/>
  <c r="N193" i="5" s="1"/>
  <c r="P193" i="5" s="1"/>
  <c r="Y193" i="5" s="1"/>
  <c r="Z193" i="5" s="1"/>
  <c r="R192" i="5"/>
  <c r="Q192" i="5"/>
  <c r="O192" i="5"/>
  <c r="E192" i="5"/>
  <c r="N192" i="5" s="1"/>
  <c r="P192" i="5" s="1"/>
  <c r="Y192" i="5" s="1"/>
  <c r="Z192" i="5" s="1"/>
  <c r="R191" i="5"/>
  <c r="Q191" i="5"/>
  <c r="O191" i="5"/>
  <c r="E191" i="5"/>
  <c r="N191" i="5" s="1"/>
  <c r="P191" i="5" s="1"/>
  <c r="Y191" i="5" s="1"/>
  <c r="Z191" i="5" s="1"/>
  <c r="R190" i="5"/>
  <c r="Q190" i="5"/>
  <c r="O190" i="5"/>
  <c r="E190" i="5"/>
  <c r="N190" i="5" s="1"/>
  <c r="P190" i="5" s="1"/>
  <c r="Y190" i="5" s="1"/>
  <c r="Z190" i="5" s="1"/>
  <c r="R189" i="5"/>
  <c r="Q189" i="5"/>
  <c r="O189" i="5"/>
  <c r="E189" i="5"/>
  <c r="N189" i="5" s="1"/>
  <c r="P189" i="5" s="1"/>
  <c r="Y189" i="5" s="1"/>
  <c r="Z189" i="5" s="1"/>
  <c r="R188" i="5"/>
  <c r="Q188" i="5"/>
  <c r="O188" i="5"/>
  <c r="E188" i="5"/>
  <c r="N188" i="5" s="1"/>
  <c r="P188" i="5" s="1"/>
  <c r="Y188" i="5" s="1"/>
  <c r="Z188" i="5" s="1"/>
  <c r="R187" i="5"/>
  <c r="Q187" i="5"/>
  <c r="O187" i="5"/>
  <c r="E187" i="5"/>
  <c r="N187" i="5" s="1"/>
  <c r="P187" i="5" s="1"/>
  <c r="Y187" i="5" s="1"/>
  <c r="Z187" i="5" s="1"/>
  <c r="R114" i="5"/>
  <c r="Q114" i="5"/>
  <c r="O114" i="5"/>
  <c r="N114" i="5"/>
  <c r="P114" i="5" s="1"/>
  <c r="Y114" i="5" s="1"/>
  <c r="Z114" i="5" s="1"/>
  <c r="R113" i="5"/>
  <c r="Q113" i="5"/>
  <c r="O113" i="5"/>
  <c r="N113" i="5"/>
  <c r="P113" i="5" s="1"/>
  <c r="Y113" i="5" s="1"/>
  <c r="Z113" i="5" s="1"/>
  <c r="R112" i="5"/>
  <c r="Q112" i="5"/>
  <c r="O112" i="5"/>
  <c r="N112" i="5"/>
  <c r="P112" i="5" s="1"/>
  <c r="Y112" i="5" s="1"/>
  <c r="Z112" i="5" s="1"/>
  <c r="R111" i="5"/>
  <c r="Q111" i="5"/>
  <c r="O111" i="5"/>
  <c r="N111" i="5"/>
  <c r="P111" i="5" s="1"/>
  <c r="Y111" i="5" s="1"/>
  <c r="Z111" i="5" s="1"/>
  <c r="R110" i="5"/>
  <c r="Q110" i="5"/>
  <c r="O110" i="5"/>
  <c r="N110" i="5"/>
  <c r="P110" i="5" s="1"/>
  <c r="Y110" i="5" s="1"/>
  <c r="Z110" i="5" s="1"/>
  <c r="R109" i="5"/>
  <c r="Q109" i="5"/>
  <c r="O109" i="5"/>
  <c r="N109" i="5"/>
  <c r="P109" i="5" s="1"/>
  <c r="R108" i="5"/>
  <c r="Q108" i="5"/>
  <c r="O108" i="5"/>
  <c r="N108" i="5"/>
  <c r="P108" i="5" s="1"/>
  <c r="R107" i="5"/>
  <c r="Q107" i="5"/>
  <c r="O107" i="5"/>
  <c r="N107" i="5"/>
  <c r="P107" i="5" s="1"/>
  <c r="R106" i="5"/>
  <c r="Q106" i="5"/>
  <c r="O106" i="5"/>
  <c r="N106" i="5"/>
  <c r="P106" i="5" s="1"/>
  <c r="Y106" i="5" s="1"/>
  <c r="Z106" i="5" s="1"/>
  <c r="R105" i="5"/>
  <c r="Q105" i="5"/>
  <c r="O105" i="5"/>
  <c r="N105" i="5"/>
  <c r="P105" i="5" s="1"/>
  <c r="Y105" i="5" s="1"/>
  <c r="Z105" i="5" s="1"/>
  <c r="R104" i="5"/>
  <c r="Q104" i="5"/>
  <c r="O104" i="5"/>
  <c r="N104" i="5"/>
  <c r="P104" i="5" s="1"/>
  <c r="Y104" i="5" s="1"/>
  <c r="Z104" i="5" s="1"/>
  <c r="R103" i="5"/>
  <c r="Q103" i="5"/>
  <c r="O103" i="5"/>
  <c r="N103" i="5"/>
  <c r="P103" i="5" s="1"/>
  <c r="Y103" i="5" s="1"/>
  <c r="Z103" i="5" s="1"/>
  <c r="R102" i="5"/>
  <c r="Q102" i="5"/>
  <c r="O102" i="5"/>
  <c r="N102" i="5"/>
  <c r="P102" i="5" s="1"/>
  <c r="Y102" i="5" s="1"/>
  <c r="Z102" i="5" s="1"/>
  <c r="R101" i="5"/>
  <c r="Q101" i="5"/>
  <c r="O101" i="5"/>
  <c r="N101" i="5"/>
  <c r="P101" i="5" s="1"/>
  <c r="Y101" i="5" s="1"/>
  <c r="Z101" i="5" s="1"/>
  <c r="R100" i="5"/>
  <c r="Q100" i="5"/>
  <c r="O100" i="5"/>
  <c r="N100" i="5"/>
  <c r="P100" i="5" s="1"/>
  <c r="Y100" i="5" s="1"/>
  <c r="Z100" i="5" s="1"/>
  <c r="R99" i="5"/>
  <c r="Q99" i="5"/>
  <c r="O99" i="5"/>
  <c r="N99" i="5"/>
  <c r="P99" i="5" s="1"/>
  <c r="Y99" i="5" s="1"/>
  <c r="Z99" i="5" s="1"/>
  <c r="R98" i="5"/>
  <c r="Q98" i="5"/>
  <c r="O98" i="5"/>
  <c r="N98" i="5"/>
  <c r="P98" i="5" s="1"/>
  <c r="Y98" i="5" s="1"/>
  <c r="Z98" i="5" s="1"/>
  <c r="R97" i="5"/>
  <c r="Q97" i="5"/>
  <c r="O97" i="5"/>
  <c r="N97" i="5"/>
  <c r="P97" i="5" s="1"/>
  <c r="R96" i="5"/>
  <c r="Q96" i="5"/>
  <c r="O96" i="5"/>
  <c r="N96" i="5"/>
  <c r="P96" i="5" s="1"/>
  <c r="Y96" i="5" s="1"/>
  <c r="Z96" i="5" s="1"/>
  <c r="R95" i="5"/>
  <c r="Q95" i="5"/>
  <c r="O95" i="5"/>
  <c r="N95" i="5"/>
  <c r="P95" i="5" s="1"/>
  <c r="Y95" i="5" s="1"/>
  <c r="Z95" i="5" s="1"/>
  <c r="R94" i="5"/>
  <c r="Q94" i="5"/>
  <c r="O94" i="5"/>
  <c r="N94" i="5"/>
  <c r="P94" i="5" s="1"/>
  <c r="Y94" i="5" s="1"/>
  <c r="Z94" i="5" s="1"/>
  <c r="R93" i="5"/>
  <c r="Q93" i="5"/>
  <c r="O93" i="5"/>
  <c r="N93" i="5"/>
  <c r="P93" i="5" s="1"/>
  <c r="Y93" i="5" s="1"/>
  <c r="Z93" i="5" s="1"/>
  <c r="R92" i="5"/>
  <c r="Q92" i="5"/>
  <c r="O92" i="5"/>
  <c r="N92" i="5"/>
  <c r="P92" i="5" s="1"/>
  <c r="Y92" i="5" s="1"/>
  <c r="Z92" i="5" s="1"/>
  <c r="R91" i="5"/>
  <c r="Q91" i="5"/>
  <c r="O91" i="5"/>
  <c r="N91" i="5"/>
  <c r="P91" i="5" s="1"/>
  <c r="Y91" i="5" s="1"/>
  <c r="Z91" i="5" s="1"/>
  <c r="R90" i="5"/>
  <c r="Q90" i="5"/>
  <c r="O90" i="5"/>
  <c r="N90" i="5"/>
  <c r="P90" i="5" s="1"/>
  <c r="Y90" i="5" s="1"/>
  <c r="Z90" i="5" s="1"/>
  <c r="R89" i="5"/>
  <c r="Q89" i="5"/>
  <c r="O89" i="5"/>
  <c r="N89" i="5"/>
  <c r="P89" i="5" s="1"/>
  <c r="Y89" i="5" s="1"/>
  <c r="Z89" i="5" s="1"/>
  <c r="R88" i="5"/>
  <c r="Q88" i="5"/>
  <c r="O88" i="5"/>
  <c r="N88" i="5"/>
  <c r="P88" i="5" s="1"/>
  <c r="Y88" i="5" s="1"/>
  <c r="Z88" i="5" s="1"/>
  <c r="R87" i="5"/>
  <c r="Q87" i="5"/>
  <c r="O87" i="5"/>
  <c r="N87" i="5"/>
  <c r="P87" i="5" s="1"/>
  <c r="Y87" i="5" s="1"/>
  <c r="Z87" i="5" s="1"/>
  <c r="R86" i="5"/>
  <c r="Q86" i="5"/>
  <c r="O86" i="5"/>
  <c r="N86" i="5"/>
  <c r="P86" i="5" s="1"/>
  <c r="Y86" i="5" s="1"/>
  <c r="Z86" i="5" s="1"/>
  <c r="R85" i="5"/>
  <c r="Q85" i="5"/>
  <c r="O85" i="5"/>
  <c r="N85" i="5"/>
  <c r="P85" i="5" s="1"/>
  <c r="Y85" i="5" s="1"/>
  <c r="Z85" i="5" s="1"/>
  <c r="R84" i="5"/>
  <c r="Q84" i="5"/>
  <c r="O84" i="5"/>
  <c r="N84" i="5"/>
  <c r="P84" i="5" s="1"/>
  <c r="Y84" i="5" s="1"/>
  <c r="Z84" i="5" s="1"/>
  <c r="R83" i="5"/>
  <c r="Q83" i="5"/>
  <c r="O83" i="5"/>
  <c r="N83" i="5"/>
  <c r="P83" i="5" s="1"/>
  <c r="Y83" i="5" s="1"/>
  <c r="Z83" i="5" s="1"/>
  <c r="R82" i="5"/>
  <c r="Q82" i="5"/>
  <c r="O82" i="5"/>
  <c r="N82" i="5"/>
  <c r="P82" i="5" s="1"/>
  <c r="Y82" i="5" s="1"/>
  <c r="Z82" i="5" s="1"/>
  <c r="R81" i="5"/>
  <c r="Q81" i="5"/>
  <c r="O81" i="5"/>
  <c r="N81" i="5"/>
  <c r="P81" i="5" s="1"/>
  <c r="Y81" i="5" s="1"/>
  <c r="Z81" i="5" s="1"/>
  <c r="R80" i="5"/>
  <c r="Q80" i="5"/>
  <c r="O80" i="5"/>
  <c r="N80" i="5"/>
  <c r="P80" i="5" s="1"/>
  <c r="Y80" i="5" s="1"/>
  <c r="Z80" i="5" s="1"/>
  <c r="R79" i="5"/>
  <c r="Q79" i="5"/>
  <c r="O79" i="5"/>
  <c r="N79" i="5"/>
  <c r="P79" i="5" s="1"/>
  <c r="Y79" i="5" s="1"/>
  <c r="Z79" i="5" s="1"/>
  <c r="R78" i="5"/>
  <c r="Q78" i="5"/>
  <c r="O78" i="5"/>
  <c r="N78" i="5"/>
  <c r="P78" i="5" s="1"/>
  <c r="Y78" i="5" s="1"/>
  <c r="Z78" i="5" s="1"/>
  <c r="R77" i="5"/>
  <c r="Q77" i="5"/>
  <c r="O77" i="5"/>
  <c r="N77" i="5"/>
  <c r="P77" i="5" s="1"/>
  <c r="Y77" i="5" s="1"/>
  <c r="Z77" i="5" s="1"/>
  <c r="R76" i="5"/>
  <c r="Q76" i="5"/>
  <c r="O76" i="5"/>
  <c r="N76" i="5"/>
  <c r="P76" i="5" s="1"/>
  <c r="Y76" i="5" s="1"/>
  <c r="Z76" i="5" s="1"/>
  <c r="R75" i="5"/>
  <c r="Q75" i="5"/>
  <c r="O75" i="5"/>
  <c r="N75" i="5"/>
  <c r="P75" i="5" s="1"/>
  <c r="R74" i="5"/>
  <c r="Q74" i="5"/>
  <c r="O74" i="5"/>
  <c r="N74" i="5"/>
  <c r="P74" i="5" s="1"/>
  <c r="Y74" i="5" s="1"/>
  <c r="Z74" i="5" s="1"/>
  <c r="R73" i="5"/>
  <c r="Q73" i="5"/>
  <c r="O73" i="5"/>
  <c r="N73" i="5"/>
  <c r="P73" i="5" s="1"/>
  <c r="Y73" i="5" s="1"/>
  <c r="Z73" i="5" s="1"/>
  <c r="R72" i="5"/>
  <c r="Q72" i="5"/>
  <c r="O72" i="5"/>
  <c r="N72" i="5"/>
  <c r="P72" i="5" s="1"/>
  <c r="Y72" i="5" s="1"/>
  <c r="Z72" i="5" s="1"/>
  <c r="R71" i="5"/>
  <c r="Q71" i="5"/>
  <c r="O71" i="5"/>
  <c r="N71" i="5"/>
  <c r="P71" i="5" s="1"/>
  <c r="Y71" i="5" s="1"/>
  <c r="Z71" i="5" s="1"/>
  <c r="R70" i="5"/>
  <c r="Q70" i="5"/>
  <c r="O70" i="5"/>
  <c r="N70" i="5"/>
  <c r="P70" i="5" s="1"/>
  <c r="Y70" i="5" s="1"/>
  <c r="Z70" i="5" s="1"/>
  <c r="R69" i="5"/>
  <c r="Q69" i="5"/>
  <c r="O69" i="5"/>
  <c r="R49" i="5"/>
  <c r="Q49" i="5"/>
  <c r="O49" i="5"/>
  <c r="N49" i="5"/>
  <c r="P49" i="5" s="1"/>
  <c r="Y49" i="5" s="1"/>
  <c r="Z49" i="5" s="1"/>
  <c r="R48" i="5"/>
  <c r="Q48" i="5"/>
  <c r="O48" i="5"/>
  <c r="N48" i="5"/>
  <c r="P48" i="5" s="1"/>
  <c r="Y48" i="5" s="1"/>
  <c r="Z48" i="5" s="1"/>
  <c r="R47" i="5"/>
  <c r="Q47" i="5"/>
  <c r="O47" i="5"/>
  <c r="N47" i="5"/>
  <c r="P47" i="5" s="1"/>
  <c r="Y47" i="5" s="1"/>
  <c r="Z47" i="5" s="1"/>
  <c r="R46" i="5"/>
  <c r="Q46" i="5"/>
  <c r="O46" i="5"/>
  <c r="N46" i="5"/>
  <c r="P46" i="5" s="1"/>
  <c r="Y46" i="5" s="1"/>
  <c r="Z46" i="5" s="1"/>
  <c r="R45" i="5"/>
  <c r="Q45" i="5"/>
  <c r="O45" i="5"/>
  <c r="N45" i="5"/>
  <c r="P45" i="5" s="1"/>
  <c r="Y45" i="5" s="1"/>
  <c r="Z45" i="5" s="1"/>
  <c r="R44" i="5"/>
  <c r="Q44" i="5"/>
  <c r="O44" i="5"/>
  <c r="N44" i="5"/>
  <c r="P44" i="5" s="1"/>
  <c r="Y44" i="5" s="1"/>
  <c r="Z44" i="5" s="1"/>
  <c r="R43" i="5"/>
  <c r="Q43" i="5"/>
  <c r="O43" i="5"/>
  <c r="N43" i="5"/>
  <c r="P43" i="5" s="1"/>
  <c r="Y43" i="5" s="1"/>
  <c r="Z43" i="5" s="1"/>
  <c r="R42" i="5"/>
  <c r="Q42" i="5"/>
  <c r="O42" i="5"/>
  <c r="N42" i="5"/>
  <c r="P42" i="5" s="1"/>
  <c r="Y42" i="5" s="1"/>
  <c r="Z42" i="5" s="1"/>
  <c r="R41" i="5"/>
  <c r="Q41" i="5"/>
  <c r="O41" i="5"/>
  <c r="N41" i="5"/>
  <c r="P41" i="5" s="1"/>
  <c r="Y41" i="5" s="1"/>
  <c r="Z41" i="5" s="1"/>
  <c r="R40" i="5"/>
  <c r="Q40" i="5"/>
  <c r="O40" i="5"/>
  <c r="N40" i="5"/>
  <c r="P40" i="5" s="1"/>
  <c r="Y40" i="5" s="1"/>
  <c r="Z40" i="5" s="1"/>
  <c r="R39" i="5"/>
  <c r="Q39" i="5"/>
  <c r="O39" i="5"/>
  <c r="N39" i="5"/>
  <c r="P39" i="5" s="1"/>
  <c r="Y39" i="5" s="1"/>
  <c r="Z39" i="5" s="1"/>
  <c r="R38" i="5"/>
  <c r="Q38" i="5"/>
  <c r="O38" i="5"/>
  <c r="N38" i="5"/>
  <c r="P38" i="5" s="1"/>
  <c r="Y38" i="5" s="1"/>
  <c r="Z38" i="5" s="1"/>
  <c r="R37" i="5"/>
  <c r="Q37" i="5"/>
  <c r="O37" i="5"/>
  <c r="N37" i="5"/>
  <c r="P37" i="5" s="1"/>
  <c r="Y37" i="5" s="1"/>
  <c r="Z37" i="5" s="1"/>
  <c r="R36" i="5"/>
  <c r="Q36" i="5"/>
  <c r="O36" i="5"/>
  <c r="N36" i="5"/>
  <c r="P36" i="5" s="1"/>
  <c r="R35" i="5"/>
  <c r="Q35" i="5"/>
  <c r="O35" i="5"/>
  <c r="N35" i="5"/>
  <c r="P35" i="5" s="1"/>
  <c r="Y35" i="5" s="1"/>
  <c r="Z35" i="5" s="1"/>
  <c r="R34" i="5"/>
  <c r="Q34" i="5"/>
  <c r="O34" i="5"/>
  <c r="N34" i="5"/>
  <c r="P34" i="5" s="1"/>
  <c r="Y34" i="5" s="1"/>
  <c r="Z34" i="5" s="1"/>
  <c r="R33" i="5"/>
  <c r="Q33" i="5"/>
  <c r="O33" i="5"/>
  <c r="N33" i="5"/>
  <c r="P33" i="5" s="1"/>
  <c r="Y33" i="5" s="1"/>
  <c r="Z33" i="5" s="1"/>
  <c r="R32" i="5"/>
  <c r="Q32" i="5"/>
  <c r="O32" i="5"/>
  <c r="N32" i="5"/>
  <c r="P32" i="5" s="1"/>
  <c r="Y32" i="5" s="1"/>
  <c r="Z32" i="5" s="1"/>
  <c r="R31" i="5"/>
  <c r="Q31" i="5"/>
  <c r="O31" i="5"/>
  <c r="N31" i="5"/>
  <c r="P31" i="5" s="1"/>
  <c r="Y31" i="5" s="1"/>
  <c r="Z31" i="5" s="1"/>
  <c r="R30" i="5"/>
  <c r="Q30" i="5"/>
  <c r="O30" i="5"/>
  <c r="N30" i="5"/>
  <c r="P30" i="5" s="1"/>
  <c r="Y30" i="5" s="1"/>
  <c r="Z30" i="5" s="1"/>
  <c r="R29" i="5"/>
  <c r="Q29" i="5"/>
  <c r="O29" i="5"/>
  <c r="N29" i="5"/>
  <c r="P29" i="5" s="1"/>
  <c r="Y29" i="5" s="1"/>
  <c r="Z29" i="5" s="1"/>
  <c r="R28" i="5"/>
  <c r="Q28" i="5"/>
  <c r="O28" i="5"/>
  <c r="N28" i="5"/>
  <c r="P28" i="5" s="1"/>
  <c r="Y28" i="5" s="1"/>
  <c r="Z28" i="5" s="1"/>
  <c r="R27" i="5"/>
  <c r="Q27" i="5"/>
  <c r="O27" i="5"/>
  <c r="N27" i="5"/>
  <c r="P27" i="5" s="1"/>
  <c r="Y27" i="5" s="1"/>
  <c r="Z27" i="5" s="1"/>
  <c r="R26" i="5"/>
  <c r="Q26" i="5"/>
  <c r="O26" i="5"/>
  <c r="N26" i="5"/>
  <c r="P26" i="5" s="1"/>
  <c r="Y26" i="5" s="1"/>
  <c r="Z26" i="5" s="1"/>
  <c r="R25" i="5"/>
  <c r="Q25" i="5"/>
  <c r="O25" i="5"/>
  <c r="N25" i="5"/>
  <c r="P25" i="5" s="1"/>
  <c r="Y25" i="5" s="1"/>
  <c r="Z25" i="5" s="1"/>
  <c r="R24" i="5"/>
  <c r="Q24" i="5"/>
  <c r="O24" i="5"/>
  <c r="N24" i="5"/>
  <c r="P24" i="5" s="1"/>
  <c r="Y24" i="5" s="1"/>
  <c r="Z24" i="5" s="1"/>
  <c r="R23" i="5"/>
  <c r="Q23" i="5"/>
  <c r="O23" i="5"/>
  <c r="N23" i="5"/>
  <c r="P23" i="5" s="1"/>
  <c r="Y23" i="5" s="1"/>
  <c r="Z23" i="5" s="1"/>
  <c r="R22" i="5"/>
  <c r="Q22" i="5"/>
  <c r="O22" i="5"/>
  <c r="N22" i="5"/>
  <c r="P22" i="5" s="1"/>
  <c r="Y22" i="5" s="1"/>
  <c r="Z22" i="5" s="1"/>
  <c r="R21" i="5"/>
  <c r="Q21" i="5"/>
  <c r="O21" i="5"/>
  <c r="N21" i="5"/>
  <c r="P21" i="5" s="1"/>
  <c r="Y21" i="5" s="1"/>
  <c r="Z21" i="5" s="1"/>
  <c r="R20" i="5"/>
  <c r="Q20" i="5"/>
  <c r="O20" i="5"/>
  <c r="N20" i="5"/>
  <c r="P20" i="5" s="1"/>
  <c r="Y20" i="5" s="1"/>
  <c r="Z20" i="5" s="1"/>
  <c r="R19" i="5"/>
  <c r="Q19" i="5"/>
  <c r="O19" i="5"/>
  <c r="N19" i="5"/>
  <c r="P19" i="5" s="1"/>
  <c r="Y19" i="5" s="1"/>
  <c r="Z19" i="5" s="1"/>
  <c r="R18" i="5"/>
  <c r="Q18" i="5"/>
  <c r="O18" i="5"/>
  <c r="N18" i="5"/>
  <c r="P18" i="5" s="1"/>
  <c r="Y18" i="5" s="1"/>
  <c r="Z18" i="5" s="1"/>
  <c r="R17" i="5"/>
  <c r="Q17" i="5"/>
  <c r="O17" i="5"/>
  <c r="N17" i="5"/>
  <c r="P17" i="5" s="1"/>
  <c r="Y17" i="5" s="1"/>
  <c r="Z17" i="5" s="1"/>
  <c r="R16" i="5"/>
  <c r="Q16" i="5"/>
  <c r="O16" i="5"/>
  <c r="N16" i="5"/>
  <c r="P16" i="5" s="1"/>
  <c r="Y16" i="5" s="1"/>
  <c r="Z16" i="5" s="1"/>
  <c r="R15" i="5"/>
  <c r="Q15" i="5"/>
  <c r="O15" i="5"/>
  <c r="N15" i="5"/>
  <c r="P15" i="5" s="1"/>
  <c r="Y15" i="5" s="1"/>
  <c r="Z15" i="5" s="1"/>
  <c r="R14" i="5"/>
  <c r="Q14" i="5"/>
  <c r="O14" i="5"/>
  <c r="N14" i="5"/>
  <c r="P14" i="5" s="1"/>
  <c r="Y14" i="5" s="1"/>
  <c r="Z14" i="5" s="1"/>
  <c r="R13" i="5"/>
  <c r="Q13" i="5"/>
  <c r="O13" i="5"/>
  <c r="N13" i="5"/>
  <c r="P13" i="5" s="1"/>
  <c r="Y13" i="5" s="1"/>
  <c r="Z13" i="5" s="1"/>
  <c r="R12" i="5"/>
  <c r="Q12" i="5"/>
  <c r="O12" i="5"/>
  <c r="N12" i="5"/>
  <c r="P12" i="5" s="1"/>
  <c r="Y12" i="5" s="1"/>
  <c r="Z12" i="5" s="1"/>
  <c r="R11" i="5"/>
  <c r="Q11" i="5"/>
  <c r="O11" i="5"/>
  <c r="N11" i="5"/>
  <c r="P11" i="5" s="1"/>
  <c r="Y11" i="5" s="1"/>
  <c r="Z11" i="5" s="1"/>
  <c r="R10" i="5"/>
  <c r="Q10" i="5"/>
  <c r="O10" i="5"/>
  <c r="N10" i="5"/>
  <c r="P10" i="5" s="1"/>
  <c r="Y10" i="5" s="1"/>
  <c r="Z10" i="5" s="1"/>
  <c r="R9" i="5"/>
  <c r="Q9" i="5"/>
  <c r="O9" i="5"/>
  <c r="N9" i="5"/>
  <c r="P9" i="5" s="1"/>
  <c r="Y9" i="5" s="1"/>
  <c r="Z9" i="5" s="1"/>
  <c r="R8" i="5"/>
  <c r="Q8" i="5"/>
  <c r="O8" i="5"/>
  <c r="N8" i="5"/>
  <c r="P8" i="5" s="1"/>
  <c r="Y8" i="5" s="1"/>
  <c r="Z8" i="5" s="1"/>
  <c r="R7" i="5"/>
  <c r="Q7" i="5"/>
  <c r="O7" i="5"/>
  <c r="N7" i="5"/>
  <c r="P7" i="5" s="1"/>
  <c r="Y7" i="5" s="1"/>
  <c r="Z7" i="5" s="1"/>
  <c r="R6" i="5"/>
  <c r="Q6" i="5"/>
  <c r="O6" i="5"/>
  <c r="N6" i="5"/>
  <c r="P6" i="5" s="1"/>
  <c r="Y6" i="5" s="1"/>
  <c r="Z6" i="5" s="1"/>
  <c r="R5" i="5"/>
  <c r="Q5" i="5"/>
  <c r="O5" i="5"/>
  <c r="N5" i="5"/>
  <c r="P5" i="5" s="1"/>
  <c r="Y5" i="5" s="1"/>
  <c r="Z5" i="5" s="1"/>
  <c r="R4" i="5"/>
  <c r="Q4" i="5"/>
  <c r="O4" i="5"/>
  <c r="N4" i="5"/>
  <c r="P4" i="5" s="1"/>
  <c r="Y4" i="5" s="1"/>
  <c r="Z4" i="5" s="1"/>
  <c r="R3" i="5"/>
  <c r="Q3" i="5"/>
  <c r="O3" i="5"/>
  <c r="N3" i="5"/>
  <c r="P3" i="5" s="1"/>
  <c r="Y3" i="5" s="1"/>
  <c r="Z3" i="5" s="1"/>
  <c r="R2" i="5"/>
  <c r="Q2" i="5"/>
  <c r="O2" i="5"/>
  <c r="N2" i="5"/>
  <c r="P2" i="5" s="1"/>
  <c r="Y2" i="5" s="1"/>
  <c r="Z2" i="5" s="1"/>
  <c r="AD184" i="5" l="1"/>
  <c r="AE184" i="5"/>
  <c r="AD168" i="5"/>
  <c r="AE168" i="5"/>
  <c r="AD180" i="5"/>
  <c r="AE180" i="5"/>
  <c r="AD164" i="5"/>
  <c r="AE164" i="5"/>
  <c r="AD141" i="5"/>
  <c r="AE141" i="5"/>
  <c r="AC335" i="7"/>
  <c r="AB335" i="7"/>
  <c r="AB343" i="7"/>
  <c r="AC343" i="7"/>
  <c r="AB696" i="7"/>
  <c r="AC696" i="7"/>
  <c r="AC39" i="7"/>
  <c r="AB39" i="7"/>
  <c r="AC47" i="7"/>
  <c r="AB47" i="7"/>
  <c r="AB334" i="7"/>
  <c r="AC334" i="7"/>
  <c r="AC342" i="7"/>
  <c r="AB342" i="7"/>
  <c r="AC329" i="7"/>
  <c r="AB329" i="7"/>
  <c r="AB204" i="7"/>
  <c r="AC204" i="7"/>
  <c r="AB196" i="7"/>
  <c r="AC196" i="7"/>
  <c r="AC188" i="7"/>
  <c r="AB188" i="7"/>
  <c r="AC180" i="7"/>
  <c r="AB180" i="7"/>
  <c r="AC172" i="7"/>
  <c r="AB172" i="7"/>
  <c r="AC164" i="7"/>
  <c r="AB164" i="7"/>
  <c r="AC666" i="7"/>
  <c r="AB666" i="7"/>
  <c r="AC94" i="7"/>
  <c r="AB94" i="7"/>
  <c r="AD185" i="5"/>
  <c r="AE185" i="5"/>
  <c r="AD169" i="5"/>
  <c r="AE169" i="5"/>
  <c r="AD160" i="5"/>
  <c r="AE160" i="5"/>
  <c r="AD152" i="5"/>
  <c r="AE152" i="5"/>
  <c r="AD145" i="5"/>
  <c r="AE145" i="5"/>
  <c r="AD144" i="5"/>
  <c r="AE144" i="5"/>
  <c r="AD137" i="5"/>
  <c r="AE137" i="5"/>
  <c r="AD136" i="5"/>
  <c r="AE136" i="5"/>
  <c r="AD129" i="5"/>
  <c r="AE129" i="5"/>
  <c r="AD128" i="5"/>
  <c r="AE128" i="5"/>
  <c r="AD121" i="5"/>
  <c r="AE121" i="5"/>
  <c r="AD120" i="5"/>
  <c r="AE120" i="5"/>
  <c r="AC4" i="7"/>
  <c r="AB4" i="7"/>
  <c r="AC12" i="7"/>
  <c r="AB12" i="7"/>
  <c r="AC28" i="7"/>
  <c r="AB28" i="7"/>
  <c r="AB700" i="7"/>
  <c r="AC700" i="7"/>
  <c r="AB210" i="7"/>
  <c r="AC210" i="7"/>
  <c r="AC155" i="7"/>
  <c r="AB155" i="7"/>
  <c r="AC300" i="7"/>
  <c r="AB300" i="7"/>
  <c r="AD177" i="5"/>
  <c r="AE177" i="5"/>
  <c r="AD153" i="5"/>
  <c r="AE153" i="5"/>
  <c r="AB52" i="7"/>
  <c r="AC52" i="7"/>
  <c r="AC60" i="7"/>
  <c r="AB60" i="7"/>
  <c r="AB339" i="7"/>
  <c r="AC339" i="7"/>
  <c r="AB688" i="7"/>
  <c r="AC688" i="7"/>
  <c r="AC43" i="7"/>
  <c r="AB43" i="7"/>
  <c r="AC346" i="7"/>
  <c r="AB346" i="7"/>
  <c r="AC156" i="7"/>
  <c r="AB156" i="7"/>
  <c r="AB200" i="7"/>
  <c r="AC200" i="7"/>
  <c r="AC192" i="7"/>
  <c r="AB192" i="7"/>
  <c r="AC184" i="7"/>
  <c r="AB184" i="7"/>
  <c r="AC176" i="7"/>
  <c r="AB176" i="7"/>
  <c r="AC168" i="7"/>
  <c r="AB168" i="7"/>
  <c r="AC497" i="7"/>
  <c r="AB497" i="7"/>
  <c r="AC320" i="7"/>
  <c r="AB320" i="7"/>
  <c r="AD176" i="5"/>
  <c r="AE176" i="5"/>
  <c r="AD161" i="5"/>
  <c r="AE161" i="5"/>
  <c r="AD181" i="5"/>
  <c r="AE181" i="5"/>
  <c r="AD172" i="5"/>
  <c r="AE172" i="5"/>
  <c r="AD165" i="5"/>
  <c r="AE165" i="5"/>
  <c r="AD157" i="5"/>
  <c r="AE157" i="5"/>
  <c r="AD156" i="5"/>
  <c r="AE156" i="5"/>
  <c r="AD149" i="5"/>
  <c r="AE149" i="5"/>
  <c r="AD140" i="5"/>
  <c r="AE140" i="5"/>
  <c r="AD133" i="5"/>
  <c r="AE133" i="5"/>
  <c r="AD132" i="5"/>
  <c r="AE132" i="5"/>
  <c r="AD125" i="5"/>
  <c r="AE125" i="5"/>
  <c r="AD124" i="5"/>
  <c r="AE124" i="5"/>
  <c r="AD117" i="5"/>
  <c r="AE117" i="5"/>
  <c r="AD116" i="5"/>
  <c r="AE116" i="5"/>
  <c r="AC16" i="7"/>
  <c r="AB16" i="7"/>
  <c r="AC24" i="7"/>
  <c r="AB24" i="7"/>
  <c r="AB692" i="7"/>
  <c r="AC692" i="7"/>
  <c r="AC681" i="7"/>
  <c r="AB681" i="7"/>
  <c r="AC154" i="7"/>
  <c r="AB154" i="7"/>
  <c r="AB214" i="7"/>
  <c r="AC214" i="7"/>
  <c r="AB206" i="7"/>
  <c r="AC206" i="7"/>
  <c r="AB541" i="7"/>
  <c r="AC541" i="7"/>
  <c r="AC124" i="7"/>
  <c r="AB124" i="7"/>
  <c r="AD71" i="5"/>
  <c r="AE71" i="5"/>
  <c r="AE3" i="5"/>
  <c r="AD3" i="5"/>
  <c r="AD6" i="5"/>
  <c r="AE6" i="5"/>
  <c r="AE9" i="5"/>
  <c r="AD9" i="5"/>
  <c r="AD12" i="5"/>
  <c r="AE12" i="5"/>
  <c r="AE15" i="5"/>
  <c r="AD15" i="5"/>
  <c r="AD18" i="5"/>
  <c r="AE18" i="5"/>
  <c r="AE21" i="5"/>
  <c r="AD21" i="5"/>
  <c r="AE25" i="5"/>
  <c r="AD25" i="5"/>
  <c r="AE29" i="5"/>
  <c r="AD29" i="5"/>
  <c r="S2" i="5"/>
  <c r="S3" i="5"/>
  <c r="S4" i="5"/>
  <c r="S5" i="5"/>
  <c r="S6" i="5"/>
  <c r="S7" i="5"/>
  <c r="S8" i="5"/>
  <c r="S9" i="5"/>
  <c r="S10" i="5"/>
  <c r="S11" i="5"/>
  <c r="S12" i="5"/>
  <c r="S13" i="5"/>
  <c r="S14" i="5"/>
  <c r="S15" i="5"/>
  <c r="S16" i="5"/>
  <c r="S17" i="5"/>
  <c r="S18" i="5"/>
  <c r="S19" i="5"/>
  <c r="S20" i="5"/>
  <c r="S21" i="5"/>
  <c r="S22" i="5"/>
  <c r="S23" i="5"/>
  <c r="S24" i="5"/>
  <c r="S25" i="5"/>
  <c r="S26" i="5"/>
  <c r="S27" i="5"/>
  <c r="S28" i="5"/>
  <c r="S29" i="5"/>
  <c r="S30" i="5"/>
  <c r="S31" i="5"/>
  <c r="S32" i="5"/>
  <c r="S33" i="5"/>
  <c r="S34" i="5"/>
  <c r="S35" i="5"/>
  <c r="S37" i="5"/>
  <c r="S38" i="5"/>
  <c r="S39" i="5"/>
  <c r="S40" i="5"/>
  <c r="S41" i="5"/>
  <c r="S42" i="5"/>
  <c r="S43" i="5"/>
  <c r="S44" i="5"/>
  <c r="S45" i="5"/>
  <c r="S46" i="5"/>
  <c r="S47" i="5"/>
  <c r="S48" i="5"/>
  <c r="S49" i="5"/>
  <c r="AA203" i="5"/>
  <c r="AA204" i="5"/>
  <c r="AA205" i="5"/>
  <c r="AA208" i="5"/>
  <c r="AA209" i="5"/>
  <c r="AA210" i="5"/>
  <c r="AA211" i="5"/>
  <c r="AA212" i="5"/>
  <c r="AA213" i="5"/>
  <c r="AA214" i="5"/>
  <c r="AA215" i="5"/>
  <c r="AA216" i="5"/>
  <c r="AA217" i="5"/>
  <c r="AA218" i="5"/>
  <c r="AA219" i="5"/>
  <c r="AA220" i="5"/>
  <c r="AA222" i="5"/>
  <c r="AA223" i="5"/>
  <c r="AA224" i="5"/>
  <c r="AA225" i="5"/>
  <c r="AA226" i="5"/>
  <c r="AA227" i="5"/>
  <c r="AA228" i="5"/>
  <c r="AA229" i="5"/>
  <c r="AA230" i="5"/>
  <c r="AA231" i="5"/>
  <c r="AA232" i="5"/>
  <c r="AA233" i="5"/>
  <c r="AA234" i="5"/>
  <c r="AA237" i="5"/>
  <c r="AA239" i="5"/>
  <c r="AA240" i="5"/>
  <c r="W242" i="5"/>
  <c r="AA242" i="5"/>
  <c r="AA245" i="5"/>
  <c r="AA246" i="5"/>
  <c r="AA247" i="5"/>
  <c r="AA248" i="5"/>
  <c r="AA249" i="5"/>
  <c r="AA250" i="5"/>
  <c r="AA251" i="5"/>
  <c r="AA252" i="5"/>
  <c r="AA253" i="5"/>
  <c r="AA254" i="5"/>
  <c r="AA255" i="5"/>
  <c r="AA256" i="5"/>
  <c r="AA257" i="5"/>
  <c r="AA258" i="5"/>
  <c r="AA259" i="5"/>
  <c r="AA260" i="5"/>
  <c r="AA261" i="5"/>
  <c r="AA262" i="5"/>
  <c r="AA263" i="5"/>
  <c r="AA264" i="5"/>
  <c r="AA265" i="5"/>
  <c r="AA269" i="5"/>
  <c r="W274" i="5"/>
  <c r="AA274" i="5"/>
  <c r="AA278" i="5"/>
  <c r="AA282" i="5"/>
  <c r="AA286" i="5"/>
  <c r="AA290" i="5"/>
  <c r="T66" i="5"/>
  <c r="Y66" i="5"/>
  <c r="Z66" i="5" s="1"/>
  <c r="T62" i="5"/>
  <c r="Y62" i="5"/>
  <c r="Z62" i="5" s="1"/>
  <c r="T58" i="5"/>
  <c r="Y58" i="5"/>
  <c r="Z58" i="5" s="1"/>
  <c r="T54" i="5"/>
  <c r="Y54" i="5"/>
  <c r="Z54" i="5" s="1"/>
  <c r="T50" i="5"/>
  <c r="Y50" i="5"/>
  <c r="Z50" i="5" s="1"/>
  <c r="W65" i="5"/>
  <c r="AA65" i="5"/>
  <c r="AA61" i="5"/>
  <c r="AA53" i="5"/>
  <c r="W186" i="5"/>
  <c r="AA186" i="5"/>
  <c r="AD183" i="5"/>
  <c r="AE183" i="5"/>
  <c r="W182" i="5"/>
  <c r="AA182" i="5"/>
  <c r="AD179" i="5"/>
  <c r="AE179" i="5"/>
  <c r="AA178" i="5"/>
  <c r="AD175" i="5"/>
  <c r="AE175" i="5"/>
  <c r="AA174" i="5"/>
  <c r="AD171" i="5"/>
  <c r="AE171" i="5"/>
  <c r="W170" i="5"/>
  <c r="AA170" i="5"/>
  <c r="AD167" i="5"/>
  <c r="AE167" i="5"/>
  <c r="AA166" i="5"/>
  <c r="AD163" i="5"/>
  <c r="AE163" i="5"/>
  <c r="AA162" i="5"/>
  <c r="AD159" i="5"/>
  <c r="AE159" i="5"/>
  <c r="W158" i="5"/>
  <c r="AA158" i="5"/>
  <c r="AD155" i="5"/>
  <c r="AE155" i="5"/>
  <c r="W154" i="5"/>
  <c r="AA154" i="5"/>
  <c r="AD151" i="5"/>
  <c r="AE151" i="5"/>
  <c r="AA150" i="5"/>
  <c r="AD147" i="5"/>
  <c r="AE147" i="5"/>
  <c r="W146" i="5"/>
  <c r="AA146" i="5"/>
  <c r="AD143" i="5"/>
  <c r="AE143" i="5"/>
  <c r="AA142" i="5"/>
  <c r="AD139" i="5"/>
  <c r="AE139" i="5"/>
  <c r="AA138" i="5"/>
  <c r="AD135" i="5"/>
  <c r="AE135" i="5"/>
  <c r="AA134" i="5"/>
  <c r="AD131" i="5"/>
  <c r="AE131" i="5"/>
  <c r="W130" i="5"/>
  <c r="AA130" i="5"/>
  <c r="AD127" i="5"/>
  <c r="AE127" i="5"/>
  <c r="AA126" i="5"/>
  <c r="AD123" i="5"/>
  <c r="AE123" i="5"/>
  <c r="AA122" i="5"/>
  <c r="AD119" i="5"/>
  <c r="AE119" i="5"/>
  <c r="AA118" i="5"/>
  <c r="AD115" i="5"/>
  <c r="AE115" i="5"/>
  <c r="AD196" i="5"/>
  <c r="AE196" i="5"/>
  <c r="AD200" i="5"/>
  <c r="AE200" i="5"/>
  <c r="AA200" i="5"/>
  <c r="AA206" i="5"/>
  <c r="AD266" i="5"/>
  <c r="AE266" i="5"/>
  <c r="AA266" i="5"/>
  <c r="AA270" i="5"/>
  <c r="AC19" i="7"/>
  <c r="AB19" i="7"/>
  <c r="AC27" i="7"/>
  <c r="AB27" i="7"/>
  <c r="AC35" i="7"/>
  <c r="AB35" i="7"/>
  <c r="AB698" i="7"/>
  <c r="AC698" i="7"/>
  <c r="AB656" i="7"/>
  <c r="AC656" i="7"/>
  <c r="AB216" i="7"/>
  <c r="AC216" i="7"/>
  <c r="AB208" i="7"/>
  <c r="AC208" i="7"/>
  <c r="AC526" i="7"/>
  <c r="AB526" i="7"/>
  <c r="AC374" i="7"/>
  <c r="AB374" i="7"/>
  <c r="AC406" i="7"/>
  <c r="AB406" i="7"/>
  <c r="AC438" i="7"/>
  <c r="AB438" i="7"/>
  <c r="AC650" i="7"/>
  <c r="AB650" i="7"/>
  <c r="AB680" i="7"/>
  <c r="AC680" i="7"/>
  <c r="AB712" i="7"/>
  <c r="AC712" i="7"/>
  <c r="AC315" i="7"/>
  <c r="AB315" i="7"/>
  <c r="AC279" i="7"/>
  <c r="AB279" i="7"/>
  <c r="AC242" i="7"/>
  <c r="AB242" i="7"/>
  <c r="AC205" i="7"/>
  <c r="AB205" i="7"/>
  <c r="AC175" i="7"/>
  <c r="AB175" i="7"/>
  <c r="AC143" i="7"/>
  <c r="AB143" i="7"/>
  <c r="AC110" i="7"/>
  <c r="AB110" i="7"/>
  <c r="AC78" i="7"/>
  <c r="AB78" i="7"/>
  <c r="AC599" i="7"/>
  <c r="AB599" i="7"/>
  <c r="AC567" i="7"/>
  <c r="AB567" i="7"/>
  <c r="AB529" i="7"/>
  <c r="AC529" i="7"/>
  <c r="AB461" i="7"/>
  <c r="AC461" i="7"/>
  <c r="AC64" i="7"/>
  <c r="AB64" i="7"/>
  <c r="AB359" i="7"/>
  <c r="AC359" i="7"/>
  <c r="AC395" i="7"/>
  <c r="AB395" i="7"/>
  <c r="AC431" i="7"/>
  <c r="AB431" i="7"/>
  <c r="AC635" i="7"/>
  <c r="AB635" i="7"/>
  <c r="AB675" i="7"/>
  <c r="AC675" i="7"/>
  <c r="AC717" i="7"/>
  <c r="AB717" i="7"/>
  <c r="AC296" i="7"/>
  <c r="AB296" i="7"/>
  <c r="AC270" i="7"/>
  <c r="AB270" i="7"/>
  <c r="AC238" i="7"/>
  <c r="AB238" i="7"/>
  <c r="AC197" i="7"/>
  <c r="AB197" i="7"/>
  <c r="AB123" i="7"/>
  <c r="AC123" i="7"/>
  <c r="AC91" i="7"/>
  <c r="AB91" i="7"/>
  <c r="AC608" i="7"/>
  <c r="AB608" i="7"/>
  <c r="AB576" i="7"/>
  <c r="AC576" i="7"/>
  <c r="AC544" i="7"/>
  <c r="AB544" i="7"/>
  <c r="AC518" i="7"/>
  <c r="AB518" i="7"/>
  <c r="AC59" i="7"/>
  <c r="AB59" i="7"/>
  <c r="AC358" i="7"/>
  <c r="AB358" i="7"/>
  <c r="AC394" i="7"/>
  <c r="AB394" i="7"/>
  <c r="AC426" i="7"/>
  <c r="AB426" i="7"/>
  <c r="AB630" i="7"/>
  <c r="AC630" i="7"/>
  <c r="AB662" i="7"/>
  <c r="AC662" i="7"/>
  <c r="AB328" i="7"/>
  <c r="AC328" i="7"/>
  <c r="AC295" i="7"/>
  <c r="AB295" i="7"/>
  <c r="AC256" i="7"/>
  <c r="AB256" i="7"/>
  <c r="AC217" i="7"/>
  <c r="AB217" i="7"/>
  <c r="AC187" i="7"/>
  <c r="AB187" i="7"/>
  <c r="AC122" i="7"/>
  <c r="AB122" i="7"/>
  <c r="AC90" i="7"/>
  <c r="AB90" i="7"/>
  <c r="AC611" i="7"/>
  <c r="AB611" i="7"/>
  <c r="AC579" i="7"/>
  <c r="AB579" i="7"/>
  <c r="AB543" i="7"/>
  <c r="AC543" i="7"/>
  <c r="AB509" i="7"/>
  <c r="AC509" i="7"/>
  <c r="AC477" i="7"/>
  <c r="AB477" i="7"/>
  <c r="AC68" i="7"/>
  <c r="AB68" i="7"/>
  <c r="AC363" i="7"/>
  <c r="AB363" i="7"/>
  <c r="AC399" i="7"/>
  <c r="AB399" i="7"/>
  <c r="AC435" i="7"/>
  <c r="AB435" i="7"/>
  <c r="AC647" i="7"/>
  <c r="AB647" i="7"/>
  <c r="AC671" i="7"/>
  <c r="AB671" i="7"/>
  <c r="AC705" i="7"/>
  <c r="AB705" i="7"/>
  <c r="AC324" i="7"/>
  <c r="AB324" i="7"/>
  <c r="AC292" i="7"/>
  <c r="AB292" i="7"/>
  <c r="AC266" i="7"/>
  <c r="AB266" i="7"/>
  <c r="AC233" i="7"/>
  <c r="AB233" i="7"/>
  <c r="AC193" i="7"/>
  <c r="AB193" i="7"/>
  <c r="AB129" i="7"/>
  <c r="AC129" i="7"/>
  <c r="AB103" i="7"/>
  <c r="AC103" i="7"/>
  <c r="AC71" i="7"/>
  <c r="AB71" i="7"/>
  <c r="AB588" i="7"/>
  <c r="AC588" i="7"/>
  <c r="AC556" i="7"/>
  <c r="AB556" i="7"/>
  <c r="AC514" i="7"/>
  <c r="AB514" i="7"/>
  <c r="AE72" i="5"/>
  <c r="AD72" i="5"/>
  <c r="AD73" i="5"/>
  <c r="AE73" i="5"/>
  <c r="AE74" i="5"/>
  <c r="AD74" i="5"/>
  <c r="AD76" i="5"/>
  <c r="AE76" i="5"/>
  <c r="AE77" i="5"/>
  <c r="AD77" i="5"/>
  <c r="AD78" i="5"/>
  <c r="AE78" i="5"/>
  <c r="AE79" i="5"/>
  <c r="AD79" i="5"/>
  <c r="AD80" i="5"/>
  <c r="AE80" i="5"/>
  <c r="AE81" i="5"/>
  <c r="AD81" i="5"/>
  <c r="AD82" i="5"/>
  <c r="AE82" i="5"/>
  <c r="AE83" i="5"/>
  <c r="AD83" i="5"/>
  <c r="AD84" i="5"/>
  <c r="AE84" i="5"/>
  <c r="AE85" i="5"/>
  <c r="AD85" i="5"/>
  <c r="AD86" i="5"/>
  <c r="AE86" i="5"/>
  <c r="AE87" i="5"/>
  <c r="AD87" i="5"/>
  <c r="AD88" i="5"/>
  <c r="AE88" i="5"/>
  <c r="AE89" i="5"/>
  <c r="AD89" i="5"/>
  <c r="AD90" i="5"/>
  <c r="AE90" i="5"/>
  <c r="AE91" i="5"/>
  <c r="AD91" i="5"/>
  <c r="AD92" i="5"/>
  <c r="AE92" i="5"/>
  <c r="AE93" i="5"/>
  <c r="AD93" i="5"/>
  <c r="AD94" i="5"/>
  <c r="AE94" i="5"/>
  <c r="AE95" i="5"/>
  <c r="AD95" i="5"/>
  <c r="AD96" i="5"/>
  <c r="AE96" i="5"/>
  <c r="AE98" i="5"/>
  <c r="AD98" i="5"/>
  <c r="AD99" i="5"/>
  <c r="AE99" i="5"/>
  <c r="AE100" i="5"/>
  <c r="AD100" i="5"/>
  <c r="AD101" i="5"/>
  <c r="AE101" i="5"/>
  <c r="AD102" i="5"/>
  <c r="AE102" i="5"/>
  <c r="AD103" i="5"/>
  <c r="AE103" i="5"/>
  <c r="AD104" i="5"/>
  <c r="AE104" i="5"/>
  <c r="AD105" i="5"/>
  <c r="AE105" i="5"/>
  <c r="AD106" i="5"/>
  <c r="AE106" i="5"/>
  <c r="AD110" i="5"/>
  <c r="AE110" i="5"/>
  <c r="AD111" i="5"/>
  <c r="AE111" i="5"/>
  <c r="AD112" i="5"/>
  <c r="AE112" i="5"/>
  <c r="AD113" i="5"/>
  <c r="AE113" i="5"/>
  <c r="AD114" i="5"/>
  <c r="AE114" i="5"/>
  <c r="AD187" i="5"/>
  <c r="AE187" i="5"/>
  <c r="AD188" i="5"/>
  <c r="AE188" i="5"/>
  <c r="AD189" i="5"/>
  <c r="AE189" i="5"/>
  <c r="AD190" i="5"/>
  <c r="AE190" i="5"/>
  <c r="AD191" i="5"/>
  <c r="AE191" i="5"/>
  <c r="AD192" i="5"/>
  <c r="AE192" i="5"/>
  <c r="AD193" i="5"/>
  <c r="AE193" i="5"/>
  <c r="AD194" i="5"/>
  <c r="AE194" i="5"/>
  <c r="AD198" i="5"/>
  <c r="AE198" i="5"/>
  <c r="AD199" i="5"/>
  <c r="AE199" i="5"/>
  <c r="AD202" i="5"/>
  <c r="AE202" i="5"/>
  <c r="AA271" i="5"/>
  <c r="AA275" i="5"/>
  <c r="AA279" i="5"/>
  <c r="W283" i="5"/>
  <c r="AA283" i="5"/>
  <c r="AA287" i="5"/>
  <c r="AA291" i="5"/>
  <c r="S235" i="5"/>
  <c r="S236" i="5"/>
  <c r="T65" i="5"/>
  <c r="Y65" i="5"/>
  <c r="Z65" i="5" s="1"/>
  <c r="T61" i="5"/>
  <c r="Y61" i="5"/>
  <c r="Z61" i="5" s="1"/>
  <c r="T53" i="5"/>
  <c r="Y53" i="5"/>
  <c r="Z53" i="5" s="1"/>
  <c r="AD69" i="5"/>
  <c r="AE69" i="5"/>
  <c r="S68" i="5"/>
  <c r="S64" i="5"/>
  <c r="S60" i="5"/>
  <c r="S52" i="5"/>
  <c r="AD186" i="5"/>
  <c r="AE186" i="5"/>
  <c r="S185" i="5"/>
  <c r="AD182" i="5"/>
  <c r="AE182" i="5"/>
  <c r="S181" i="5"/>
  <c r="AD178" i="5"/>
  <c r="AE178" i="5"/>
  <c r="S177" i="5"/>
  <c r="AD174" i="5"/>
  <c r="AE174" i="5"/>
  <c r="AD170" i="5"/>
  <c r="AE170" i="5"/>
  <c r="S169" i="5"/>
  <c r="AD166" i="5"/>
  <c r="AE166" i="5"/>
  <c r="S165" i="5"/>
  <c r="AD162" i="5"/>
  <c r="AE162" i="5"/>
  <c r="S161" i="5"/>
  <c r="AD158" i="5"/>
  <c r="AE158" i="5"/>
  <c r="S157" i="5"/>
  <c r="AD154" i="5"/>
  <c r="AE154" i="5"/>
  <c r="S153" i="5"/>
  <c r="AD150" i="5"/>
  <c r="AE150" i="5"/>
  <c r="S149" i="5"/>
  <c r="AD146" i="5"/>
  <c r="AE146" i="5"/>
  <c r="S145" i="5"/>
  <c r="AD142" i="5"/>
  <c r="AE142" i="5"/>
  <c r="S141" i="5"/>
  <c r="AD138" i="5"/>
  <c r="AE138" i="5"/>
  <c r="S137" i="5"/>
  <c r="AD134" i="5"/>
  <c r="AE134" i="5"/>
  <c r="S133" i="5"/>
  <c r="AD130" i="5"/>
  <c r="AE130" i="5"/>
  <c r="S129" i="5"/>
  <c r="AD126" i="5"/>
  <c r="AE126" i="5"/>
  <c r="S125" i="5"/>
  <c r="AD122" i="5"/>
  <c r="AE122" i="5"/>
  <c r="S121" i="5"/>
  <c r="AD118" i="5"/>
  <c r="AE118" i="5"/>
  <c r="S117" i="5"/>
  <c r="AD195" i="5"/>
  <c r="AE195" i="5"/>
  <c r="S195" i="5"/>
  <c r="S201" i="5"/>
  <c r="S207" i="5"/>
  <c r="S267" i="5"/>
  <c r="AB46" i="7"/>
  <c r="AC46" i="7"/>
  <c r="AB54" i="7"/>
  <c r="AC54" i="7"/>
  <c r="AC333" i="7"/>
  <c r="AB333" i="7"/>
  <c r="AB341" i="7"/>
  <c r="AC341" i="7"/>
  <c r="AC13" i="7"/>
  <c r="AB13" i="7"/>
  <c r="AC21" i="7"/>
  <c r="AB21" i="7"/>
  <c r="AC53" i="7"/>
  <c r="AB53" i="7"/>
  <c r="AC61" i="7"/>
  <c r="AB61" i="7"/>
  <c r="AB332" i="7"/>
  <c r="AC332" i="7"/>
  <c r="AC340" i="7"/>
  <c r="AB340" i="7"/>
  <c r="AB686" i="7"/>
  <c r="AC686" i="7"/>
  <c r="AB702" i="7"/>
  <c r="AC702" i="7"/>
  <c r="AB664" i="7"/>
  <c r="AC664" i="7"/>
  <c r="AB198" i="7"/>
  <c r="AC198" i="7"/>
  <c r="AC190" i="7"/>
  <c r="AB190" i="7"/>
  <c r="AC182" i="7"/>
  <c r="AB182" i="7"/>
  <c r="AC174" i="7"/>
  <c r="AB174" i="7"/>
  <c r="AC166" i="7"/>
  <c r="AB166" i="7"/>
  <c r="AC158" i="7"/>
  <c r="AB158" i="7"/>
  <c r="AC260" i="7"/>
  <c r="AB260" i="7"/>
  <c r="AC63" i="7"/>
  <c r="AB63" i="7"/>
  <c r="AB362" i="7"/>
  <c r="AC362" i="7"/>
  <c r="AC398" i="7"/>
  <c r="AB398" i="7"/>
  <c r="AC430" i="7"/>
  <c r="AB430" i="7"/>
  <c r="AC626" i="7"/>
  <c r="AB626" i="7"/>
  <c r="AC658" i="7"/>
  <c r="AB658" i="7"/>
  <c r="AB704" i="7"/>
  <c r="AC704" i="7"/>
  <c r="AC323" i="7"/>
  <c r="AB323" i="7"/>
  <c r="AC291" i="7"/>
  <c r="AB291" i="7"/>
  <c r="AC251" i="7"/>
  <c r="AB251" i="7"/>
  <c r="AC213" i="7"/>
  <c r="AB213" i="7"/>
  <c r="AC183" i="7"/>
  <c r="AB183" i="7"/>
  <c r="AC149" i="7"/>
  <c r="AB149" i="7"/>
  <c r="AC118" i="7"/>
  <c r="AB118" i="7"/>
  <c r="AC86" i="7"/>
  <c r="AB86" i="7"/>
  <c r="AC607" i="7"/>
  <c r="AB607" i="7"/>
  <c r="AC575" i="7"/>
  <c r="AB575" i="7"/>
  <c r="AC540" i="7"/>
  <c r="AB540" i="7"/>
  <c r="AC505" i="7"/>
  <c r="AB505" i="7"/>
  <c r="AC473" i="7"/>
  <c r="AB473" i="7"/>
  <c r="AB351" i="7"/>
  <c r="AC351" i="7"/>
  <c r="AC387" i="7"/>
  <c r="AB387" i="7"/>
  <c r="AC423" i="7"/>
  <c r="AB423" i="7"/>
  <c r="AC627" i="7"/>
  <c r="AB627" i="7"/>
  <c r="AC651" i="7"/>
  <c r="AB651" i="7"/>
  <c r="AC685" i="7"/>
  <c r="AB685" i="7"/>
  <c r="AC709" i="7"/>
  <c r="AB709" i="7"/>
  <c r="AC306" i="7"/>
  <c r="AB306" i="7"/>
  <c r="AC275" i="7"/>
  <c r="AB275" i="7"/>
  <c r="AC244" i="7"/>
  <c r="AB244" i="7"/>
  <c r="AC150" i="7"/>
  <c r="AB150" i="7"/>
  <c r="AB115" i="7"/>
  <c r="AC115" i="7"/>
  <c r="AC83" i="7"/>
  <c r="AB83" i="7"/>
  <c r="AC600" i="7"/>
  <c r="AB600" i="7"/>
  <c r="AB568" i="7"/>
  <c r="AC568" i="7"/>
  <c r="AC67" i="7"/>
  <c r="AB67" i="7"/>
  <c r="AB366" i="7"/>
  <c r="AC366" i="7"/>
  <c r="AC402" i="7"/>
  <c r="AB402" i="7"/>
  <c r="AC434" i="7"/>
  <c r="AB434" i="7"/>
  <c r="AB638" i="7"/>
  <c r="AC638" i="7"/>
  <c r="AB670" i="7"/>
  <c r="AC670" i="7"/>
  <c r="AB724" i="7"/>
  <c r="AC724" i="7"/>
  <c r="AC305" i="7"/>
  <c r="AB305" i="7"/>
  <c r="AC265" i="7"/>
  <c r="AB265" i="7"/>
  <c r="AC231" i="7"/>
  <c r="AB231" i="7"/>
  <c r="AC163" i="7"/>
  <c r="AB163" i="7"/>
  <c r="AC128" i="7"/>
  <c r="AB128" i="7"/>
  <c r="AC98" i="7"/>
  <c r="AB98" i="7"/>
  <c r="AC619" i="7"/>
  <c r="AB619" i="7"/>
  <c r="AC587" i="7"/>
  <c r="AB587" i="7"/>
  <c r="AB551" i="7"/>
  <c r="AC551" i="7"/>
  <c r="AB517" i="7"/>
  <c r="AC517" i="7"/>
  <c r="AC485" i="7"/>
  <c r="AB485" i="7"/>
  <c r="AC20" i="7"/>
  <c r="AB20" i="7"/>
  <c r="AB355" i="7"/>
  <c r="AC355" i="7"/>
  <c r="AC391" i="7"/>
  <c r="AB391" i="7"/>
  <c r="AC427" i="7"/>
  <c r="AB427" i="7"/>
  <c r="AC623" i="7"/>
  <c r="AB623" i="7"/>
  <c r="AC663" i="7"/>
  <c r="AB663" i="7"/>
  <c r="AC697" i="7"/>
  <c r="AB697" i="7"/>
  <c r="AC729" i="7"/>
  <c r="AB729" i="7"/>
  <c r="AC316" i="7"/>
  <c r="AB316" i="7"/>
  <c r="AC287" i="7"/>
  <c r="AB287" i="7"/>
  <c r="AC257" i="7"/>
  <c r="AB257" i="7"/>
  <c r="AB218" i="7"/>
  <c r="AC218" i="7"/>
  <c r="AC95" i="7"/>
  <c r="AB95" i="7"/>
  <c r="AB616" i="7"/>
  <c r="AC616" i="7"/>
  <c r="AB580" i="7"/>
  <c r="AC580" i="7"/>
  <c r="AC548" i="7"/>
  <c r="AB548" i="7"/>
  <c r="AC510" i="7"/>
  <c r="AB510" i="7"/>
  <c r="AE70" i="5"/>
  <c r="AD70" i="5"/>
  <c r="AD4" i="5"/>
  <c r="AE4" i="5"/>
  <c r="AE7" i="5"/>
  <c r="AD7" i="5"/>
  <c r="AD10" i="5"/>
  <c r="AE10" i="5"/>
  <c r="AE13" i="5"/>
  <c r="AD13" i="5"/>
  <c r="AD16" i="5"/>
  <c r="AE16" i="5"/>
  <c r="AE19" i="5"/>
  <c r="AD19" i="5"/>
  <c r="AD22" i="5"/>
  <c r="AE22" i="5"/>
  <c r="AD24" i="5"/>
  <c r="AE24" i="5"/>
  <c r="AE27" i="5"/>
  <c r="AD27" i="5"/>
  <c r="AD30" i="5"/>
  <c r="AE30" i="5"/>
  <c r="AE33" i="5"/>
  <c r="AD33" i="5"/>
  <c r="AD34" i="5"/>
  <c r="AE34" i="5"/>
  <c r="AE38" i="5"/>
  <c r="AD38" i="5"/>
  <c r="AE40" i="5"/>
  <c r="AD40" i="5"/>
  <c r="AE42" i="5"/>
  <c r="AD42" i="5"/>
  <c r="AE44" i="5"/>
  <c r="AD44" i="5"/>
  <c r="AE46" i="5"/>
  <c r="AD46" i="5"/>
  <c r="AE48" i="5"/>
  <c r="AD48" i="5"/>
  <c r="AD204" i="5"/>
  <c r="AE204" i="5"/>
  <c r="AD208" i="5"/>
  <c r="AE208" i="5"/>
  <c r="AD210" i="5"/>
  <c r="AE210" i="5"/>
  <c r="AD212" i="5"/>
  <c r="AE212" i="5"/>
  <c r="AD214" i="5"/>
  <c r="AE214" i="5"/>
  <c r="AD216" i="5"/>
  <c r="AE216" i="5"/>
  <c r="AD219" i="5"/>
  <c r="AE219" i="5"/>
  <c r="AD222" i="5"/>
  <c r="AE222" i="5"/>
  <c r="AD224" i="5"/>
  <c r="AE224" i="5"/>
  <c r="AD226" i="5"/>
  <c r="AE226" i="5"/>
  <c r="AD228" i="5"/>
  <c r="AE228" i="5"/>
  <c r="AD230" i="5"/>
  <c r="AE230" i="5"/>
  <c r="AD231" i="5"/>
  <c r="AE231" i="5"/>
  <c r="AD233" i="5"/>
  <c r="AE233" i="5"/>
  <c r="AD234" i="5"/>
  <c r="AE234" i="5"/>
  <c r="AE237" i="5"/>
  <c r="AD237" i="5"/>
  <c r="AD239" i="5"/>
  <c r="AE239" i="5"/>
  <c r="AE240" i="5"/>
  <c r="AD240" i="5"/>
  <c r="AD242" i="5"/>
  <c r="AE242" i="5"/>
  <c r="AE245" i="5"/>
  <c r="AD245" i="5"/>
  <c r="AD246" i="5"/>
  <c r="AE246" i="5"/>
  <c r="AE247" i="5"/>
  <c r="AD247" i="5"/>
  <c r="AD248" i="5"/>
  <c r="AE248" i="5"/>
  <c r="AE249" i="5"/>
  <c r="AD249" i="5"/>
  <c r="AD250" i="5"/>
  <c r="AE250" i="5"/>
  <c r="AE251" i="5"/>
  <c r="AD251" i="5"/>
  <c r="AD252" i="5"/>
  <c r="AE252" i="5"/>
  <c r="AE253" i="5"/>
  <c r="AD253" i="5"/>
  <c r="AD254" i="5"/>
  <c r="AE254" i="5"/>
  <c r="AE255" i="5"/>
  <c r="AD255" i="5"/>
  <c r="AD256" i="5"/>
  <c r="AE256" i="5"/>
  <c r="AE257" i="5"/>
  <c r="AD257" i="5"/>
  <c r="AD258" i="5"/>
  <c r="AE258" i="5"/>
  <c r="AE259" i="5"/>
  <c r="AD259" i="5"/>
  <c r="AD260" i="5"/>
  <c r="AE260" i="5"/>
  <c r="AE261" i="5"/>
  <c r="AD261" i="5"/>
  <c r="AD262" i="5"/>
  <c r="AE262" i="5"/>
  <c r="AE263" i="5"/>
  <c r="AD263" i="5"/>
  <c r="AD264" i="5"/>
  <c r="AE264" i="5"/>
  <c r="AE265" i="5"/>
  <c r="AD265" i="5"/>
  <c r="AE269" i="5"/>
  <c r="AD269" i="5"/>
  <c r="AA272" i="5"/>
  <c r="AA276" i="5"/>
  <c r="AA280" i="5"/>
  <c r="AA284" i="5"/>
  <c r="AA288" i="5"/>
  <c r="AA292" i="5"/>
  <c r="S221" i="5"/>
  <c r="AE235" i="5"/>
  <c r="AD235" i="5"/>
  <c r="AD236" i="5"/>
  <c r="AE236" i="5"/>
  <c r="S294" i="5"/>
  <c r="S295" i="5"/>
  <c r="S296" i="5"/>
  <c r="T68" i="5"/>
  <c r="Y68" i="5"/>
  <c r="Z68" i="5" s="1"/>
  <c r="T64" i="5"/>
  <c r="Y64" i="5"/>
  <c r="Z64" i="5" s="1"/>
  <c r="T60" i="5"/>
  <c r="Y60" i="5"/>
  <c r="Z60" i="5" s="1"/>
  <c r="T52" i="5"/>
  <c r="Y52" i="5"/>
  <c r="Z52" i="5" s="1"/>
  <c r="S67" i="5"/>
  <c r="S63" i="5"/>
  <c r="S59" i="5"/>
  <c r="S55" i="5"/>
  <c r="S51" i="5"/>
  <c r="S184" i="5"/>
  <c r="S180" i="5"/>
  <c r="S176" i="5"/>
  <c r="S172" i="5"/>
  <c r="S168" i="5"/>
  <c r="S164" i="5"/>
  <c r="S160" i="5"/>
  <c r="S156" i="5"/>
  <c r="S152" i="5"/>
  <c r="S144" i="5"/>
  <c r="S140" i="5"/>
  <c r="U140" i="5" s="1"/>
  <c r="S136" i="5"/>
  <c r="S132" i="5"/>
  <c r="S128" i="5"/>
  <c r="S124" i="5"/>
  <c r="S120" i="5"/>
  <c r="S116" i="5"/>
  <c r="S196" i="5"/>
  <c r="S202" i="5"/>
  <c r="AD207" i="5"/>
  <c r="AE207" i="5"/>
  <c r="AD221" i="5"/>
  <c r="AE221" i="5"/>
  <c r="AD268" i="5"/>
  <c r="AE268" i="5"/>
  <c r="S268" i="5"/>
  <c r="AD270" i="5"/>
  <c r="AE270" i="5"/>
  <c r="AC18" i="7"/>
  <c r="AB18" i="7"/>
  <c r="AC26" i="7"/>
  <c r="AB26" i="7"/>
  <c r="AC34" i="7"/>
  <c r="AB34" i="7"/>
  <c r="AC23" i="7"/>
  <c r="AB23" i="7"/>
  <c r="AB690" i="7"/>
  <c r="AC690" i="7"/>
  <c r="AB672" i="7"/>
  <c r="AC672" i="7"/>
  <c r="AB212" i="7"/>
  <c r="AC212" i="7"/>
  <c r="AC157" i="7"/>
  <c r="AB157" i="7"/>
  <c r="AC55" i="7"/>
  <c r="AB55" i="7"/>
  <c r="AC354" i="7"/>
  <c r="AB354" i="7"/>
  <c r="AC390" i="7"/>
  <c r="AB390" i="7"/>
  <c r="AC422" i="7"/>
  <c r="AB422" i="7"/>
  <c r="AC634" i="7"/>
  <c r="AB634" i="7"/>
  <c r="AB728" i="7"/>
  <c r="AC728" i="7"/>
  <c r="AC299" i="7"/>
  <c r="AB299" i="7"/>
  <c r="AC261" i="7"/>
  <c r="AB261" i="7"/>
  <c r="AC227" i="7"/>
  <c r="AB227" i="7"/>
  <c r="AC191" i="7"/>
  <c r="AB191" i="7"/>
  <c r="AC159" i="7"/>
  <c r="AB159" i="7"/>
  <c r="AB127" i="7"/>
  <c r="AC127" i="7"/>
  <c r="AC615" i="7"/>
  <c r="AB615" i="7"/>
  <c r="AC583" i="7"/>
  <c r="AB583" i="7"/>
  <c r="AB547" i="7"/>
  <c r="AC547" i="7"/>
  <c r="AB513" i="7"/>
  <c r="AC513" i="7"/>
  <c r="AC481" i="7"/>
  <c r="AB481" i="7"/>
  <c r="AC8" i="7"/>
  <c r="AC732" i="7" s="1"/>
  <c r="AB8" i="7"/>
  <c r="AB732" i="7" s="1"/>
  <c r="AD732" i="7" s="1"/>
  <c r="AB44" i="7"/>
  <c r="AC44" i="7"/>
  <c r="AC379" i="7"/>
  <c r="AB379" i="7"/>
  <c r="AC415" i="7"/>
  <c r="AB415" i="7"/>
  <c r="AC447" i="7"/>
  <c r="AB447" i="7"/>
  <c r="AC659" i="7"/>
  <c r="AB659" i="7"/>
  <c r="AC693" i="7"/>
  <c r="AB693" i="7"/>
  <c r="AC311" i="7"/>
  <c r="AB311" i="7"/>
  <c r="AC286" i="7"/>
  <c r="AB286" i="7"/>
  <c r="AB252" i="7"/>
  <c r="AC252" i="7"/>
  <c r="AB107" i="7"/>
  <c r="AC107" i="7"/>
  <c r="AC75" i="7"/>
  <c r="AB75" i="7"/>
  <c r="AB592" i="7"/>
  <c r="AC592" i="7"/>
  <c r="AB560" i="7"/>
  <c r="AC560" i="7"/>
  <c r="AB534" i="7"/>
  <c r="AC534" i="7"/>
  <c r="AC378" i="7"/>
  <c r="AB378" i="7"/>
  <c r="AC410" i="7"/>
  <c r="AB410" i="7"/>
  <c r="AC442" i="7"/>
  <c r="AB442" i="7"/>
  <c r="AB646" i="7"/>
  <c r="AC646" i="7"/>
  <c r="AC674" i="7"/>
  <c r="AB674" i="7"/>
  <c r="AB716" i="7"/>
  <c r="AC716" i="7"/>
  <c r="AC314" i="7"/>
  <c r="AB314" i="7"/>
  <c r="AC274" i="7"/>
  <c r="AB274" i="7"/>
  <c r="AC237" i="7"/>
  <c r="AB237" i="7"/>
  <c r="AC171" i="7"/>
  <c r="AB171" i="7"/>
  <c r="AC138" i="7"/>
  <c r="AB138" i="7"/>
  <c r="AC106" i="7"/>
  <c r="AB106" i="7"/>
  <c r="AC74" i="7"/>
  <c r="AB74" i="7"/>
  <c r="AC595" i="7"/>
  <c r="AB595" i="7"/>
  <c r="AC563" i="7"/>
  <c r="AB563" i="7"/>
  <c r="AB525" i="7"/>
  <c r="AC525" i="7"/>
  <c r="AC493" i="7"/>
  <c r="AB493" i="7"/>
  <c r="AB457" i="7"/>
  <c r="AC457" i="7"/>
  <c r="AB48" i="7"/>
  <c r="AC48" i="7"/>
  <c r="AB347" i="7"/>
  <c r="AC347" i="7"/>
  <c r="AC383" i="7"/>
  <c r="AB383" i="7"/>
  <c r="AC419" i="7"/>
  <c r="AB419" i="7"/>
  <c r="AC631" i="7"/>
  <c r="AB631" i="7"/>
  <c r="AC655" i="7"/>
  <c r="AB655" i="7"/>
  <c r="AC689" i="7"/>
  <c r="AB689" i="7"/>
  <c r="AC721" i="7"/>
  <c r="AB721" i="7"/>
  <c r="AC307" i="7"/>
  <c r="AB307" i="7"/>
  <c r="AC280" i="7"/>
  <c r="AB280" i="7"/>
  <c r="AB248" i="7"/>
  <c r="AC248" i="7"/>
  <c r="AC140" i="7"/>
  <c r="AB140" i="7"/>
  <c r="AB119" i="7"/>
  <c r="AC119" i="7"/>
  <c r="AC87" i="7"/>
  <c r="AB87" i="7"/>
  <c r="AC604" i="7"/>
  <c r="AB604" i="7"/>
  <c r="AB572" i="7"/>
  <c r="AC572" i="7"/>
  <c r="AC530" i="7"/>
  <c r="AB530" i="7"/>
  <c r="AD2" i="5"/>
  <c r="AE2" i="5"/>
  <c r="AE5" i="5"/>
  <c r="AD5" i="5"/>
  <c r="AD8" i="5"/>
  <c r="AE8" i="5"/>
  <c r="AE11" i="5"/>
  <c r="AD11" i="5"/>
  <c r="AD14" i="5"/>
  <c r="AE14" i="5"/>
  <c r="AE17" i="5"/>
  <c r="AD17" i="5"/>
  <c r="AD20" i="5"/>
  <c r="AE20" i="5"/>
  <c r="AE23" i="5"/>
  <c r="AD23" i="5"/>
  <c r="AD26" i="5"/>
  <c r="AE26" i="5"/>
  <c r="AD28" i="5"/>
  <c r="AE28" i="5"/>
  <c r="AE31" i="5"/>
  <c r="AD31" i="5"/>
  <c r="AD32" i="5"/>
  <c r="AE32" i="5"/>
  <c r="AE35" i="5"/>
  <c r="AD35" i="5"/>
  <c r="AD37" i="5"/>
  <c r="AE37" i="5"/>
  <c r="AD39" i="5"/>
  <c r="AE39" i="5"/>
  <c r="AD41" i="5"/>
  <c r="AE41" i="5"/>
  <c r="AD43" i="5"/>
  <c r="AE43" i="5"/>
  <c r="AD45" i="5"/>
  <c r="AE45" i="5"/>
  <c r="AD47" i="5"/>
  <c r="AE47" i="5"/>
  <c r="AD49" i="5"/>
  <c r="AE49" i="5"/>
  <c r="AD203" i="5"/>
  <c r="AE203" i="5"/>
  <c r="AD205" i="5"/>
  <c r="AE205" i="5"/>
  <c r="AD209" i="5"/>
  <c r="AE209" i="5"/>
  <c r="AD211" i="5"/>
  <c r="AE211" i="5"/>
  <c r="AD213" i="5"/>
  <c r="AE213" i="5"/>
  <c r="AD215" i="5"/>
  <c r="AE215" i="5"/>
  <c r="AD217" i="5"/>
  <c r="AE217" i="5"/>
  <c r="AD218" i="5"/>
  <c r="AE218" i="5"/>
  <c r="AD220" i="5"/>
  <c r="AE220" i="5"/>
  <c r="AD223" i="5"/>
  <c r="AE223" i="5"/>
  <c r="AD225" i="5"/>
  <c r="AE225" i="5"/>
  <c r="AD227" i="5"/>
  <c r="AE227" i="5"/>
  <c r="AD229" i="5"/>
  <c r="AE229" i="5"/>
  <c r="AD232" i="5"/>
  <c r="AE232" i="5"/>
  <c r="S69" i="5"/>
  <c r="S70" i="5"/>
  <c r="S71" i="5"/>
  <c r="S72" i="5"/>
  <c r="S73" i="5"/>
  <c r="S74" i="5"/>
  <c r="S76" i="5"/>
  <c r="S77" i="5"/>
  <c r="S78" i="5"/>
  <c r="S79" i="5"/>
  <c r="S80" i="5"/>
  <c r="S81" i="5"/>
  <c r="S82" i="5"/>
  <c r="S83" i="5"/>
  <c r="S84" i="5"/>
  <c r="S85" i="5"/>
  <c r="S86" i="5"/>
  <c r="S87" i="5"/>
  <c r="S88" i="5"/>
  <c r="S89" i="5"/>
  <c r="S90" i="5"/>
  <c r="S91" i="5"/>
  <c r="S92" i="5"/>
  <c r="S93" i="5"/>
  <c r="S94" i="5"/>
  <c r="S95" i="5"/>
  <c r="S96" i="5"/>
  <c r="S98" i="5"/>
  <c r="S99" i="5"/>
  <c r="S100" i="5"/>
  <c r="S101" i="5"/>
  <c r="S102" i="5"/>
  <c r="S103" i="5"/>
  <c r="S104" i="5"/>
  <c r="S105" i="5"/>
  <c r="S106" i="5"/>
  <c r="S110" i="5"/>
  <c r="S111" i="5"/>
  <c r="S112" i="5"/>
  <c r="S113" i="5"/>
  <c r="S114" i="5"/>
  <c r="S187" i="5"/>
  <c r="S188" i="5"/>
  <c r="S189" i="5"/>
  <c r="S190" i="5"/>
  <c r="S191" i="5"/>
  <c r="S192" i="5"/>
  <c r="S193" i="5"/>
  <c r="S194" i="5"/>
  <c r="S198" i="5"/>
  <c r="S199" i="5"/>
  <c r="S273" i="5"/>
  <c r="S277" i="5"/>
  <c r="S281" i="5"/>
  <c r="S285" i="5"/>
  <c r="S289" i="5"/>
  <c r="S293" i="5"/>
  <c r="T67" i="5"/>
  <c r="Y67" i="5"/>
  <c r="Z67" i="5" s="1"/>
  <c r="T63" i="5"/>
  <c r="Y63" i="5"/>
  <c r="Z63" i="5" s="1"/>
  <c r="T59" i="5"/>
  <c r="Y59" i="5"/>
  <c r="Z59" i="5" s="1"/>
  <c r="T55" i="5"/>
  <c r="Y55" i="5"/>
  <c r="Z55" i="5" s="1"/>
  <c r="T51" i="5"/>
  <c r="Y51" i="5"/>
  <c r="Z51" i="5" s="1"/>
  <c r="S66" i="5"/>
  <c r="S62" i="5"/>
  <c r="S58" i="5"/>
  <c r="S54" i="5"/>
  <c r="S50" i="5"/>
  <c r="S183" i="5"/>
  <c r="S179" i="5"/>
  <c r="S175" i="5"/>
  <c r="S171" i="5"/>
  <c r="S167" i="5"/>
  <c r="S163" i="5"/>
  <c r="S159" i="5"/>
  <c r="S155" i="5"/>
  <c r="S151" i="5"/>
  <c r="S147" i="5"/>
  <c r="S143" i="5"/>
  <c r="S139" i="5"/>
  <c r="S135" i="5"/>
  <c r="S131" i="5"/>
  <c r="S127" i="5"/>
  <c r="S123" i="5"/>
  <c r="S119" i="5"/>
  <c r="S115" i="5"/>
  <c r="AD197" i="5"/>
  <c r="AE197" i="5"/>
  <c r="S197" i="5"/>
  <c r="AD201" i="5"/>
  <c r="AE201" i="5"/>
  <c r="AD206" i="5"/>
  <c r="AE206" i="5"/>
  <c r="AE267" i="5"/>
  <c r="AD267" i="5"/>
  <c r="AB50" i="7"/>
  <c r="AC50" i="7"/>
  <c r="AC58" i="7"/>
  <c r="AB58" i="7"/>
  <c r="AC66" i="7"/>
  <c r="AB66" i="7"/>
  <c r="AC337" i="7"/>
  <c r="AB337" i="7"/>
  <c r="AB345" i="7"/>
  <c r="AC345" i="7"/>
  <c r="AC9" i="7"/>
  <c r="AB9" i="7"/>
  <c r="AC25" i="7"/>
  <c r="AB25" i="7"/>
  <c r="AC33" i="7"/>
  <c r="AB33" i="7"/>
  <c r="AB336" i="7"/>
  <c r="AC336" i="7"/>
  <c r="AC344" i="7"/>
  <c r="AB344" i="7"/>
  <c r="AB694" i="7"/>
  <c r="AC694" i="7"/>
  <c r="AC325" i="7"/>
  <c r="AB325" i="7"/>
  <c r="AB202" i="7"/>
  <c r="AC202" i="7"/>
  <c r="AC186" i="7"/>
  <c r="AB186" i="7"/>
  <c r="AC170" i="7"/>
  <c r="AB170" i="7"/>
  <c r="AC162" i="7"/>
  <c r="AB162" i="7"/>
  <c r="AC382" i="7"/>
  <c r="AB382" i="7"/>
  <c r="AC414" i="7"/>
  <c r="AB414" i="7"/>
  <c r="AC446" i="7"/>
  <c r="AB446" i="7"/>
  <c r="AC642" i="7"/>
  <c r="AB642" i="7"/>
  <c r="AB720" i="7"/>
  <c r="AC720" i="7"/>
  <c r="AC310" i="7"/>
  <c r="AB310" i="7"/>
  <c r="AC269" i="7"/>
  <c r="AB269" i="7"/>
  <c r="AC232" i="7"/>
  <c r="AB232" i="7"/>
  <c r="AC167" i="7"/>
  <c r="AB167" i="7"/>
  <c r="AB133" i="7"/>
  <c r="AC133" i="7"/>
  <c r="AC102" i="7"/>
  <c r="AB102" i="7"/>
  <c r="AC70" i="7"/>
  <c r="AB70" i="7"/>
  <c r="AC591" i="7"/>
  <c r="AB591" i="7"/>
  <c r="AB555" i="7"/>
  <c r="AC555" i="7"/>
  <c r="AB521" i="7"/>
  <c r="AC521" i="7"/>
  <c r="AC489" i="7"/>
  <c r="AB489" i="7"/>
  <c r="AB453" i="7"/>
  <c r="AC453" i="7"/>
  <c r="AC32" i="7"/>
  <c r="AB32" i="7"/>
  <c r="AC367" i="7"/>
  <c r="AB367" i="7"/>
  <c r="AC403" i="7"/>
  <c r="AB403" i="7"/>
  <c r="AC439" i="7"/>
  <c r="AB439" i="7"/>
  <c r="AC643" i="7"/>
  <c r="AB643" i="7"/>
  <c r="AC667" i="7"/>
  <c r="AB667" i="7"/>
  <c r="AC701" i="7"/>
  <c r="AB701" i="7"/>
  <c r="AC725" i="7"/>
  <c r="AB725" i="7"/>
  <c r="AC288" i="7"/>
  <c r="AB288" i="7"/>
  <c r="AC262" i="7"/>
  <c r="AB262" i="7"/>
  <c r="AC224" i="7"/>
  <c r="AB224" i="7"/>
  <c r="AC160" i="7"/>
  <c r="AB160" i="7"/>
  <c r="AC139" i="7"/>
  <c r="AB139" i="7"/>
  <c r="AC99" i="7"/>
  <c r="AB99" i="7"/>
  <c r="AB620" i="7"/>
  <c r="AC620" i="7"/>
  <c r="AB584" i="7"/>
  <c r="AC584" i="7"/>
  <c r="AC552" i="7"/>
  <c r="AB552" i="7"/>
  <c r="AC51" i="7"/>
  <c r="AB51" i="7"/>
  <c r="AC350" i="7"/>
  <c r="AB350" i="7"/>
  <c r="AC386" i="7"/>
  <c r="AB386" i="7"/>
  <c r="AC418" i="7"/>
  <c r="AB418" i="7"/>
  <c r="AB622" i="7"/>
  <c r="AC622" i="7"/>
  <c r="AB654" i="7"/>
  <c r="AC654" i="7"/>
  <c r="AB684" i="7"/>
  <c r="AC684" i="7"/>
  <c r="AB708" i="7"/>
  <c r="AC708" i="7"/>
  <c r="AC319" i="7"/>
  <c r="AB319" i="7"/>
  <c r="AC285" i="7"/>
  <c r="AB285" i="7"/>
  <c r="AC247" i="7"/>
  <c r="AB247" i="7"/>
  <c r="AC209" i="7"/>
  <c r="AB209" i="7"/>
  <c r="AC179" i="7"/>
  <c r="AB179" i="7"/>
  <c r="AC144" i="7"/>
  <c r="AB144" i="7"/>
  <c r="AC114" i="7"/>
  <c r="AB114" i="7"/>
  <c r="AC82" i="7"/>
  <c r="AB82" i="7"/>
  <c r="AC603" i="7"/>
  <c r="AB603" i="7"/>
  <c r="AC571" i="7"/>
  <c r="AB571" i="7"/>
  <c r="AC533" i="7"/>
  <c r="AB533" i="7"/>
  <c r="AC501" i="7"/>
  <c r="AB501" i="7"/>
  <c r="AC469" i="7"/>
  <c r="AB469" i="7"/>
  <c r="AB40" i="7"/>
  <c r="AC40" i="7"/>
  <c r="AC375" i="7"/>
  <c r="AB375" i="7"/>
  <c r="AC407" i="7"/>
  <c r="AB407" i="7"/>
  <c r="AC443" i="7"/>
  <c r="AB443" i="7"/>
  <c r="AC639" i="7"/>
  <c r="AB639" i="7"/>
  <c r="AC713" i="7"/>
  <c r="AB713" i="7"/>
  <c r="AC451" i="7"/>
  <c r="AB451" i="7"/>
  <c r="AC271" i="7"/>
  <c r="AB271" i="7"/>
  <c r="AC243" i="7"/>
  <c r="AB243" i="7"/>
  <c r="AC201" i="7"/>
  <c r="AB201" i="7"/>
  <c r="AC145" i="7"/>
  <c r="AB145" i="7"/>
  <c r="AB111" i="7"/>
  <c r="AC111" i="7"/>
  <c r="AC79" i="7"/>
  <c r="AB79" i="7"/>
  <c r="AC596" i="7"/>
  <c r="AB596" i="7"/>
  <c r="AB564" i="7"/>
  <c r="AC564" i="7"/>
  <c r="AC522" i="7"/>
  <c r="AB522" i="7"/>
  <c r="U172" i="5"/>
  <c r="U156" i="5"/>
  <c r="S148" i="5"/>
  <c r="W148" i="5" s="1"/>
  <c r="U144" i="5"/>
  <c r="U142" i="5"/>
  <c r="W142" i="5" s="1"/>
  <c r="T140" i="5"/>
  <c r="U139" i="5"/>
  <c r="U129" i="5"/>
  <c r="T121" i="5"/>
  <c r="U200" i="5"/>
  <c r="W200" i="5" s="1"/>
  <c r="T227" i="5"/>
  <c r="T230" i="5"/>
  <c r="T234" i="5"/>
  <c r="T246" i="5"/>
  <c r="T262" i="5"/>
  <c r="U235" i="5"/>
  <c r="U202" i="5"/>
  <c r="U207" i="5"/>
  <c r="U268" i="5"/>
  <c r="U266" i="5"/>
  <c r="W266" i="5" s="1"/>
  <c r="U294" i="5"/>
  <c r="U176" i="5"/>
  <c r="U174" i="5"/>
  <c r="W174" i="5" s="1"/>
  <c r="T172" i="5"/>
  <c r="U264" i="5"/>
  <c r="W264" i="5" s="1"/>
  <c r="U269" i="5"/>
  <c r="W269" i="5" s="1"/>
  <c r="P271" i="5"/>
  <c r="T271" i="5" s="1"/>
  <c r="U272" i="5"/>
  <c r="W272" i="5" s="1"/>
  <c r="P273" i="5"/>
  <c r="T273" i="5" s="1"/>
  <c r="P275" i="5"/>
  <c r="T275" i="5" s="1"/>
  <c r="U276" i="5"/>
  <c r="W276" i="5" s="1"/>
  <c r="P277" i="5"/>
  <c r="T277" i="5" s="1"/>
  <c r="U278" i="5"/>
  <c r="W278" i="5" s="1"/>
  <c r="P279" i="5"/>
  <c r="T279" i="5" s="1"/>
  <c r="U280" i="5"/>
  <c r="W280" i="5" s="1"/>
  <c r="P281" i="5"/>
  <c r="T281" i="5" s="1"/>
  <c r="U282" i="5"/>
  <c r="W282" i="5" s="1"/>
  <c r="P283" i="5"/>
  <c r="T283" i="5" s="1"/>
  <c r="U284" i="5"/>
  <c r="W284" i="5" s="1"/>
  <c r="P285" i="5"/>
  <c r="T285" i="5" s="1"/>
  <c r="U286" i="5"/>
  <c r="W286" i="5" s="1"/>
  <c r="P287" i="5"/>
  <c r="T287" i="5" s="1"/>
  <c r="U288" i="5"/>
  <c r="W288" i="5" s="1"/>
  <c r="P289" i="5"/>
  <c r="T289" i="5" s="1"/>
  <c r="U290" i="5"/>
  <c r="W290" i="5" s="1"/>
  <c r="P291" i="5"/>
  <c r="T291" i="5" s="1"/>
  <c r="U292" i="5"/>
  <c r="W292" i="5" s="1"/>
  <c r="P293" i="5"/>
  <c r="T293" i="5" s="1"/>
  <c r="U59" i="5"/>
  <c r="S57" i="5"/>
  <c r="U57" i="5" s="1"/>
  <c r="W57" i="5" s="1"/>
  <c r="U55" i="5"/>
  <c r="U164" i="5"/>
  <c r="T156" i="5"/>
  <c r="U132" i="5"/>
  <c r="T189" i="5"/>
  <c r="T247" i="5"/>
  <c r="T248" i="5"/>
  <c r="T250" i="5"/>
  <c r="T254" i="5"/>
  <c r="T180" i="5"/>
  <c r="U168" i="5"/>
  <c r="U166" i="5"/>
  <c r="W166" i="5" s="1"/>
  <c r="T164" i="5"/>
  <c r="U152" i="5"/>
  <c r="U150" i="5"/>
  <c r="W150" i="5" s="1"/>
  <c r="T148" i="5"/>
  <c r="U136" i="5"/>
  <c r="U134" i="5"/>
  <c r="W134" i="5" s="1"/>
  <c r="T132" i="5"/>
  <c r="T129" i="5"/>
  <c r="T204" i="5"/>
  <c r="T218" i="5"/>
  <c r="T237" i="5"/>
  <c r="T238" i="5"/>
  <c r="T255" i="5"/>
  <c r="T256" i="5"/>
  <c r="U296" i="5"/>
  <c r="T184" i="5"/>
  <c r="U178" i="5"/>
  <c r="W178" i="5" s="1"/>
  <c r="T176" i="5"/>
  <c r="U175" i="5"/>
  <c r="T168" i="5"/>
  <c r="U162" i="5"/>
  <c r="W162" i="5" s="1"/>
  <c r="T160" i="5"/>
  <c r="T152" i="5"/>
  <c r="T144" i="5"/>
  <c r="U138" i="5"/>
  <c r="W138" i="5" s="1"/>
  <c r="T136" i="5"/>
  <c r="T125" i="5"/>
  <c r="U119" i="5"/>
  <c r="U115" i="5"/>
  <c r="T196" i="5"/>
  <c r="U206" i="5"/>
  <c r="W206" i="5" s="1"/>
  <c r="T2" i="5"/>
  <c r="T3" i="5"/>
  <c r="U3" i="5"/>
  <c r="T4" i="5"/>
  <c r="T5" i="5"/>
  <c r="T6" i="5"/>
  <c r="U6" i="5"/>
  <c r="T7" i="5"/>
  <c r="T8" i="5"/>
  <c r="U9" i="5"/>
  <c r="T10" i="5"/>
  <c r="U10" i="5"/>
  <c r="T11" i="5"/>
  <c r="U11" i="5"/>
  <c r="T12" i="5"/>
  <c r="T14" i="5"/>
  <c r="U14" i="5"/>
  <c r="T15" i="5"/>
  <c r="T16" i="5"/>
  <c r="T18" i="5"/>
  <c r="U18" i="5"/>
  <c r="T19" i="5"/>
  <c r="U19" i="5"/>
  <c r="T20" i="5"/>
  <c r="T22" i="5"/>
  <c r="U22" i="5"/>
  <c r="T23" i="5"/>
  <c r="U23" i="5"/>
  <c r="T24" i="5"/>
  <c r="T26" i="5"/>
  <c r="U26" i="5"/>
  <c r="T27" i="5"/>
  <c r="U27" i="5"/>
  <c r="T28" i="5"/>
  <c r="U29" i="5"/>
  <c r="T30" i="5"/>
  <c r="U30" i="5"/>
  <c r="T31" i="5"/>
  <c r="U31" i="5"/>
  <c r="T32" i="5"/>
  <c r="T34" i="5"/>
  <c r="U34" i="5"/>
  <c r="T35" i="5"/>
  <c r="U35" i="5"/>
  <c r="T36" i="5"/>
  <c r="U37" i="5"/>
  <c r="T38" i="5"/>
  <c r="U38" i="5"/>
  <c r="T39" i="5"/>
  <c r="T40" i="5"/>
  <c r="T42" i="5"/>
  <c r="U42" i="5"/>
  <c r="T43" i="5"/>
  <c r="U43" i="5"/>
  <c r="T44" i="5"/>
  <c r="U45" i="5"/>
  <c r="T46" i="5"/>
  <c r="U46" i="5"/>
  <c r="T47" i="5"/>
  <c r="T48" i="5"/>
  <c r="T69" i="5"/>
  <c r="U69" i="5"/>
  <c r="T70" i="5"/>
  <c r="U70" i="5"/>
  <c r="T71" i="5"/>
  <c r="T193" i="5"/>
  <c r="T210" i="5"/>
  <c r="T240" i="5"/>
  <c r="T258" i="5"/>
  <c r="P296" i="5"/>
  <c r="T296" i="5" s="1"/>
  <c r="T214" i="5"/>
  <c r="T223" i="5"/>
  <c r="T231" i="5"/>
  <c r="T232" i="5"/>
  <c r="T241" i="5"/>
  <c r="T242" i="5"/>
  <c r="T251" i="5"/>
  <c r="T252" i="5"/>
  <c r="T259" i="5"/>
  <c r="T260" i="5"/>
  <c r="P294" i="5"/>
  <c r="T294" i="5" s="1"/>
  <c r="P295" i="5"/>
  <c r="T295" i="5" s="1"/>
  <c r="U52" i="5"/>
  <c r="U50" i="5"/>
  <c r="T186" i="5"/>
  <c r="U185" i="5"/>
  <c r="T182" i="5"/>
  <c r="T178" i="5"/>
  <c r="U177" i="5"/>
  <c r="T174" i="5"/>
  <c r="S173" i="5"/>
  <c r="U173" i="5" s="1"/>
  <c r="T170" i="5"/>
  <c r="U169" i="5"/>
  <c r="T166" i="5"/>
  <c r="T162" i="5"/>
  <c r="T158" i="5"/>
  <c r="U157" i="5"/>
  <c r="T154" i="5"/>
  <c r="T150" i="5"/>
  <c r="U149" i="5"/>
  <c r="T146" i="5"/>
  <c r="U145" i="5"/>
  <c r="T142" i="5"/>
  <c r="T138" i="5"/>
  <c r="U137" i="5"/>
  <c r="T134" i="5"/>
  <c r="U133" i="5"/>
  <c r="T130" i="5"/>
  <c r="T127" i="5"/>
  <c r="U126" i="5"/>
  <c r="W126" i="5" s="1"/>
  <c r="T123" i="5"/>
  <c r="U122" i="5"/>
  <c r="W122" i="5" s="1"/>
  <c r="T119" i="5"/>
  <c r="U118" i="5"/>
  <c r="W118" i="5" s="1"/>
  <c r="U116" i="5"/>
  <c r="T197" i="5"/>
  <c r="T195" i="5"/>
  <c r="U201" i="5"/>
  <c r="T221" i="5"/>
  <c r="U67" i="5"/>
  <c r="U65" i="5"/>
  <c r="U61" i="5"/>
  <c r="W61" i="5" s="1"/>
  <c r="U72" i="5"/>
  <c r="T73" i="5"/>
  <c r="U73" i="5"/>
  <c r="T74" i="5"/>
  <c r="U74" i="5"/>
  <c r="T75" i="5"/>
  <c r="T77" i="5"/>
  <c r="U77" i="5"/>
  <c r="T78" i="5"/>
  <c r="U78" i="5"/>
  <c r="T79" i="5"/>
  <c r="U80" i="5"/>
  <c r="T81" i="5"/>
  <c r="U81" i="5"/>
  <c r="T82" i="5"/>
  <c r="U82" i="5"/>
  <c r="T83" i="5"/>
  <c r="U84" i="5"/>
  <c r="T85" i="5"/>
  <c r="U85" i="5"/>
  <c r="T187" i="5"/>
  <c r="T191" i="5"/>
  <c r="T198" i="5"/>
  <c r="T208" i="5"/>
  <c r="T212" i="5"/>
  <c r="T216" i="5"/>
  <c r="T220" i="5"/>
  <c r="T225" i="5"/>
  <c r="T229" i="5"/>
  <c r="T233" i="5"/>
  <c r="T239" i="5"/>
  <c r="T245" i="5"/>
  <c r="T249" i="5"/>
  <c r="T253" i="5"/>
  <c r="T257" i="5"/>
  <c r="T261" i="5"/>
  <c r="U236" i="5"/>
  <c r="T236" i="5"/>
  <c r="S56" i="5"/>
  <c r="U183" i="5"/>
  <c r="U179" i="5"/>
  <c r="U171" i="5"/>
  <c r="U167" i="5"/>
  <c r="U163" i="5"/>
  <c r="U155" i="5"/>
  <c r="U151" i="5"/>
  <c r="U147" i="5"/>
  <c r="U135" i="5"/>
  <c r="U131" i="5"/>
  <c r="U53" i="5"/>
  <c r="W53" i="5" s="1"/>
  <c r="U181" i="5"/>
  <c r="U165" i="5"/>
  <c r="U153" i="5"/>
  <c r="U141" i="5"/>
  <c r="U186" i="5"/>
  <c r="T185" i="5"/>
  <c r="T183" i="5"/>
  <c r="U182" i="5"/>
  <c r="T181" i="5"/>
  <c r="T179" i="5"/>
  <c r="T177" i="5"/>
  <c r="T175" i="5"/>
  <c r="T173" i="5"/>
  <c r="T171" i="5"/>
  <c r="U170" i="5"/>
  <c r="T169" i="5"/>
  <c r="T167" i="5"/>
  <c r="T165" i="5"/>
  <c r="T163" i="5"/>
  <c r="T161" i="5"/>
  <c r="T159" i="5"/>
  <c r="U158" i="5"/>
  <c r="T157" i="5"/>
  <c r="T155" i="5"/>
  <c r="U154" i="5"/>
  <c r="T153" i="5"/>
  <c r="T151" i="5"/>
  <c r="T149" i="5"/>
  <c r="T147" i="5"/>
  <c r="T145" i="5"/>
  <c r="T143" i="5"/>
  <c r="T141" i="5"/>
  <c r="T139" i="5"/>
  <c r="T137" i="5"/>
  <c r="T135" i="5"/>
  <c r="T133" i="5"/>
  <c r="T131" i="5"/>
  <c r="U128" i="5"/>
  <c r="U124" i="5"/>
  <c r="U120" i="5"/>
  <c r="U117" i="5"/>
  <c r="T117" i="5"/>
  <c r="T115" i="5"/>
  <c r="T201" i="5"/>
  <c r="T207" i="5"/>
  <c r="T268" i="5"/>
  <c r="U267" i="5"/>
  <c r="T266" i="5"/>
  <c r="U270" i="5"/>
  <c r="W270" i="5" s="1"/>
  <c r="T128" i="5"/>
  <c r="U127" i="5"/>
  <c r="T126" i="5"/>
  <c r="U125" i="5"/>
  <c r="T124" i="5"/>
  <c r="U123" i="5"/>
  <c r="T122" i="5"/>
  <c r="U121" i="5"/>
  <c r="T120" i="5"/>
  <c r="T118" i="5"/>
  <c r="T116" i="5"/>
  <c r="T202" i="5"/>
  <c r="T200" i="5"/>
  <c r="T206" i="5"/>
  <c r="T267" i="5"/>
  <c r="T270" i="5"/>
  <c r="U271" i="5"/>
  <c r="W271" i="5" s="1"/>
  <c r="P272" i="5"/>
  <c r="T272" i="5" s="1"/>
  <c r="U273" i="5"/>
  <c r="P274" i="5"/>
  <c r="T274" i="5" s="1"/>
  <c r="U275" i="5"/>
  <c r="W275" i="5" s="1"/>
  <c r="P276" i="5"/>
  <c r="T276" i="5" s="1"/>
  <c r="U277" i="5"/>
  <c r="P278" i="5"/>
  <c r="T278" i="5" s="1"/>
  <c r="U279" i="5"/>
  <c r="W279" i="5" s="1"/>
  <c r="P280" i="5"/>
  <c r="T280" i="5" s="1"/>
  <c r="U281" i="5"/>
  <c r="P282" i="5"/>
  <c r="T282" i="5" s="1"/>
  <c r="U283" i="5"/>
  <c r="P284" i="5"/>
  <c r="T284" i="5" s="1"/>
  <c r="U285" i="5"/>
  <c r="P286" i="5"/>
  <c r="T286" i="5" s="1"/>
  <c r="U287" i="5"/>
  <c r="W287" i="5" s="1"/>
  <c r="P288" i="5"/>
  <c r="T288" i="5" s="1"/>
  <c r="P290" i="5"/>
  <c r="T290" i="5" s="1"/>
  <c r="U291" i="5"/>
  <c r="W291" i="5" s="1"/>
  <c r="P292" i="5"/>
  <c r="T292" i="5" s="1"/>
  <c r="U293" i="5"/>
  <c r="T235" i="5"/>
  <c r="U86" i="5"/>
  <c r="U88" i="5"/>
  <c r="U89" i="5"/>
  <c r="U90" i="5"/>
  <c r="U92" i="5"/>
  <c r="U93" i="5"/>
  <c r="U94" i="5"/>
  <c r="S97" i="5"/>
  <c r="U97" i="5" s="1"/>
  <c r="U98" i="5"/>
  <c r="U100" i="5"/>
  <c r="U101" i="5"/>
  <c r="U104" i="5"/>
  <c r="U105" i="5"/>
  <c r="U106" i="5"/>
  <c r="S108" i="5"/>
  <c r="U108" i="5" s="1"/>
  <c r="S109" i="5"/>
  <c r="U109" i="5" s="1"/>
  <c r="U110" i="5"/>
  <c r="U111" i="5"/>
  <c r="U112" i="5"/>
  <c r="U113" i="5"/>
  <c r="T86" i="5"/>
  <c r="T87" i="5"/>
  <c r="T89" i="5"/>
  <c r="T90" i="5"/>
  <c r="T91" i="5"/>
  <c r="T93" i="5"/>
  <c r="T94" i="5"/>
  <c r="T95" i="5"/>
  <c r="T97" i="5"/>
  <c r="W97" i="5" s="1"/>
  <c r="T98" i="5"/>
  <c r="T99" i="5"/>
  <c r="T101" i="5"/>
  <c r="T102" i="5"/>
  <c r="T103" i="5"/>
  <c r="T105" i="5"/>
  <c r="T106" i="5"/>
  <c r="T107" i="5"/>
  <c r="T109" i="5"/>
  <c r="W109" i="5" s="1"/>
  <c r="T110" i="5"/>
  <c r="T112" i="5"/>
  <c r="T113" i="5"/>
  <c r="T114" i="5"/>
  <c r="T188" i="5"/>
  <c r="T190" i="5"/>
  <c r="T192" i="5"/>
  <c r="T194" i="5"/>
  <c r="T199" i="5"/>
  <c r="T203" i="5"/>
  <c r="T205" i="5"/>
  <c r="T209" i="5"/>
  <c r="T211" i="5"/>
  <c r="T213" i="5"/>
  <c r="T215" i="5"/>
  <c r="T217" i="5"/>
  <c r="T219" i="5"/>
  <c r="T222" i="5"/>
  <c r="T224" i="5"/>
  <c r="T226" i="5"/>
  <c r="T228" i="5"/>
  <c r="U2" i="5"/>
  <c r="U4" i="5"/>
  <c r="U5" i="5"/>
  <c r="U7" i="5"/>
  <c r="U13" i="5"/>
  <c r="U15" i="5"/>
  <c r="U17" i="5"/>
  <c r="U21" i="5"/>
  <c r="U25" i="5"/>
  <c r="U33" i="5"/>
  <c r="U39" i="5"/>
  <c r="U41" i="5"/>
  <c r="U47" i="5"/>
  <c r="U49" i="5"/>
  <c r="U76" i="5"/>
  <c r="U289" i="5"/>
  <c r="T9" i="5"/>
  <c r="T13" i="5"/>
  <c r="T17" i="5"/>
  <c r="T21" i="5"/>
  <c r="T25" i="5"/>
  <c r="T29" i="5"/>
  <c r="T33" i="5"/>
  <c r="S36" i="5"/>
  <c r="T37" i="5"/>
  <c r="T41" i="5"/>
  <c r="T45" i="5"/>
  <c r="T49" i="5"/>
  <c r="T72" i="5"/>
  <c r="S75" i="5"/>
  <c r="T76" i="5"/>
  <c r="T80" i="5"/>
  <c r="T84" i="5"/>
  <c r="T88" i="5"/>
  <c r="T92" i="5"/>
  <c r="T96" i="5"/>
  <c r="T100" i="5"/>
  <c r="T104" i="5"/>
  <c r="S107" i="5"/>
  <c r="T108" i="5"/>
  <c r="T111" i="5"/>
  <c r="U274" i="5"/>
  <c r="S238" i="5"/>
  <c r="S241" i="5"/>
  <c r="U263" i="5"/>
  <c r="W263" i="5" s="1"/>
  <c r="U265" i="5"/>
  <c r="W265" i="5" s="1"/>
  <c r="T263" i="5"/>
  <c r="T264" i="5"/>
  <c r="T265" i="5"/>
  <c r="T269" i="5"/>
  <c r="B16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2" i="2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2" i="1"/>
  <c r="Q3" i="1"/>
  <c r="S3" i="1" s="1"/>
  <c r="Q4" i="1"/>
  <c r="S4" i="1" s="1"/>
  <c r="Q5" i="1"/>
  <c r="S5" i="1" s="1"/>
  <c r="Q6" i="1"/>
  <c r="S6" i="1" s="1"/>
  <c r="Q7" i="1"/>
  <c r="S7" i="1" s="1"/>
  <c r="Q8" i="1"/>
  <c r="S8" i="1" s="1"/>
  <c r="Q9" i="1"/>
  <c r="S9" i="1" s="1"/>
  <c r="Q10" i="1"/>
  <c r="S10" i="1" s="1"/>
  <c r="Q11" i="1"/>
  <c r="S11" i="1" s="1"/>
  <c r="Q12" i="1"/>
  <c r="S12" i="1" s="1"/>
  <c r="Q13" i="1"/>
  <c r="S13" i="1" s="1"/>
  <c r="Q14" i="1"/>
  <c r="S14" i="1" s="1"/>
  <c r="Q15" i="1"/>
  <c r="S15" i="1" s="1"/>
  <c r="Q16" i="1"/>
  <c r="S16" i="1" s="1"/>
  <c r="Q17" i="1"/>
  <c r="S17" i="1" s="1"/>
  <c r="Q18" i="1"/>
  <c r="S18" i="1" s="1"/>
  <c r="Q19" i="1"/>
  <c r="S19" i="1" s="1"/>
  <c r="Q20" i="1"/>
  <c r="S20" i="1" s="1"/>
  <c r="Q21" i="1"/>
  <c r="S21" i="1" s="1"/>
  <c r="Q22" i="1"/>
  <c r="S22" i="1" s="1"/>
  <c r="Q23" i="1"/>
  <c r="S23" i="1" s="1"/>
  <c r="Q24" i="1"/>
  <c r="S24" i="1" s="1"/>
  <c r="Q25" i="1"/>
  <c r="S25" i="1" s="1"/>
  <c r="Q26" i="1"/>
  <c r="S26" i="1" s="1"/>
  <c r="Q27" i="1"/>
  <c r="S27" i="1" s="1"/>
  <c r="Q28" i="1"/>
  <c r="S28" i="1" s="1"/>
  <c r="Q29" i="1"/>
  <c r="S29" i="1" s="1"/>
  <c r="Q30" i="1"/>
  <c r="S30" i="1" s="1"/>
  <c r="Q31" i="1"/>
  <c r="S31" i="1" s="1"/>
  <c r="Q32" i="1"/>
  <c r="S32" i="1" s="1"/>
  <c r="Q33" i="1"/>
  <c r="S33" i="1" s="1"/>
  <c r="Q34" i="1"/>
  <c r="S34" i="1" s="1"/>
  <c r="Q35" i="1"/>
  <c r="S35" i="1" s="1"/>
  <c r="Q36" i="1"/>
  <c r="Q37" i="1"/>
  <c r="S37" i="1" s="1"/>
  <c r="Q38" i="1"/>
  <c r="S38" i="1" s="1"/>
  <c r="Q39" i="1"/>
  <c r="S39" i="1" s="1"/>
  <c r="Q40" i="1"/>
  <c r="S40" i="1" s="1"/>
  <c r="Q41" i="1"/>
  <c r="S41" i="1" s="1"/>
  <c r="Q42" i="1"/>
  <c r="S42" i="1" s="1"/>
  <c r="Q43" i="1"/>
  <c r="S43" i="1" s="1"/>
  <c r="Q44" i="1"/>
  <c r="S44" i="1" s="1"/>
  <c r="Q45" i="1"/>
  <c r="S45" i="1" s="1"/>
  <c r="Q46" i="1"/>
  <c r="S46" i="1" s="1"/>
  <c r="Q47" i="1"/>
  <c r="S47" i="1" s="1"/>
  <c r="Q48" i="1"/>
  <c r="S48" i="1" s="1"/>
  <c r="Q49" i="1"/>
  <c r="S49" i="1" s="1"/>
  <c r="Q50" i="1"/>
  <c r="S50" i="1" s="1"/>
  <c r="Q51" i="1"/>
  <c r="S51" i="1" s="1"/>
  <c r="Q52" i="1"/>
  <c r="S52" i="1" s="1"/>
  <c r="Q53" i="1"/>
  <c r="S53" i="1" s="1"/>
  <c r="Q54" i="1"/>
  <c r="S54" i="1" s="1"/>
  <c r="Q55" i="1"/>
  <c r="S55" i="1" s="1"/>
  <c r="Q56" i="1"/>
  <c r="Q57" i="1"/>
  <c r="S57" i="1" s="1"/>
  <c r="Q58" i="1"/>
  <c r="S58" i="1" s="1"/>
  <c r="Q59" i="1"/>
  <c r="S59" i="1" s="1"/>
  <c r="Q60" i="1"/>
  <c r="S60" i="1" s="1"/>
  <c r="Q61" i="1"/>
  <c r="S61" i="1" s="1"/>
  <c r="Q62" i="1"/>
  <c r="S62" i="1" s="1"/>
  <c r="Q63" i="1"/>
  <c r="S63" i="1" s="1"/>
  <c r="Q64" i="1"/>
  <c r="S64" i="1" s="1"/>
  <c r="Q65" i="1"/>
  <c r="S65" i="1" s="1"/>
  <c r="Q66" i="1"/>
  <c r="S66" i="1" s="1"/>
  <c r="Q67" i="1"/>
  <c r="S67" i="1" s="1"/>
  <c r="Q68" i="1"/>
  <c r="S68" i="1" s="1"/>
  <c r="Q69" i="1"/>
  <c r="S69" i="1" s="1"/>
  <c r="Q70" i="1"/>
  <c r="S70" i="1" s="1"/>
  <c r="Q71" i="1"/>
  <c r="S71" i="1" s="1"/>
  <c r="Q72" i="1"/>
  <c r="S72" i="1" s="1"/>
  <c r="Q73" i="1"/>
  <c r="S73" i="1" s="1"/>
  <c r="Q74" i="1"/>
  <c r="S74" i="1" s="1"/>
  <c r="Q75" i="1"/>
  <c r="S75" i="1" s="1"/>
  <c r="Q76" i="1"/>
  <c r="S76" i="1" s="1"/>
  <c r="Q77" i="1"/>
  <c r="S77" i="1" s="1"/>
  <c r="Q78" i="1"/>
  <c r="Q79" i="1"/>
  <c r="S79" i="1" s="1"/>
  <c r="Q80" i="1"/>
  <c r="S80" i="1" s="1"/>
  <c r="Q81" i="1"/>
  <c r="S81" i="1" s="1"/>
  <c r="Q82" i="1"/>
  <c r="S82" i="1" s="1"/>
  <c r="Q83" i="1"/>
  <c r="S83" i="1" s="1"/>
  <c r="Q84" i="1"/>
  <c r="S84" i="1" s="1"/>
  <c r="Q85" i="1"/>
  <c r="S85" i="1" s="1"/>
  <c r="Q86" i="1"/>
  <c r="S86" i="1" s="1"/>
  <c r="Q87" i="1"/>
  <c r="S87" i="1" s="1"/>
  <c r="Q88" i="1"/>
  <c r="Q89" i="1"/>
  <c r="Q90" i="1"/>
  <c r="Q91" i="1"/>
  <c r="S91" i="1" s="1"/>
  <c r="Q92" i="1"/>
  <c r="S92" i="1" s="1"/>
  <c r="Q93" i="1"/>
  <c r="S93" i="1" s="1"/>
  <c r="Q94" i="1"/>
  <c r="S94" i="1" s="1"/>
  <c r="Q95" i="1"/>
  <c r="S95" i="1" s="1"/>
  <c r="Q96" i="1"/>
  <c r="S96" i="1" s="1"/>
  <c r="Q97" i="1"/>
  <c r="S97" i="1" s="1"/>
  <c r="Q98" i="1"/>
  <c r="S98" i="1" s="1"/>
  <c r="Q99" i="1"/>
  <c r="S99" i="1" s="1"/>
  <c r="Q100" i="1"/>
  <c r="S100" i="1" s="1"/>
  <c r="Q101" i="1"/>
  <c r="S101" i="1" s="1"/>
  <c r="Q102" i="1"/>
  <c r="S102" i="1" s="1"/>
  <c r="Q103" i="1"/>
  <c r="S103" i="1" s="1"/>
  <c r="Q104" i="1"/>
  <c r="S104" i="1" s="1"/>
  <c r="Q105" i="1"/>
  <c r="S105" i="1" s="1"/>
  <c r="Q106" i="1"/>
  <c r="S106" i="1" s="1"/>
  <c r="Q107" i="1"/>
  <c r="S107" i="1" s="1"/>
  <c r="Q108" i="1"/>
  <c r="S108" i="1" s="1"/>
  <c r="Q109" i="1"/>
  <c r="S109" i="1" s="1"/>
  <c r="Q110" i="1"/>
  <c r="S110" i="1" s="1"/>
  <c r="Q111" i="1"/>
  <c r="S111" i="1" s="1"/>
  <c r="Q112" i="1"/>
  <c r="S112" i="1" s="1"/>
  <c r="Q113" i="1"/>
  <c r="S113" i="1" s="1"/>
  <c r="Q114" i="1"/>
  <c r="S114" i="1" s="1"/>
  <c r="Q115" i="1"/>
  <c r="S115" i="1" s="1"/>
  <c r="Q116" i="1"/>
  <c r="S116" i="1" s="1"/>
  <c r="Q117" i="1"/>
  <c r="S117" i="1" s="1"/>
  <c r="Q118" i="1"/>
  <c r="S118" i="1" s="1"/>
  <c r="Q119" i="1"/>
  <c r="S119" i="1" s="1"/>
  <c r="Q120" i="1"/>
  <c r="S120" i="1" s="1"/>
  <c r="Q121" i="1"/>
  <c r="S121" i="1" s="1"/>
  <c r="Q122" i="1"/>
  <c r="S122" i="1" s="1"/>
  <c r="Q123" i="1"/>
  <c r="S123" i="1" s="1"/>
  <c r="Q124" i="1"/>
  <c r="S124" i="1" s="1"/>
  <c r="Q125" i="1"/>
  <c r="S125" i="1" s="1"/>
  <c r="Q126" i="1"/>
  <c r="S126" i="1" s="1"/>
  <c r="Q127" i="1"/>
  <c r="S127" i="1" s="1"/>
  <c r="Q128" i="1"/>
  <c r="S128" i="1" s="1"/>
  <c r="Q129" i="1"/>
  <c r="S129" i="1" s="1"/>
  <c r="Q130" i="1"/>
  <c r="S130" i="1" s="1"/>
  <c r="Q131" i="1"/>
  <c r="S131" i="1" s="1"/>
  <c r="Q132" i="1"/>
  <c r="S132" i="1" s="1"/>
  <c r="Q133" i="1"/>
  <c r="S133" i="1" s="1"/>
  <c r="Q134" i="1"/>
  <c r="S134" i="1" s="1"/>
  <c r="Q135" i="1"/>
  <c r="S135" i="1" s="1"/>
  <c r="Q136" i="1"/>
  <c r="S136" i="1" s="1"/>
  <c r="Q137" i="1"/>
  <c r="Q138" i="1"/>
  <c r="S138" i="1" s="1"/>
  <c r="Q139" i="1"/>
  <c r="S139" i="1" s="1"/>
  <c r="Q140" i="1"/>
  <c r="Q141" i="1"/>
  <c r="S141" i="1" s="1"/>
  <c r="Q142" i="1"/>
  <c r="S142" i="1" s="1"/>
  <c r="Q143" i="1"/>
  <c r="S143" i="1" s="1"/>
  <c r="Q144" i="1"/>
  <c r="S144" i="1" s="1"/>
  <c r="Q145" i="1"/>
  <c r="S145" i="1" s="1"/>
  <c r="Q146" i="1"/>
  <c r="S146" i="1" s="1"/>
  <c r="Q147" i="1"/>
  <c r="S147" i="1" s="1"/>
  <c r="Q148" i="1"/>
  <c r="S148" i="1" s="1"/>
  <c r="Q149" i="1"/>
  <c r="S149" i="1" s="1"/>
  <c r="Q150" i="1"/>
  <c r="S150" i="1" s="1"/>
  <c r="Q151" i="1"/>
  <c r="S151" i="1" s="1"/>
  <c r="Q152" i="1"/>
  <c r="S152" i="1" s="1"/>
  <c r="Q153" i="1"/>
  <c r="S153" i="1" s="1"/>
  <c r="Q154" i="1"/>
  <c r="S154" i="1" s="1"/>
  <c r="Q155" i="1"/>
  <c r="S155" i="1" s="1"/>
  <c r="Q156" i="1"/>
  <c r="S156" i="1" s="1"/>
  <c r="Q157" i="1"/>
  <c r="S157" i="1" s="1"/>
  <c r="Q158" i="1"/>
  <c r="S158" i="1" s="1"/>
  <c r="Q159" i="1"/>
  <c r="S159" i="1" s="1"/>
  <c r="Q160" i="1"/>
  <c r="S160" i="1" s="1"/>
  <c r="Q161" i="1"/>
  <c r="S161" i="1" s="1"/>
  <c r="Q162" i="1"/>
  <c r="S162" i="1" s="1"/>
  <c r="Q163" i="1"/>
  <c r="S163" i="1" s="1"/>
  <c r="Q164" i="1"/>
  <c r="S164" i="1" s="1"/>
  <c r="Q165" i="1"/>
  <c r="S165" i="1" s="1"/>
  <c r="Q166" i="1"/>
  <c r="S166" i="1" s="1"/>
  <c r="Q167" i="1"/>
  <c r="S167" i="1" s="1"/>
  <c r="Q168" i="1"/>
  <c r="S168" i="1" s="1"/>
  <c r="Q169" i="1"/>
  <c r="S169" i="1" s="1"/>
  <c r="Q170" i="1"/>
  <c r="S170" i="1" s="1"/>
  <c r="Q171" i="1"/>
  <c r="S171" i="1" s="1"/>
  <c r="Q172" i="1"/>
  <c r="S172" i="1" s="1"/>
  <c r="Q173" i="1"/>
  <c r="S173" i="1" s="1"/>
  <c r="Q174" i="1"/>
  <c r="S174" i="1" s="1"/>
  <c r="Q175" i="1"/>
  <c r="S175" i="1" s="1"/>
  <c r="Q176" i="1"/>
  <c r="S176" i="1" s="1"/>
  <c r="Q177" i="1"/>
  <c r="S177" i="1" s="1"/>
  <c r="Q178" i="1"/>
  <c r="S178" i="1" s="1"/>
  <c r="Q179" i="1"/>
  <c r="S179" i="1" s="1"/>
  <c r="Q180" i="1"/>
  <c r="S180" i="1" s="1"/>
  <c r="Q181" i="1"/>
  <c r="S181" i="1" s="1"/>
  <c r="Q182" i="1"/>
  <c r="S182" i="1" s="1"/>
  <c r="Q183" i="1"/>
  <c r="S183" i="1" s="1"/>
  <c r="Q184" i="1"/>
  <c r="S184" i="1" s="1"/>
  <c r="Q185" i="1"/>
  <c r="S185" i="1" s="1"/>
  <c r="Q186" i="1"/>
  <c r="S186" i="1" s="1"/>
  <c r="Q2" i="1"/>
  <c r="S2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2" i="1"/>
  <c r="E141" i="1"/>
  <c r="N141" i="1" s="1"/>
  <c r="P141" i="1" s="1"/>
  <c r="Y141" i="1" s="1"/>
  <c r="Z141" i="1" s="1"/>
  <c r="N3" i="1"/>
  <c r="P3" i="1" s="1"/>
  <c r="N4" i="1"/>
  <c r="P4" i="1" s="1"/>
  <c r="Y4" i="1" s="1"/>
  <c r="Z4" i="1" s="1"/>
  <c r="N5" i="1"/>
  <c r="P5" i="1" s="1"/>
  <c r="N6" i="1"/>
  <c r="P6" i="1" s="1"/>
  <c r="Y6" i="1" s="1"/>
  <c r="Z6" i="1" s="1"/>
  <c r="N7" i="1"/>
  <c r="P7" i="1" s="1"/>
  <c r="N8" i="1"/>
  <c r="P8" i="1" s="1"/>
  <c r="Y8" i="1" s="1"/>
  <c r="Z8" i="1" s="1"/>
  <c r="N9" i="1"/>
  <c r="P9" i="1" s="1"/>
  <c r="N10" i="1"/>
  <c r="P10" i="1" s="1"/>
  <c r="Y10" i="1" s="1"/>
  <c r="Z10" i="1" s="1"/>
  <c r="N11" i="1"/>
  <c r="P11" i="1" s="1"/>
  <c r="N12" i="1"/>
  <c r="P12" i="1" s="1"/>
  <c r="Y12" i="1" s="1"/>
  <c r="Z12" i="1" s="1"/>
  <c r="N13" i="1"/>
  <c r="P13" i="1" s="1"/>
  <c r="N14" i="1"/>
  <c r="P14" i="1" s="1"/>
  <c r="Y14" i="1" s="1"/>
  <c r="Z14" i="1" s="1"/>
  <c r="N15" i="1"/>
  <c r="P15" i="1" s="1"/>
  <c r="N16" i="1"/>
  <c r="P16" i="1" s="1"/>
  <c r="Y16" i="1" s="1"/>
  <c r="Z16" i="1" s="1"/>
  <c r="N17" i="1"/>
  <c r="P17" i="1" s="1"/>
  <c r="N18" i="1"/>
  <c r="P18" i="1" s="1"/>
  <c r="Y18" i="1" s="1"/>
  <c r="Z18" i="1" s="1"/>
  <c r="N19" i="1"/>
  <c r="P19" i="1" s="1"/>
  <c r="N20" i="1"/>
  <c r="P20" i="1" s="1"/>
  <c r="Y20" i="1" s="1"/>
  <c r="Z20" i="1" s="1"/>
  <c r="N21" i="1"/>
  <c r="P21" i="1" s="1"/>
  <c r="N22" i="1"/>
  <c r="P22" i="1" s="1"/>
  <c r="Y22" i="1" s="1"/>
  <c r="Z22" i="1" s="1"/>
  <c r="N23" i="1"/>
  <c r="P23" i="1" s="1"/>
  <c r="N24" i="1"/>
  <c r="P24" i="1" s="1"/>
  <c r="Y24" i="1" s="1"/>
  <c r="Z24" i="1" s="1"/>
  <c r="N25" i="1"/>
  <c r="P25" i="1" s="1"/>
  <c r="N26" i="1"/>
  <c r="P26" i="1" s="1"/>
  <c r="Y26" i="1" s="1"/>
  <c r="Z26" i="1" s="1"/>
  <c r="N27" i="1"/>
  <c r="P27" i="1" s="1"/>
  <c r="N28" i="1"/>
  <c r="P28" i="1" s="1"/>
  <c r="Y28" i="1" s="1"/>
  <c r="Z28" i="1" s="1"/>
  <c r="N29" i="1"/>
  <c r="P29" i="1" s="1"/>
  <c r="N30" i="1"/>
  <c r="P30" i="1" s="1"/>
  <c r="Y30" i="1" s="1"/>
  <c r="Z30" i="1" s="1"/>
  <c r="N31" i="1"/>
  <c r="P31" i="1" s="1"/>
  <c r="N32" i="1"/>
  <c r="P32" i="1" s="1"/>
  <c r="Y32" i="1" s="1"/>
  <c r="Z32" i="1" s="1"/>
  <c r="N33" i="1"/>
  <c r="P33" i="1" s="1"/>
  <c r="N34" i="1"/>
  <c r="P34" i="1" s="1"/>
  <c r="Y34" i="1" s="1"/>
  <c r="Z34" i="1" s="1"/>
  <c r="N35" i="1"/>
  <c r="P35" i="1" s="1"/>
  <c r="N36" i="1"/>
  <c r="P36" i="1" s="1"/>
  <c r="N37" i="1"/>
  <c r="P37" i="1" s="1"/>
  <c r="N38" i="1"/>
  <c r="P38" i="1" s="1"/>
  <c r="Y38" i="1" s="1"/>
  <c r="Z38" i="1" s="1"/>
  <c r="N39" i="1"/>
  <c r="P39" i="1" s="1"/>
  <c r="N40" i="1"/>
  <c r="P40" i="1" s="1"/>
  <c r="Y40" i="1" s="1"/>
  <c r="Z40" i="1" s="1"/>
  <c r="N41" i="1"/>
  <c r="P41" i="1" s="1"/>
  <c r="N42" i="1"/>
  <c r="P42" i="1" s="1"/>
  <c r="Y42" i="1" s="1"/>
  <c r="Z42" i="1" s="1"/>
  <c r="N43" i="1"/>
  <c r="P43" i="1" s="1"/>
  <c r="N44" i="1"/>
  <c r="P44" i="1" s="1"/>
  <c r="Y44" i="1" s="1"/>
  <c r="Z44" i="1" s="1"/>
  <c r="N45" i="1"/>
  <c r="P45" i="1" s="1"/>
  <c r="N46" i="1"/>
  <c r="P46" i="1" s="1"/>
  <c r="Y46" i="1" s="1"/>
  <c r="Z46" i="1" s="1"/>
  <c r="N47" i="1"/>
  <c r="P47" i="1" s="1"/>
  <c r="N48" i="1"/>
  <c r="P48" i="1" s="1"/>
  <c r="Y48" i="1" s="1"/>
  <c r="Z48" i="1" s="1"/>
  <c r="N49" i="1"/>
  <c r="P49" i="1" s="1"/>
  <c r="N50" i="1"/>
  <c r="P50" i="1" s="1"/>
  <c r="Y50" i="1" s="1"/>
  <c r="Z50" i="1" s="1"/>
  <c r="N51" i="1"/>
  <c r="P51" i="1" s="1"/>
  <c r="N52" i="1"/>
  <c r="P52" i="1" s="1"/>
  <c r="Y52" i="1" s="1"/>
  <c r="Z52" i="1" s="1"/>
  <c r="N53" i="1"/>
  <c r="P53" i="1" s="1"/>
  <c r="N54" i="1"/>
  <c r="P54" i="1" s="1"/>
  <c r="Y54" i="1" s="1"/>
  <c r="Z54" i="1" s="1"/>
  <c r="N55" i="1"/>
  <c r="P55" i="1" s="1"/>
  <c r="N56" i="1"/>
  <c r="P56" i="1" s="1"/>
  <c r="N57" i="1"/>
  <c r="P57" i="1" s="1"/>
  <c r="N58" i="1"/>
  <c r="P58" i="1" s="1"/>
  <c r="Y58" i="1" s="1"/>
  <c r="Z58" i="1" s="1"/>
  <c r="N59" i="1"/>
  <c r="P59" i="1" s="1"/>
  <c r="N60" i="1"/>
  <c r="P60" i="1" s="1"/>
  <c r="Y60" i="1" s="1"/>
  <c r="Z60" i="1" s="1"/>
  <c r="N61" i="1"/>
  <c r="P61" i="1" s="1"/>
  <c r="N62" i="1"/>
  <c r="P62" i="1" s="1"/>
  <c r="Y62" i="1" s="1"/>
  <c r="Z62" i="1" s="1"/>
  <c r="N63" i="1"/>
  <c r="P63" i="1" s="1"/>
  <c r="N64" i="1"/>
  <c r="P64" i="1" s="1"/>
  <c r="Y64" i="1" s="1"/>
  <c r="Z64" i="1" s="1"/>
  <c r="N65" i="1"/>
  <c r="P65" i="1" s="1"/>
  <c r="N66" i="1"/>
  <c r="P66" i="1" s="1"/>
  <c r="Y66" i="1" s="1"/>
  <c r="Z66" i="1" s="1"/>
  <c r="N67" i="1"/>
  <c r="P67" i="1" s="1"/>
  <c r="N68" i="1"/>
  <c r="P68" i="1" s="1"/>
  <c r="Y68" i="1" s="1"/>
  <c r="Z68" i="1" s="1"/>
  <c r="N69" i="1"/>
  <c r="P69" i="1" s="1"/>
  <c r="N70" i="1"/>
  <c r="P70" i="1" s="1"/>
  <c r="Y70" i="1" s="1"/>
  <c r="Z70" i="1" s="1"/>
  <c r="N71" i="1"/>
  <c r="P71" i="1" s="1"/>
  <c r="N72" i="1"/>
  <c r="P72" i="1" s="1"/>
  <c r="Y72" i="1" s="1"/>
  <c r="Z72" i="1" s="1"/>
  <c r="N73" i="1"/>
  <c r="P73" i="1" s="1"/>
  <c r="N74" i="1"/>
  <c r="P74" i="1" s="1"/>
  <c r="Y74" i="1" s="1"/>
  <c r="Z74" i="1" s="1"/>
  <c r="N75" i="1"/>
  <c r="P75" i="1" s="1"/>
  <c r="N76" i="1"/>
  <c r="P76" i="1" s="1"/>
  <c r="Y76" i="1" s="1"/>
  <c r="Z76" i="1" s="1"/>
  <c r="N77" i="1"/>
  <c r="P77" i="1" s="1"/>
  <c r="N78" i="1"/>
  <c r="P78" i="1" s="1"/>
  <c r="N79" i="1"/>
  <c r="P79" i="1" s="1"/>
  <c r="N80" i="1"/>
  <c r="P80" i="1" s="1"/>
  <c r="Y80" i="1" s="1"/>
  <c r="Z80" i="1" s="1"/>
  <c r="N81" i="1"/>
  <c r="P81" i="1" s="1"/>
  <c r="N82" i="1"/>
  <c r="P82" i="1" s="1"/>
  <c r="Y82" i="1" s="1"/>
  <c r="Z82" i="1" s="1"/>
  <c r="N83" i="1"/>
  <c r="P83" i="1" s="1"/>
  <c r="N84" i="1"/>
  <c r="P84" i="1" s="1"/>
  <c r="Y84" i="1" s="1"/>
  <c r="Z84" i="1" s="1"/>
  <c r="N85" i="1"/>
  <c r="P85" i="1" s="1"/>
  <c r="N86" i="1"/>
  <c r="P86" i="1" s="1"/>
  <c r="Y86" i="1" s="1"/>
  <c r="Z86" i="1" s="1"/>
  <c r="N87" i="1"/>
  <c r="P87" i="1" s="1"/>
  <c r="N88" i="1"/>
  <c r="P88" i="1" s="1"/>
  <c r="N89" i="1"/>
  <c r="P89" i="1" s="1"/>
  <c r="T89" i="1" s="1"/>
  <c r="N90" i="1"/>
  <c r="P90" i="1" s="1"/>
  <c r="T90" i="1" s="1"/>
  <c r="N91" i="1"/>
  <c r="P91" i="1" s="1"/>
  <c r="N92" i="1"/>
  <c r="P92" i="1" s="1"/>
  <c r="N93" i="1"/>
  <c r="P93" i="1" s="1"/>
  <c r="N94" i="1"/>
  <c r="P94" i="1" s="1"/>
  <c r="N95" i="1"/>
  <c r="P95" i="1" s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2" i="1"/>
  <c r="P2" i="1" s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64" i="1"/>
  <c r="E97" i="1"/>
  <c r="N97" i="1" s="1"/>
  <c r="P97" i="1" s="1"/>
  <c r="Y97" i="1" s="1"/>
  <c r="Z97" i="1" s="1"/>
  <c r="E98" i="1"/>
  <c r="N98" i="1" s="1"/>
  <c r="P98" i="1" s="1"/>
  <c r="E99" i="1"/>
  <c r="N99" i="1" s="1"/>
  <c r="P99" i="1" s="1"/>
  <c r="Y99" i="1" s="1"/>
  <c r="Z99" i="1" s="1"/>
  <c r="E100" i="1"/>
  <c r="N100" i="1" s="1"/>
  <c r="P100" i="1" s="1"/>
  <c r="E101" i="1"/>
  <c r="N101" i="1" s="1"/>
  <c r="P101" i="1" s="1"/>
  <c r="Y101" i="1" s="1"/>
  <c r="Z101" i="1" s="1"/>
  <c r="E102" i="1"/>
  <c r="N102" i="1" s="1"/>
  <c r="P102" i="1" s="1"/>
  <c r="E103" i="1"/>
  <c r="N103" i="1" s="1"/>
  <c r="P103" i="1" s="1"/>
  <c r="Y103" i="1" s="1"/>
  <c r="Z103" i="1" s="1"/>
  <c r="E104" i="1"/>
  <c r="N104" i="1" s="1"/>
  <c r="P104" i="1" s="1"/>
  <c r="E105" i="1"/>
  <c r="N105" i="1" s="1"/>
  <c r="P105" i="1" s="1"/>
  <c r="Y105" i="1" s="1"/>
  <c r="Z105" i="1" s="1"/>
  <c r="E106" i="1"/>
  <c r="N106" i="1" s="1"/>
  <c r="P106" i="1" s="1"/>
  <c r="E107" i="1"/>
  <c r="N107" i="1" s="1"/>
  <c r="P107" i="1" s="1"/>
  <c r="Y107" i="1" s="1"/>
  <c r="Z107" i="1" s="1"/>
  <c r="E108" i="1"/>
  <c r="N108" i="1" s="1"/>
  <c r="P108" i="1" s="1"/>
  <c r="E109" i="1"/>
  <c r="N109" i="1" s="1"/>
  <c r="P109" i="1" s="1"/>
  <c r="Y109" i="1" s="1"/>
  <c r="Z109" i="1" s="1"/>
  <c r="E110" i="1"/>
  <c r="N110" i="1" s="1"/>
  <c r="P110" i="1" s="1"/>
  <c r="E111" i="1"/>
  <c r="N111" i="1" s="1"/>
  <c r="P111" i="1" s="1"/>
  <c r="Y111" i="1" s="1"/>
  <c r="Z111" i="1" s="1"/>
  <c r="E112" i="1"/>
  <c r="N112" i="1" s="1"/>
  <c r="P112" i="1" s="1"/>
  <c r="E113" i="1"/>
  <c r="N113" i="1" s="1"/>
  <c r="P113" i="1" s="1"/>
  <c r="Y113" i="1" s="1"/>
  <c r="Z113" i="1" s="1"/>
  <c r="E114" i="1"/>
  <c r="N114" i="1" s="1"/>
  <c r="P114" i="1" s="1"/>
  <c r="E115" i="1"/>
  <c r="N115" i="1" s="1"/>
  <c r="P115" i="1" s="1"/>
  <c r="Y115" i="1" s="1"/>
  <c r="Z115" i="1" s="1"/>
  <c r="E116" i="1"/>
  <c r="N116" i="1" s="1"/>
  <c r="P116" i="1" s="1"/>
  <c r="E117" i="1"/>
  <c r="N117" i="1" s="1"/>
  <c r="P117" i="1" s="1"/>
  <c r="Y117" i="1" s="1"/>
  <c r="Z117" i="1" s="1"/>
  <c r="E118" i="1"/>
  <c r="N118" i="1" s="1"/>
  <c r="P118" i="1" s="1"/>
  <c r="E119" i="1"/>
  <c r="N119" i="1" s="1"/>
  <c r="P119" i="1" s="1"/>
  <c r="Y119" i="1" s="1"/>
  <c r="Z119" i="1" s="1"/>
  <c r="E120" i="1"/>
  <c r="N120" i="1" s="1"/>
  <c r="P120" i="1" s="1"/>
  <c r="E121" i="1"/>
  <c r="N121" i="1" s="1"/>
  <c r="P121" i="1" s="1"/>
  <c r="Y121" i="1" s="1"/>
  <c r="Z121" i="1" s="1"/>
  <c r="E122" i="1"/>
  <c r="N122" i="1" s="1"/>
  <c r="P122" i="1" s="1"/>
  <c r="E123" i="1"/>
  <c r="N123" i="1" s="1"/>
  <c r="P123" i="1" s="1"/>
  <c r="Y123" i="1" s="1"/>
  <c r="Z123" i="1" s="1"/>
  <c r="E124" i="1"/>
  <c r="N124" i="1" s="1"/>
  <c r="P124" i="1" s="1"/>
  <c r="E125" i="1"/>
  <c r="N125" i="1" s="1"/>
  <c r="P125" i="1" s="1"/>
  <c r="Y125" i="1" s="1"/>
  <c r="Z125" i="1" s="1"/>
  <c r="E126" i="1"/>
  <c r="N126" i="1" s="1"/>
  <c r="P126" i="1" s="1"/>
  <c r="E127" i="1"/>
  <c r="N127" i="1" s="1"/>
  <c r="P127" i="1" s="1"/>
  <c r="Y127" i="1" s="1"/>
  <c r="Z127" i="1" s="1"/>
  <c r="E128" i="1"/>
  <c r="N128" i="1" s="1"/>
  <c r="P128" i="1" s="1"/>
  <c r="E129" i="1"/>
  <c r="N129" i="1" s="1"/>
  <c r="P129" i="1" s="1"/>
  <c r="Y129" i="1" s="1"/>
  <c r="Z129" i="1" s="1"/>
  <c r="E130" i="1"/>
  <c r="N130" i="1" s="1"/>
  <c r="P130" i="1" s="1"/>
  <c r="E131" i="1"/>
  <c r="N131" i="1" s="1"/>
  <c r="P131" i="1" s="1"/>
  <c r="Y131" i="1" s="1"/>
  <c r="Z131" i="1" s="1"/>
  <c r="E132" i="1"/>
  <c r="N132" i="1" s="1"/>
  <c r="P132" i="1" s="1"/>
  <c r="E133" i="1"/>
  <c r="N133" i="1" s="1"/>
  <c r="P133" i="1" s="1"/>
  <c r="Y133" i="1" s="1"/>
  <c r="Z133" i="1" s="1"/>
  <c r="E134" i="1"/>
  <c r="N134" i="1" s="1"/>
  <c r="P134" i="1" s="1"/>
  <c r="E135" i="1"/>
  <c r="N135" i="1" s="1"/>
  <c r="P135" i="1" s="1"/>
  <c r="Y135" i="1" s="1"/>
  <c r="Z135" i="1" s="1"/>
  <c r="E136" i="1"/>
  <c r="N136" i="1" s="1"/>
  <c r="P136" i="1" s="1"/>
  <c r="E137" i="1"/>
  <c r="N137" i="1" s="1"/>
  <c r="P137" i="1" s="1"/>
  <c r="E138" i="1"/>
  <c r="N138" i="1" s="1"/>
  <c r="P138" i="1" s="1"/>
  <c r="E139" i="1"/>
  <c r="N139" i="1" s="1"/>
  <c r="P139" i="1" s="1"/>
  <c r="Y139" i="1" s="1"/>
  <c r="Z139" i="1" s="1"/>
  <c r="N140" i="1"/>
  <c r="P140" i="1" s="1"/>
  <c r="T140" i="1" s="1"/>
  <c r="E142" i="1"/>
  <c r="N142" i="1" s="1"/>
  <c r="P142" i="1" s="1"/>
  <c r="Y142" i="1" s="1"/>
  <c r="Z142" i="1" s="1"/>
  <c r="E143" i="1"/>
  <c r="N143" i="1" s="1"/>
  <c r="P143" i="1" s="1"/>
  <c r="Y143" i="1" s="1"/>
  <c r="Z143" i="1" s="1"/>
  <c r="E144" i="1"/>
  <c r="N144" i="1" s="1"/>
  <c r="P144" i="1" s="1"/>
  <c r="Y144" i="1" s="1"/>
  <c r="Z144" i="1" s="1"/>
  <c r="E145" i="1"/>
  <c r="N145" i="1" s="1"/>
  <c r="P145" i="1" s="1"/>
  <c r="Y145" i="1" s="1"/>
  <c r="Z145" i="1" s="1"/>
  <c r="E146" i="1"/>
  <c r="N146" i="1" s="1"/>
  <c r="P146" i="1" s="1"/>
  <c r="Y146" i="1" s="1"/>
  <c r="Z146" i="1" s="1"/>
  <c r="E147" i="1"/>
  <c r="N147" i="1" s="1"/>
  <c r="P147" i="1" s="1"/>
  <c r="Y147" i="1" s="1"/>
  <c r="Z147" i="1" s="1"/>
  <c r="E148" i="1"/>
  <c r="N148" i="1" s="1"/>
  <c r="P148" i="1" s="1"/>
  <c r="Y148" i="1" s="1"/>
  <c r="Z148" i="1" s="1"/>
  <c r="E149" i="1"/>
  <c r="N149" i="1" s="1"/>
  <c r="P149" i="1" s="1"/>
  <c r="Y149" i="1" s="1"/>
  <c r="Z149" i="1" s="1"/>
  <c r="E150" i="1"/>
  <c r="N150" i="1" s="1"/>
  <c r="P150" i="1" s="1"/>
  <c r="Y150" i="1" s="1"/>
  <c r="Z150" i="1" s="1"/>
  <c r="E151" i="1"/>
  <c r="N151" i="1" s="1"/>
  <c r="P151" i="1" s="1"/>
  <c r="Y151" i="1" s="1"/>
  <c r="Z151" i="1" s="1"/>
  <c r="E152" i="1"/>
  <c r="N152" i="1" s="1"/>
  <c r="P152" i="1" s="1"/>
  <c r="Y152" i="1" s="1"/>
  <c r="Z152" i="1" s="1"/>
  <c r="E153" i="1"/>
  <c r="N153" i="1" s="1"/>
  <c r="P153" i="1" s="1"/>
  <c r="Y153" i="1" s="1"/>
  <c r="Z153" i="1" s="1"/>
  <c r="E154" i="1"/>
  <c r="N154" i="1" s="1"/>
  <c r="P154" i="1" s="1"/>
  <c r="Y154" i="1" s="1"/>
  <c r="Z154" i="1" s="1"/>
  <c r="E155" i="1"/>
  <c r="N155" i="1" s="1"/>
  <c r="P155" i="1" s="1"/>
  <c r="Y155" i="1" s="1"/>
  <c r="Z155" i="1" s="1"/>
  <c r="E156" i="1"/>
  <c r="N156" i="1" s="1"/>
  <c r="P156" i="1" s="1"/>
  <c r="Y156" i="1" s="1"/>
  <c r="Z156" i="1" s="1"/>
  <c r="E157" i="1"/>
  <c r="N157" i="1" s="1"/>
  <c r="P157" i="1" s="1"/>
  <c r="Y157" i="1" s="1"/>
  <c r="Z157" i="1" s="1"/>
  <c r="E158" i="1"/>
  <c r="N158" i="1" s="1"/>
  <c r="P158" i="1" s="1"/>
  <c r="Y158" i="1" s="1"/>
  <c r="Z158" i="1" s="1"/>
  <c r="E159" i="1"/>
  <c r="N159" i="1" s="1"/>
  <c r="P159" i="1" s="1"/>
  <c r="Y159" i="1" s="1"/>
  <c r="Z159" i="1" s="1"/>
  <c r="E160" i="1"/>
  <c r="N160" i="1" s="1"/>
  <c r="P160" i="1" s="1"/>
  <c r="Y160" i="1" s="1"/>
  <c r="Z160" i="1" s="1"/>
  <c r="E161" i="1"/>
  <c r="N161" i="1" s="1"/>
  <c r="P161" i="1" s="1"/>
  <c r="Y161" i="1" s="1"/>
  <c r="Z161" i="1" s="1"/>
  <c r="E162" i="1"/>
  <c r="N162" i="1" s="1"/>
  <c r="P162" i="1" s="1"/>
  <c r="Y162" i="1" s="1"/>
  <c r="Z162" i="1" s="1"/>
  <c r="E163" i="1"/>
  <c r="N163" i="1" s="1"/>
  <c r="P163" i="1" s="1"/>
  <c r="Y163" i="1" s="1"/>
  <c r="Z163" i="1" s="1"/>
  <c r="E96" i="1"/>
  <c r="N96" i="1" s="1"/>
  <c r="P96" i="1" s="1"/>
  <c r="Y96" i="1" s="1"/>
  <c r="Z96" i="1" s="1"/>
  <c r="AB134" i="5" l="1"/>
  <c r="AC134" i="5"/>
  <c r="AC272" i="5"/>
  <c r="AB272" i="5"/>
  <c r="AC266" i="5"/>
  <c r="AB266" i="5"/>
  <c r="AC287" i="5"/>
  <c r="AB287" i="5"/>
  <c r="AC279" i="5"/>
  <c r="AB279" i="5"/>
  <c r="AC275" i="5"/>
  <c r="AB275" i="5"/>
  <c r="AC271" i="5"/>
  <c r="AB271" i="5"/>
  <c r="AB61" i="5"/>
  <c r="AC61" i="5"/>
  <c r="AB118" i="5"/>
  <c r="AC118" i="5"/>
  <c r="AB126" i="5"/>
  <c r="AC126" i="5"/>
  <c r="AB138" i="5"/>
  <c r="AC138" i="5"/>
  <c r="AC162" i="5"/>
  <c r="AB162" i="5"/>
  <c r="AC178" i="5"/>
  <c r="AB178" i="5"/>
  <c r="AC292" i="5"/>
  <c r="AB292" i="5"/>
  <c r="AC288" i="5"/>
  <c r="AB288" i="5"/>
  <c r="AC284" i="5"/>
  <c r="AB284" i="5"/>
  <c r="AC280" i="5"/>
  <c r="AB280" i="5"/>
  <c r="AC276" i="5"/>
  <c r="AB276" i="5"/>
  <c r="AC174" i="5"/>
  <c r="AB174" i="5"/>
  <c r="AC265" i="5"/>
  <c r="AB265" i="5"/>
  <c r="AC291" i="5"/>
  <c r="AB291" i="5"/>
  <c r="AC270" i="5"/>
  <c r="AB270" i="5"/>
  <c r="AC166" i="5"/>
  <c r="AB166" i="5"/>
  <c r="AC269" i="5"/>
  <c r="AB269" i="5"/>
  <c r="AC200" i="5"/>
  <c r="AB200" i="5"/>
  <c r="AC263" i="5"/>
  <c r="AB263" i="5"/>
  <c r="AB53" i="5"/>
  <c r="AC53" i="5"/>
  <c r="AB122" i="5"/>
  <c r="AC122" i="5"/>
  <c r="AC206" i="5"/>
  <c r="AB206" i="5"/>
  <c r="AC150" i="5"/>
  <c r="AB150" i="5"/>
  <c r="AC290" i="5"/>
  <c r="AB290" i="5"/>
  <c r="AC286" i="5"/>
  <c r="AB286" i="5"/>
  <c r="AC282" i="5"/>
  <c r="AB282" i="5"/>
  <c r="AC278" i="5"/>
  <c r="AB278" i="5"/>
  <c r="AC264" i="5"/>
  <c r="AB264" i="5"/>
  <c r="AC142" i="5"/>
  <c r="AB142" i="5"/>
  <c r="T93" i="1"/>
  <c r="Y93" i="1"/>
  <c r="Z93" i="1" s="1"/>
  <c r="T85" i="1"/>
  <c r="Y85" i="1"/>
  <c r="Z85" i="1" s="1"/>
  <c r="T81" i="1"/>
  <c r="Y81" i="1"/>
  <c r="Z81" i="1" s="1"/>
  <c r="T77" i="1"/>
  <c r="Y77" i="1"/>
  <c r="Z77" i="1" s="1"/>
  <c r="T73" i="1"/>
  <c r="Y73" i="1"/>
  <c r="Z73" i="1" s="1"/>
  <c r="T69" i="1"/>
  <c r="Y69" i="1"/>
  <c r="Z69" i="1" s="1"/>
  <c r="T65" i="1"/>
  <c r="Y65" i="1"/>
  <c r="Z65" i="1" s="1"/>
  <c r="T61" i="1"/>
  <c r="Y61" i="1"/>
  <c r="Z61" i="1" s="1"/>
  <c r="T57" i="1"/>
  <c r="Y57" i="1"/>
  <c r="Z57" i="1" s="1"/>
  <c r="T53" i="1"/>
  <c r="Y53" i="1"/>
  <c r="Z53" i="1" s="1"/>
  <c r="T49" i="1"/>
  <c r="Y49" i="1"/>
  <c r="Z49" i="1" s="1"/>
  <c r="T45" i="1"/>
  <c r="Y45" i="1"/>
  <c r="Z45" i="1" s="1"/>
  <c r="T41" i="1"/>
  <c r="Y41" i="1"/>
  <c r="Z41" i="1" s="1"/>
  <c r="T37" i="1"/>
  <c r="Y37" i="1"/>
  <c r="Z37" i="1" s="1"/>
  <c r="T33" i="1"/>
  <c r="Y33" i="1"/>
  <c r="Z33" i="1" s="1"/>
  <c r="T29" i="1"/>
  <c r="Y29" i="1"/>
  <c r="Z29" i="1" s="1"/>
  <c r="T25" i="1"/>
  <c r="Y25" i="1"/>
  <c r="Z25" i="1" s="1"/>
  <c r="T21" i="1"/>
  <c r="Y21" i="1"/>
  <c r="Z21" i="1" s="1"/>
  <c r="T17" i="1"/>
  <c r="Y17" i="1"/>
  <c r="Z17" i="1" s="1"/>
  <c r="T13" i="1"/>
  <c r="Y13" i="1"/>
  <c r="Z13" i="1" s="1"/>
  <c r="T9" i="1"/>
  <c r="Y9" i="1"/>
  <c r="Z9" i="1" s="1"/>
  <c r="T5" i="1"/>
  <c r="Y5" i="1"/>
  <c r="Z5" i="1" s="1"/>
  <c r="W2" i="1"/>
  <c r="AA2" i="1"/>
  <c r="AA183" i="1"/>
  <c r="AA179" i="1"/>
  <c r="AA175" i="1"/>
  <c r="AA171" i="1"/>
  <c r="W167" i="1"/>
  <c r="AA167" i="1"/>
  <c r="AA163" i="1"/>
  <c r="AA159" i="1"/>
  <c r="AA155" i="1"/>
  <c r="AA151" i="1"/>
  <c r="AA147" i="1"/>
  <c r="AA143" i="1"/>
  <c r="AA139" i="1"/>
  <c r="AA135" i="1"/>
  <c r="AA131" i="1"/>
  <c r="AA127" i="1"/>
  <c r="AA123" i="1"/>
  <c r="AA119" i="1"/>
  <c r="AA115" i="1"/>
  <c r="AA111" i="1"/>
  <c r="AA107" i="1"/>
  <c r="AA103" i="1"/>
  <c r="AA99" i="1"/>
  <c r="AA95" i="1"/>
  <c r="AA91" i="1"/>
  <c r="AA87" i="1"/>
  <c r="W83" i="1"/>
  <c r="AA83" i="1"/>
  <c r="AA79" i="1"/>
  <c r="AA75" i="1"/>
  <c r="AA71" i="1"/>
  <c r="AA67" i="1"/>
  <c r="AA63" i="1"/>
  <c r="AA59" i="1"/>
  <c r="AA55" i="1"/>
  <c r="AA51" i="1"/>
  <c r="AA47" i="1"/>
  <c r="AA43" i="1"/>
  <c r="AA39" i="1"/>
  <c r="AA35" i="1"/>
  <c r="W31" i="1"/>
  <c r="AA31" i="1"/>
  <c r="AA27" i="1"/>
  <c r="AA23" i="1"/>
  <c r="AA19" i="1"/>
  <c r="W15" i="1"/>
  <c r="AA15" i="1"/>
  <c r="W11" i="1"/>
  <c r="AA11" i="1"/>
  <c r="W7" i="1"/>
  <c r="AA7" i="1"/>
  <c r="W3" i="1"/>
  <c r="AA3" i="1"/>
  <c r="W123" i="5"/>
  <c r="AA123" i="5"/>
  <c r="W139" i="5"/>
  <c r="AA139" i="5"/>
  <c r="W155" i="5"/>
  <c r="AA155" i="5"/>
  <c r="W171" i="5"/>
  <c r="AA171" i="5"/>
  <c r="W50" i="5"/>
  <c r="AA50" i="5"/>
  <c r="AA66" i="5"/>
  <c r="W289" i="5"/>
  <c r="AA289" i="5"/>
  <c r="W273" i="5"/>
  <c r="AA273" i="5"/>
  <c r="AA193" i="5"/>
  <c r="AA189" i="5"/>
  <c r="W113" i="5"/>
  <c r="AA113" i="5"/>
  <c r="W106" i="5"/>
  <c r="AA106" i="5"/>
  <c r="W102" i="5"/>
  <c r="AA102" i="5"/>
  <c r="W98" i="5"/>
  <c r="AA98" i="5"/>
  <c r="W93" i="5"/>
  <c r="AA93" i="5"/>
  <c r="W89" i="5"/>
  <c r="AA89" i="5"/>
  <c r="W85" i="5"/>
  <c r="AA85" i="5"/>
  <c r="W81" i="5"/>
  <c r="AA81" i="5"/>
  <c r="W77" i="5"/>
  <c r="AA77" i="5"/>
  <c r="W72" i="5"/>
  <c r="AA72" i="5"/>
  <c r="W268" i="5"/>
  <c r="AA268" i="5"/>
  <c r="AA196" i="5"/>
  <c r="W128" i="5"/>
  <c r="AA128" i="5"/>
  <c r="W144" i="5"/>
  <c r="AA144" i="5"/>
  <c r="W164" i="5"/>
  <c r="AA164" i="5"/>
  <c r="W180" i="5"/>
  <c r="AA180" i="5"/>
  <c r="W59" i="5"/>
  <c r="AA59" i="5"/>
  <c r="AA295" i="5"/>
  <c r="W267" i="5"/>
  <c r="AA267" i="5"/>
  <c r="W125" i="5"/>
  <c r="AA125" i="5"/>
  <c r="W145" i="5"/>
  <c r="AA145" i="5"/>
  <c r="W161" i="5"/>
  <c r="AA161" i="5"/>
  <c r="W52" i="5"/>
  <c r="AA52" i="5"/>
  <c r="AD61" i="5"/>
  <c r="AE61" i="5"/>
  <c r="W236" i="5"/>
  <c r="AA236" i="5"/>
  <c r="AB130" i="5"/>
  <c r="AC130" i="5"/>
  <c r="AC146" i="5"/>
  <c r="AB146" i="5"/>
  <c r="AC154" i="5"/>
  <c r="AB154" i="5"/>
  <c r="AC158" i="5"/>
  <c r="AB158" i="5"/>
  <c r="AC170" i="5"/>
  <c r="AB170" i="5"/>
  <c r="AC182" i="5"/>
  <c r="AB182" i="5"/>
  <c r="AC186" i="5"/>
  <c r="AB186" i="5"/>
  <c r="AC242" i="5"/>
  <c r="AB242" i="5"/>
  <c r="W46" i="5"/>
  <c r="AA46" i="5"/>
  <c r="W42" i="5"/>
  <c r="AA42" i="5"/>
  <c r="W38" i="5"/>
  <c r="AA38" i="5"/>
  <c r="W33" i="5"/>
  <c r="AA33" i="5"/>
  <c r="W29" i="5"/>
  <c r="AA29" i="5"/>
  <c r="W25" i="5"/>
  <c r="AA25" i="5"/>
  <c r="W21" i="5"/>
  <c r="AA21" i="5"/>
  <c r="W17" i="5"/>
  <c r="AA17" i="5"/>
  <c r="W13" i="5"/>
  <c r="AA13" i="5"/>
  <c r="W9" i="5"/>
  <c r="AA9" i="5"/>
  <c r="W5" i="5"/>
  <c r="AA5" i="5"/>
  <c r="T138" i="1"/>
  <c r="Y138" i="1"/>
  <c r="Z138" i="1" s="1"/>
  <c r="T134" i="1"/>
  <c r="Y134" i="1"/>
  <c r="Z134" i="1" s="1"/>
  <c r="T130" i="1"/>
  <c r="Y130" i="1"/>
  <c r="Z130" i="1" s="1"/>
  <c r="T126" i="1"/>
  <c r="Y126" i="1"/>
  <c r="Z126" i="1" s="1"/>
  <c r="T122" i="1"/>
  <c r="Y122" i="1"/>
  <c r="Z122" i="1" s="1"/>
  <c r="T118" i="1"/>
  <c r="Y118" i="1"/>
  <c r="Z118" i="1" s="1"/>
  <c r="T114" i="1"/>
  <c r="Y114" i="1"/>
  <c r="Z114" i="1" s="1"/>
  <c r="T110" i="1"/>
  <c r="Y110" i="1"/>
  <c r="Z110" i="1" s="1"/>
  <c r="T106" i="1"/>
  <c r="Y106" i="1"/>
  <c r="Z106" i="1" s="1"/>
  <c r="T102" i="1"/>
  <c r="Y102" i="1"/>
  <c r="Z102" i="1" s="1"/>
  <c r="T98" i="1"/>
  <c r="Y98" i="1"/>
  <c r="Z98" i="1" s="1"/>
  <c r="T92" i="1"/>
  <c r="Y92" i="1"/>
  <c r="Z92" i="1" s="1"/>
  <c r="AA186" i="1"/>
  <c r="AA182" i="1"/>
  <c r="AA178" i="1"/>
  <c r="AA174" i="1"/>
  <c r="AA170" i="1"/>
  <c r="AA166" i="1"/>
  <c r="AA162" i="1"/>
  <c r="AA158" i="1"/>
  <c r="AA154" i="1"/>
  <c r="AA150" i="1"/>
  <c r="AA146" i="1"/>
  <c r="AA142" i="1"/>
  <c r="AA138" i="1"/>
  <c r="AA134" i="1"/>
  <c r="AA130" i="1"/>
  <c r="AA126" i="1"/>
  <c r="AA122" i="1"/>
  <c r="AA118" i="1"/>
  <c r="AA114" i="1"/>
  <c r="AA110" i="1"/>
  <c r="AA106" i="1"/>
  <c r="AA102" i="1"/>
  <c r="AA98" i="1"/>
  <c r="AA94" i="1"/>
  <c r="W86" i="1"/>
  <c r="AA86" i="1"/>
  <c r="AA82" i="1"/>
  <c r="AA74" i="1"/>
  <c r="AA70" i="1"/>
  <c r="AA66" i="1"/>
  <c r="AA62" i="1"/>
  <c r="AA58" i="1"/>
  <c r="AA54" i="1"/>
  <c r="AA50" i="1"/>
  <c r="AA46" i="1"/>
  <c r="W42" i="1"/>
  <c r="AA42" i="1"/>
  <c r="W38" i="1"/>
  <c r="AA38" i="1"/>
  <c r="AA34" i="1"/>
  <c r="W30" i="1"/>
  <c r="AA30" i="1"/>
  <c r="AA26" i="1"/>
  <c r="W22" i="1"/>
  <c r="AA22" i="1"/>
  <c r="AA18" i="1"/>
  <c r="W14" i="1"/>
  <c r="AA14" i="1"/>
  <c r="W10" i="1"/>
  <c r="AA10" i="1"/>
  <c r="W6" i="1"/>
  <c r="AA6" i="1"/>
  <c r="W127" i="5"/>
  <c r="AA127" i="5"/>
  <c r="W143" i="5"/>
  <c r="AA143" i="5"/>
  <c r="W159" i="5"/>
  <c r="AA159" i="5"/>
  <c r="W175" i="5"/>
  <c r="AA175" i="5"/>
  <c r="AA54" i="5"/>
  <c r="AD51" i="5"/>
  <c r="AE51" i="5"/>
  <c r="AD59" i="5"/>
  <c r="AE59" i="5"/>
  <c r="AD67" i="5"/>
  <c r="AE67" i="5"/>
  <c r="W285" i="5"/>
  <c r="AA285" i="5"/>
  <c r="AA199" i="5"/>
  <c r="AA192" i="5"/>
  <c r="AA188" i="5"/>
  <c r="W112" i="5"/>
  <c r="AA112" i="5"/>
  <c r="W105" i="5"/>
  <c r="AA105" i="5"/>
  <c r="W101" i="5"/>
  <c r="AA101" i="5"/>
  <c r="W96" i="5"/>
  <c r="AA96" i="5"/>
  <c r="W92" i="5"/>
  <c r="AA92" i="5"/>
  <c r="W88" i="5"/>
  <c r="AA88" i="5"/>
  <c r="W84" i="5"/>
  <c r="AA84" i="5"/>
  <c r="W80" i="5"/>
  <c r="AA80" i="5"/>
  <c r="W76" i="5"/>
  <c r="AA76" i="5"/>
  <c r="AA71" i="5"/>
  <c r="W116" i="5"/>
  <c r="AA116" i="5"/>
  <c r="W132" i="5"/>
  <c r="AA132" i="5"/>
  <c r="W152" i="5"/>
  <c r="AA152" i="5"/>
  <c r="W168" i="5"/>
  <c r="AA168" i="5"/>
  <c r="W184" i="5"/>
  <c r="AA184" i="5"/>
  <c r="W63" i="5"/>
  <c r="AA63" i="5"/>
  <c r="AE60" i="5"/>
  <c r="AD60" i="5"/>
  <c r="AE68" i="5"/>
  <c r="AD68" i="5"/>
  <c r="W294" i="5"/>
  <c r="AA294" i="5"/>
  <c r="W207" i="5"/>
  <c r="AA207" i="5"/>
  <c r="W121" i="5"/>
  <c r="AA121" i="5"/>
  <c r="W137" i="5"/>
  <c r="AA137" i="5"/>
  <c r="W141" i="5"/>
  <c r="AA141" i="5"/>
  <c r="W157" i="5"/>
  <c r="AA157" i="5"/>
  <c r="W185" i="5"/>
  <c r="AA185" i="5"/>
  <c r="AA60" i="5"/>
  <c r="W235" i="5"/>
  <c r="AA235" i="5"/>
  <c r="AE54" i="5"/>
  <c r="AD54" i="5"/>
  <c r="AE62" i="5"/>
  <c r="AD62" i="5"/>
  <c r="W49" i="5"/>
  <c r="AA49" i="5"/>
  <c r="W45" i="5"/>
  <c r="AA45" i="5"/>
  <c r="W41" i="5"/>
  <c r="AA41" i="5"/>
  <c r="W37" i="5"/>
  <c r="AA37" i="5"/>
  <c r="W32" i="5"/>
  <c r="AA32" i="5"/>
  <c r="AA28" i="5"/>
  <c r="AA24" i="5"/>
  <c r="W20" i="5"/>
  <c r="AA20" i="5"/>
  <c r="AA16" i="5"/>
  <c r="AA12" i="5"/>
  <c r="W8" i="5"/>
  <c r="AA8" i="5"/>
  <c r="W4" i="5"/>
  <c r="AA4" i="5"/>
  <c r="T2" i="1"/>
  <c r="Y2" i="1"/>
  <c r="Z2" i="1" s="1"/>
  <c r="T95" i="1"/>
  <c r="Y95" i="1"/>
  <c r="Z95" i="1" s="1"/>
  <c r="T91" i="1"/>
  <c r="Y91" i="1"/>
  <c r="Z91" i="1" s="1"/>
  <c r="T87" i="1"/>
  <c r="Y87" i="1"/>
  <c r="Z87" i="1" s="1"/>
  <c r="T83" i="1"/>
  <c r="Y83" i="1"/>
  <c r="Z83" i="1" s="1"/>
  <c r="T79" i="1"/>
  <c r="Y79" i="1"/>
  <c r="Z79" i="1" s="1"/>
  <c r="T75" i="1"/>
  <c r="Y75" i="1"/>
  <c r="Z75" i="1" s="1"/>
  <c r="T71" i="1"/>
  <c r="Y71" i="1"/>
  <c r="Z71" i="1" s="1"/>
  <c r="T67" i="1"/>
  <c r="Y67" i="1"/>
  <c r="Z67" i="1" s="1"/>
  <c r="T63" i="1"/>
  <c r="Y63" i="1"/>
  <c r="Z63" i="1" s="1"/>
  <c r="T59" i="1"/>
  <c r="Y59" i="1"/>
  <c r="Z59" i="1" s="1"/>
  <c r="T55" i="1"/>
  <c r="Y55" i="1"/>
  <c r="Z55" i="1" s="1"/>
  <c r="T51" i="1"/>
  <c r="Y51" i="1"/>
  <c r="Z51" i="1" s="1"/>
  <c r="T47" i="1"/>
  <c r="Y47" i="1"/>
  <c r="Z47" i="1" s="1"/>
  <c r="T43" i="1"/>
  <c r="Y43" i="1"/>
  <c r="Z43" i="1" s="1"/>
  <c r="T39" i="1"/>
  <c r="Y39" i="1"/>
  <c r="Z39" i="1" s="1"/>
  <c r="T35" i="1"/>
  <c r="Y35" i="1"/>
  <c r="Z35" i="1" s="1"/>
  <c r="T31" i="1"/>
  <c r="Y31" i="1"/>
  <c r="Z31" i="1" s="1"/>
  <c r="T27" i="1"/>
  <c r="Y27" i="1"/>
  <c r="Z27" i="1" s="1"/>
  <c r="T23" i="1"/>
  <c r="Y23" i="1"/>
  <c r="Z23" i="1" s="1"/>
  <c r="T19" i="1"/>
  <c r="Y19" i="1"/>
  <c r="Z19" i="1" s="1"/>
  <c r="T15" i="1"/>
  <c r="Y15" i="1"/>
  <c r="Z15" i="1" s="1"/>
  <c r="T11" i="1"/>
  <c r="Y11" i="1"/>
  <c r="Z11" i="1" s="1"/>
  <c r="T7" i="1"/>
  <c r="Y7" i="1"/>
  <c r="Z7" i="1" s="1"/>
  <c r="T3" i="1"/>
  <c r="Y3" i="1"/>
  <c r="Z3" i="1" s="1"/>
  <c r="AA185" i="1"/>
  <c r="AA181" i="1"/>
  <c r="AA177" i="1"/>
  <c r="AA173" i="1"/>
  <c r="AA169" i="1"/>
  <c r="AA165" i="1"/>
  <c r="AA161" i="1"/>
  <c r="AA157" i="1"/>
  <c r="AA153" i="1"/>
  <c r="AA149" i="1"/>
  <c r="AA145" i="1"/>
  <c r="W141" i="1"/>
  <c r="AA141" i="1"/>
  <c r="AA133" i="1"/>
  <c r="AA129" i="1"/>
  <c r="AA125" i="1"/>
  <c r="AA121" i="1"/>
  <c r="AA117" i="1"/>
  <c r="AA113" i="1"/>
  <c r="AA109" i="1"/>
  <c r="AA105" i="1"/>
  <c r="AA101" i="1"/>
  <c r="AA97" i="1"/>
  <c r="AA93" i="1"/>
  <c r="AA85" i="1"/>
  <c r="AA81" i="1"/>
  <c r="W77" i="1"/>
  <c r="AA77" i="1"/>
  <c r="AA73" i="1"/>
  <c r="AA69" i="1"/>
  <c r="AA65" i="1"/>
  <c r="AA61" i="1"/>
  <c r="AA57" i="1"/>
  <c r="AA53" i="1"/>
  <c r="W49" i="1"/>
  <c r="AA49" i="1"/>
  <c r="W45" i="1"/>
  <c r="AA45" i="1"/>
  <c r="W41" i="1"/>
  <c r="AA41" i="1"/>
  <c r="W37" i="1"/>
  <c r="AA37" i="1"/>
  <c r="AA33" i="1"/>
  <c r="W29" i="1"/>
  <c r="AA29" i="1"/>
  <c r="AA25" i="1"/>
  <c r="AA21" i="1"/>
  <c r="W17" i="1"/>
  <c r="AA17" i="1"/>
  <c r="AA13" i="1"/>
  <c r="AA9" i="1"/>
  <c r="W5" i="1"/>
  <c r="AA5" i="1"/>
  <c r="W115" i="5"/>
  <c r="AA115" i="5"/>
  <c r="W131" i="5"/>
  <c r="AA131" i="5"/>
  <c r="W147" i="5"/>
  <c r="AA147" i="5"/>
  <c r="W163" i="5"/>
  <c r="AA163" i="5"/>
  <c r="W179" i="5"/>
  <c r="AA179" i="5"/>
  <c r="AA58" i="5"/>
  <c r="W281" i="5"/>
  <c r="AA281" i="5"/>
  <c r="AA198" i="5"/>
  <c r="AA191" i="5"/>
  <c r="AA187" i="5"/>
  <c r="W111" i="5"/>
  <c r="AA111" i="5"/>
  <c r="W104" i="5"/>
  <c r="AA104" i="5"/>
  <c r="W100" i="5"/>
  <c r="AA100" i="5"/>
  <c r="AA95" i="5"/>
  <c r="AA91" i="5"/>
  <c r="AA87" i="5"/>
  <c r="AA83" i="5"/>
  <c r="AA79" i="5"/>
  <c r="W74" i="5"/>
  <c r="AA74" i="5"/>
  <c r="W70" i="5"/>
  <c r="AA70" i="5"/>
  <c r="W120" i="5"/>
  <c r="AA120" i="5"/>
  <c r="W136" i="5"/>
  <c r="AA136" i="5"/>
  <c r="W156" i="5"/>
  <c r="AA156" i="5"/>
  <c r="W172" i="5"/>
  <c r="AA172" i="5"/>
  <c r="W51" i="5"/>
  <c r="AA51" i="5"/>
  <c r="W67" i="5"/>
  <c r="AA67" i="5"/>
  <c r="AA221" i="5"/>
  <c r="W201" i="5"/>
  <c r="AA201" i="5"/>
  <c r="W117" i="5"/>
  <c r="AA117" i="5"/>
  <c r="W133" i="5"/>
  <c r="AA133" i="5"/>
  <c r="W153" i="5"/>
  <c r="AA153" i="5"/>
  <c r="W169" i="5"/>
  <c r="AA169" i="5"/>
  <c r="W181" i="5"/>
  <c r="AA181" i="5"/>
  <c r="W64" i="5"/>
  <c r="AA64" i="5"/>
  <c r="AD53" i="5"/>
  <c r="AE53" i="5"/>
  <c r="AD65" i="5"/>
  <c r="AE65" i="5"/>
  <c r="AB65" i="5"/>
  <c r="AC65" i="5"/>
  <c r="AC274" i="5"/>
  <c r="AB274" i="5"/>
  <c r="W48" i="5"/>
  <c r="AA48" i="5"/>
  <c r="W44" i="5"/>
  <c r="AA44" i="5"/>
  <c r="W40" i="5"/>
  <c r="AA40" i="5"/>
  <c r="W35" i="5"/>
  <c r="AA35" i="5"/>
  <c r="W31" i="5"/>
  <c r="AA31" i="5"/>
  <c r="W27" i="5"/>
  <c r="AA27" i="5"/>
  <c r="W23" i="5"/>
  <c r="AA23" i="5"/>
  <c r="W19" i="5"/>
  <c r="AA19" i="5"/>
  <c r="W15" i="5"/>
  <c r="AA15" i="5"/>
  <c r="W11" i="5"/>
  <c r="AA11" i="5"/>
  <c r="W7" i="5"/>
  <c r="AA7" i="5"/>
  <c r="W3" i="5"/>
  <c r="AA3" i="5"/>
  <c r="T136" i="1"/>
  <c r="Y136" i="1"/>
  <c r="Z136" i="1" s="1"/>
  <c r="T132" i="1"/>
  <c r="Y132" i="1"/>
  <c r="Z132" i="1" s="1"/>
  <c r="T128" i="1"/>
  <c r="Y128" i="1"/>
  <c r="Z128" i="1" s="1"/>
  <c r="T124" i="1"/>
  <c r="Y124" i="1"/>
  <c r="Z124" i="1" s="1"/>
  <c r="T120" i="1"/>
  <c r="Y120" i="1"/>
  <c r="Z120" i="1" s="1"/>
  <c r="T116" i="1"/>
  <c r="Y116" i="1"/>
  <c r="Z116" i="1" s="1"/>
  <c r="T112" i="1"/>
  <c r="Y112" i="1"/>
  <c r="Z112" i="1" s="1"/>
  <c r="T108" i="1"/>
  <c r="Y108" i="1"/>
  <c r="Z108" i="1" s="1"/>
  <c r="T104" i="1"/>
  <c r="Y104" i="1"/>
  <c r="Z104" i="1" s="1"/>
  <c r="T100" i="1"/>
  <c r="Y100" i="1"/>
  <c r="Z100" i="1" s="1"/>
  <c r="T94" i="1"/>
  <c r="Y94" i="1"/>
  <c r="Z94" i="1" s="1"/>
  <c r="AA184" i="1"/>
  <c r="AA180" i="1"/>
  <c r="W176" i="1"/>
  <c r="AA176" i="1"/>
  <c r="AA172" i="1"/>
  <c r="AA168" i="1"/>
  <c r="AA164" i="1"/>
  <c r="AA160" i="1"/>
  <c r="AA156" i="1"/>
  <c r="AA152" i="1"/>
  <c r="AA148" i="1"/>
  <c r="AA144" i="1"/>
  <c r="AA136" i="1"/>
  <c r="AA132" i="1"/>
  <c r="AA128" i="1"/>
  <c r="AA124" i="1"/>
  <c r="AA120" i="1"/>
  <c r="AA116" i="1"/>
  <c r="AA112" i="1"/>
  <c r="AA108" i="1"/>
  <c r="AA104" i="1"/>
  <c r="AA100" i="1"/>
  <c r="AA96" i="1"/>
  <c r="AA92" i="1"/>
  <c r="W84" i="1"/>
  <c r="AA84" i="1"/>
  <c r="AA80" i="1"/>
  <c r="AA76" i="1"/>
  <c r="AA72" i="1"/>
  <c r="AA68" i="1"/>
  <c r="AA64" i="1"/>
  <c r="AA60" i="1"/>
  <c r="AA52" i="1"/>
  <c r="W48" i="1"/>
  <c r="AA48" i="1"/>
  <c r="W44" i="1"/>
  <c r="AA44" i="1"/>
  <c r="W40" i="1"/>
  <c r="AA40" i="1"/>
  <c r="W32" i="1"/>
  <c r="AA32" i="1"/>
  <c r="AA28" i="1"/>
  <c r="AA24" i="1"/>
  <c r="W20" i="1"/>
  <c r="AA20" i="1"/>
  <c r="AA16" i="1"/>
  <c r="AA12" i="1"/>
  <c r="W8" i="1"/>
  <c r="AA8" i="1"/>
  <c r="AA4" i="1"/>
  <c r="AA197" i="5"/>
  <c r="W119" i="5"/>
  <c r="AA119" i="5"/>
  <c r="W135" i="5"/>
  <c r="AA135" i="5"/>
  <c r="W151" i="5"/>
  <c r="AA151" i="5"/>
  <c r="W167" i="5"/>
  <c r="AA167" i="5"/>
  <c r="W183" i="5"/>
  <c r="AA183" i="5"/>
  <c r="W62" i="5"/>
  <c r="AA62" i="5"/>
  <c r="AD55" i="5"/>
  <c r="AE55" i="5"/>
  <c r="AD63" i="5"/>
  <c r="AE63" i="5"/>
  <c r="W293" i="5"/>
  <c r="AA293" i="5"/>
  <c r="W277" i="5"/>
  <c r="AA277" i="5"/>
  <c r="AA194" i="5"/>
  <c r="AA190" i="5"/>
  <c r="AA114" i="5"/>
  <c r="W110" i="5"/>
  <c r="AA110" i="5"/>
  <c r="W103" i="5"/>
  <c r="AA103" i="5"/>
  <c r="AA99" i="5"/>
  <c r="W94" i="5"/>
  <c r="AA94" i="5"/>
  <c r="W90" i="5"/>
  <c r="AA90" i="5"/>
  <c r="W86" i="5"/>
  <c r="AA86" i="5"/>
  <c r="W82" i="5"/>
  <c r="AA82" i="5"/>
  <c r="W78" i="5"/>
  <c r="AA78" i="5"/>
  <c r="W73" i="5"/>
  <c r="AA73" i="5"/>
  <c r="W69" i="5"/>
  <c r="AA69" i="5"/>
  <c r="W202" i="5"/>
  <c r="AA202" i="5"/>
  <c r="W124" i="5"/>
  <c r="AA124" i="5"/>
  <c r="W140" i="5"/>
  <c r="AA140" i="5"/>
  <c r="W160" i="5"/>
  <c r="AA160" i="5"/>
  <c r="W176" i="5"/>
  <c r="AA176" i="5"/>
  <c r="W55" i="5"/>
  <c r="AA55" i="5"/>
  <c r="AE52" i="5"/>
  <c r="AD52" i="5"/>
  <c r="AE64" i="5"/>
  <c r="AD64" i="5"/>
  <c r="W296" i="5"/>
  <c r="AA296" i="5"/>
  <c r="AA195" i="5"/>
  <c r="W129" i="5"/>
  <c r="AA129" i="5"/>
  <c r="W149" i="5"/>
  <c r="AA149" i="5"/>
  <c r="W165" i="5"/>
  <c r="AA165" i="5"/>
  <c r="W177" i="5"/>
  <c r="AA177" i="5"/>
  <c r="W68" i="5"/>
  <c r="AA68" i="5"/>
  <c r="AC283" i="5"/>
  <c r="AB283" i="5"/>
  <c r="AE50" i="5"/>
  <c r="AE297" i="5" s="1"/>
  <c r="AD50" i="5"/>
  <c r="AE58" i="5"/>
  <c r="AD58" i="5"/>
  <c r="AD297" i="5" s="1"/>
  <c r="AE66" i="5"/>
  <c r="AD66" i="5"/>
  <c r="W47" i="5"/>
  <c r="AA47" i="5"/>
  <c r="W43" i="5"/>
  <c r="AA43" i="5"/>
  <c r="W39" i="5"/>
  <c r="AA39" i="5"/>
  <c r="W34" i="5"/>
  <c r="AA34" i="5"/>
  <c r="W30" i="5"/>
  <c r="AA30" i="5"/>
  <c r="W26" i="5"/>
  <c r="AA26" i="5"/>
  <c r="W22" i="5"/>
  <c r="AA22" i="5"/>
  <c r="W18" i="5"/>
  <c r="AA18" i="5"/>
  <c r="W14" i="5"/>
  <c r="AA14" i="5"/>
  <c r="W10" i="5"/>
  <c r="AA10" i="5"/>
  <c r="W6" i="5"/>
  <c r="AA6" i="5"/>
  <c r="W2" i="5"/>
  <c r="AA2" i="5"/>
  <c r="U148" i="5"/>
  <c r="P164" i="1"/>
  <c r="T88" i="1"/>
  <c r="T86" i="1"/>
  <c r="T84" i="1"/>
  <c r="T82" i="1"/>
  <c r="T80" i="1"/>
  <c r="T78" i="1"/>
  <c r="T76" i="1"/>
  <c r="T74" i="1"/>
  <c r="T72" i="1"/>
  <c r="T70" i="1"/>
  <c r="T68" i="1"/>
  <c r="T66" i="1"/>
  <c r="T64" i="1"/>
  <c r="T62" i="1"/>
  <c r="T60" i="1"/>
  <c r="T58" i="1"/>
  <c r="T56" i="1"/>
  <c r="T54" i="1"/>
  <c r="T52" i="1"/>
  <c r="T50" i="1"/>
  <c r="T48" i="1"/>
  <c r="T46" i="1"/>
  <c r="T44" i="1"/>
  <c r="T42" i="1"/>
  <c r="T40" i="1"/>
  <c r="T38" i="1"/>
  <c r="T36" i="1"/>
  <c r="T34" i="1"/>
  <c r="T32" i="1"/>
  <c r="T30" i="1"/>
  <c r="T28" i="1"/>
  <c r="T26" i="1"/>
  <c r="T24" i="1"/>
  <c r="T22" i="1"/>
  <c r="T20" i="1"/>
  <c r="T18" i="1"/>
  <c r="T16" i="1"/>
  <c r="T14" i="1"/>
  <c r="T12" i="1"/>
  <c r="T10" i="1"/>
  <c r="T8" i="1"/>
  <c r="T6" i="1"/>
  <c r="T4" i="1"/>
  <c r="U130" i="5"/>
  <c r="U180" i="5"/>
  <c r="U51" i="5"/>
  <c r="U161" i="5"/>
  <c r="U159" i="5"/>
  <c r="U63" i="5"/>
  <c r="U160" i="5"/>
  <c r="U184" i="5"/>
  <c r="U143" i="5"/>
  <c r="U102" i="5"/>
  <c r="U146" i="5"/>
  <c r="W173" i="5"/>
  <c r="U96" i="5"/>
  <c r="U196" i="5"/>
  <c r="W196" i="5" s="1"/>
  <c r="U54" i="5"/>
  <c r="W54" i="5" s="1"/>
  <c r="U58" i="5"/>
  <c r="W58" i="5" s="1"/>
  <c r="U62" i="5"/>
  <c r="U66" i="5"/>
  <c r="W66" i="5" s="1"/>
  <c r="U295" i="5"/>
  <c r="W295" i="5" s="1"/>
  <c r="U221" i="5"/>
  <c r="W221" i="5" s="1"/>
  <c r="U195" i="5"/>
  <c r="W195" i="5" s="1"/>
  <c r="U197" i="5"/>
  <c r="W197" i="5" s="1"/>
  <c r="U56" i="5"/>
  <c r="W56" i="5" s="1"/>
  <c r="U60" i="5"/>
  <c r="W60" i="5" s="1"/>
  <c r="U64" i="5"/>
  <c r="U68" i="5"/>
  <c r="T96" i="1"/>
  <c r="T160" i="1"/>
  <c r="U182" i="1"/>
  <c r="U178" i="1"/>
  <c r="U174" i="1"/>
  <c r="U162" i="1"/>
  <c r="W162" i="1" s="1"/>
  <c r="U158" i="1"/>
  <c r="W158" i="1" s="1"/>
  <c r="U150" i="1"/>
  <c r="W150" i="1" s="1"/>
  <c r="U142" i="1"/>
  <c r="W142" i="1" s="1"/>
  <c r="U130" i="1"/>
  <c r="W130" i="1" s="1"/>
  <c r="U126" i="1"/>
  <c r="W126" i="1" s="1"/>
  <c r="U118" i="1"/>
  <c r="W118" i="1" s="1"/>
  <c r="U114" i="1"/>
  <c r="W114" i="1" s="1"/>
  <c r="U110" i="1"/>
  <c r="W110" i="1" s="1"/>
  <c r="U98" i="1"/>
  <c r="W98" i="1" s="1"/>
  <c r="U94" i="1"/>
  <c r="W94" i="1" s="1"/>
  <c r="S78" i="1"/>
  <c r="U78" i="1" s="1"/>
  <c r="U66" i="1"/>
  <c r="W66" i="1" s="1"/>
  <c r="U62" i="1"/>
  <c r="W62" i="1" s="1"/>
  <c r="U50" i="1"/>
  <c r="W50" i="1" s="1"/>
  <c r="U34" i="1"/>
  <c r="W34" i="1" s="1"/>
  <c r="T163" i="1"/>
  <c r="T161" i="1"/>
  <c r="T159" i="1"/>
  <c r="T157" i="1"/>
  <c r="T155" i="1"/>
  <c r="T153" i="1"/>
  <c r="T151" i="1"/>
  <c r="T149" i="1"/>
  <c r="T147" i="1"/>
  <c r="T145" i="1"/>
  <c r="T143" i="1"/>
  <c r="P185" i="1"/>
  <c r="P183" i="1"/>
  <c r="P181" i="1"/>
  <c r="P179" i="1"/>
  <c r="P177" i="1"/>
  <c r="P175" i="1"/>
  <c r="P173" i="1"/>
  <c r="P171" i="1"/>
  <c r="P169" i="1"/>
  <c r="P167" i="1"/>
  <c r="P165" i="1"/>
  <c r="T139" i="1"/>
  <c r="T137" i="1"/>
  <c r="T135" i="1"/>
  <c r="T133" i="1"/>
  <c r="T131" i="1"/>
  <c r="T129" i="1"/>
  <c r="T127" i="1"/>
  <c r="T125" i="1"/>
  <c r="T123" i="1"/>
  <c r="T121" i="1"/>
  <c r="T119" i="1"/>
  <c r="T117" i="1"/>
  <c r="T115" i="1"/>
  <c r="T113" i="1"/>
  <c r="T111" i="1"/>
  <c r="T109" i="1"/>
  <c r="T107" i="1"/>
  <c r="T105" i="1"/>
  <c r="T103" i="1"/>
  <c r="T101" i="1"/>
  <c r="T99" i="1"/>
  <c r="T97" i="1"/>
  <c r="T141" i="1"/>
  <c r="U2" i="1"/>
  <c r="U183" i="1"/>
  <c r="U181" i="1"/>
  <c r="U179" i="1"/>
  <c r="U175" i="1"/>
  <c r="U173" i="1"/>
  <c r="U171" i="1"/>
  <c r="U169" i="1"/>
  <c r="U167" i="1"/>
  <c r="U165" i="1"/>
  <c r="U163" i="1"/>
  <c r="W163" i="1" s="1"/>
  <c r="U161" i="1"/>
  <c r="W161" i="1" s="1"/>
  <c r="U159" i="1"/>
  <c r="W159" i="1" s="1"/>
  <c r="U157" i="1"/>
  <c r="W157" i="1" s="1"/>
  <c r="U155" i="1"/>
  <c r="W155" i="1" s="1"/>
  <c r="U153" i="1"/>
  <c r="W153" i="1" s="1"/>
  <c r="U151" i="1"/>
  <c r="W151" i="1" s="1"/>
  <c r="U149" i="1"/>
  <c r="W149" i="1" s="1"/>
  <c r="U147" i="1"/>
  <c r="W147" i="1" s="1"/>
  <c r="U145" i="1"/>
  <c r="W145" i="1" s="1"/>
  <c r="U143" i="1"/>
  <c r="W143" i="1" s="1"/>
  <c r="U141" i="1"/>
  <c r="U139" i="1"/>
  <c r="W139" i="1" s="1"/>
  <c r="S137" i="1"/>
  <c r="U137" i="1" s="1"/>
  <c r="U133" i="1"/>
  <c r="W133" i="1" s="1"/>
  <c r="U131" i="1"/>
  <c r="W131" i="1" s="1"/>
  <c r="U129" i="1"/>
  <c r="W129" i="1" s="1"/>
  <c r="U127" i="1"/>
  <c r="W127" i="1" s="1"/>
  <c r="U125" i="1"/>
  <c r="W125" i="1" s="1"/>
  <c r="U123" i="1"/>
  <c r="W123" i="1" s="1"/>
  <c r="U121" i="1"/>
  <c r="W121" i="1" s="1"/>
  <c r="U119" i="1"/>
  <c r="W119" i="1" s="1"/>
  <c r="U117" i="1"/>
  <c r="W117" i="1" s="1"/>
  <c r="U115" i="1"/>
  <c r="W115" i="1" s="1"/>
  <c r="U113" i="1"/>
  <c r="W113" i="1" s="1"/>
  <c r="U111" i="1"/>
  <c r="W111" i="1" s="1"/>
  <c r="U109" i="1"/>
  <c r="W109" i="1" s="1"/>
  <c r="U107" i="1"/>
  <c r="W107" i="1" s="1"/>
  <c r="U105" i="1"/>
  <c r="W105" i="1" s="1"/>
  <c r="U103" i="1"/>
  <c r="W103" i="1" s="1"/>
  <c r="U99" i="1"/>
  <c r="W99" i="1" s="1"/>
  <c r="U97" i="1"/>
  <c r="W97" i="1" s="1"/>
  <c r="U95" i="1"/>
  <c r="W95" i="1" s="1"/>
  <c r="U93" i="1"/>
  <c r="W93" i="1" s="1"/>
  <c r="U91" i="1"/>
  <c r="W91" i="1" s="1"/>
  <c r="S89" i="1"/>
  <c r="U89" i="1" s="1"/>
  <c r="W89" i="1" s="1"/>
  <c r="U87" i="1"/>
  <c r="W87" i="1" s="1"/>
  <c r="U85" i="1"/>
  <c r="W85" i="1" s="1"/>
  <c r="U81" i="1"/>
  <c r="W81" i="1" s="1"/>
  <c r="U79" i="1"/>
  <c r="W79" i="1" s="1"/>
  <c r="U75" i="1"/>
  <c r="W75" i="1" s="1"/>
  <c r="U73" i="1"/>
  <c r="W73" i="1" s="1"/>
  <c r="U71" i="1"/>
  <c r="W71" i="1" s="1"/>
  <c r="U69" i="1"/>
  <c r="W69" i="1" s="1"/>
  <c r="U67" i="1"/>
  <c r="W67" i="1" s="1"/>
  <c r="U65" i="1"/>
  <c r="W65" i="1" s="1"/>
  <c r="U63" i="1"/>
  <c r="W63" i="1" s="1"/>
  <c r="U61" i="1"/>
  <c r="W61" i="1" s="1"/>
  <c r="U59" i="1"/>
  <c r="W59" i="1" s="1"/>
  <c r="U186" i="1"/>
  <c r="U170" i="1"/>
  <c r="U154" i="1"/>
  <c r="W154" i="1" s="1"/>
  <c r="U138" i="1"/>
  <c r="W138" i="1" s="1"/>
  <c r="U122" i="1"/>
  <c r="W122" i="1" s="1"/>
  <c r="U106" i="1"/>
  <c r="W106" i="1" s="1"/>
  <c r="S90" i="1"/>
  <c r="U90" i="1" s="1"/>
  <c r="W90" i="1" s="1"/>
  <c r="U74" i="1"/>
  <c r="W74" i="1" s="1"/>
  <c r="U58" i="1"/>
  <c r="W58" i="1" s="1"/>
  <c r="U26" i="1"/>
  <c r="W26" i="1" s="1"/>
  <c r="T162" i="1"/>
  <c r="U184" i="1"/>
  <c r="U176" i="1"/>
  <c r="U172" i="1"/>
  <c r="U168" i="1"/>
  <c r="U164" i="1"/>
  <c r="U160" i="1"/>
  <c r="W160" i="1" s="1"/>
  <c r="U156" i="1"/>
  <c r="W156" i="1" s="1"/>
  <c r="U152" i="1"/>
  <c r="W152" i="1" s="1"/>
  <c r="U148" i="1"/>
  <c r="W148" i="1" s="1"/>
  <c r="U144" i="1"/>
  <c r="W144" i="1" s="1"/>
  <c r="S140" i="1"/>
  <c r="U140" i="1" s="1"/>
  <c r="W140" i="1" s="1"/>
  <c r="U136" i="1"/>
  <c r="W136" i="1" s="1"/>
  <c r="U132" i="1"/>
  <c r="W132" i="1" s="1"/>
  <c r="U128" i="1"/>
  <c r="W128" i="1" s="1"/>
  <c r="U124" i="1"/>
  <c r="W124" i="1" s="1"/>
  <c r="U120" i="1"/>
  <c r="W120" i="1" s="1"/>
  <c r="U116" i="1"/>
  <c r="W116" i="1" s="1"/>
  <c r="U112" i="1"/>
  <c r="W112" i="1" s="1"/>
  <c r="U108" i="1"/>
  <c r="W108" i="1" s="1"/>
  <c r="U104" i="1"/>
  <c r="W104" i="1" s="1"/>
  <c r="U100" i="1"/>
  <c r="W100" i="1" s="1"/>
  <c r="U96" i="1"/>
  <c r="W96" i="1" s="1"/>
  <c r="U92" i="1"/>
  <c r="W92" i="1" s="1"/>
  <c r="S88" i="1"/>
  <c r="U88" i="1" s="1"/>
  <c r="W88" i="1" s="1"/>
  <c r="U80" i="1"/>
  <c r="W80" i="1" s="1"/>
  <c r="U76" i="1"/>
  <c r="W76" i="1" s="1"/>
  <c r="U72" i="1"/>
  <c r="W72" i="1" s="1"/>
  <c r="U68" i="1"/>
  <c r="W68" i="1" s="1"/>
  <c r="U64" i="1"/>
  <c r="W64" i="1" s="1"/>
  <c r="U60" i="1"/>
  <c r="W60" i="1" s="1"/>
  <c r="S56" i="1"/>
  <c r="U56" i="1" s="1"/>
  <c r="W56" i="1" s="1"/>
  <c r="U54" i="1"/>
  <c r="W54" i="1" s="1"/>
  <c r="U52" i="1"/>
  <c r="W52" i="1" s="1"/>
  <c r="U48" i="1"/>
  <c r="U46" i="1"/>
  <c r="W46" i="1" s="1"/>
  <c r="U44" i="1"/>
  <c r="U40" i="1"/>
  <c r="U38" i="1"/>
  <c r="S36" i="1"/>
  <c r="U36" i="1" s="1"/>
  <c r="U32" i="1"/>
  <c r="U28" i="1"/>
  <c r="W28" i="1" s="1"/>
  <c r="U24" i="1"/>
  <c r="W24" i="1" s="1"/>
  <c r="U20" i="1"/>
  <c r="U12" i="1"/>
  <c r="W12" i="1" s="1"/>
  <c r="U8" i="1"/>
  <c r="U6" i="1"/>
  <c r="U4" i="1"/>
  <c r="W4" i="1" s="1"/>
  <c r="U180" i="1"/>
  <c r="U185" i="1"/>
  <c r="U177" i="1"/>
  <c r="U135" i="1"/>
  <c r="W135" i="1" s="1"/>
  <c r="U101" i="1"/>
  <c r="W101" i="1" s="1"/>
  <c r="U146" i="1"/>
  <c r="W146" i="1" s="1"/>
  <c r="U82" i="1"/>
  <c r="W82" i="1" s="1"/>
  <c r="U18" i="1"/>
  <c r="W18" i="1" s="1"/>
  <c r="T152" i="1"/>
  <c r="P186" i="1"/>
  <c r="P184" i="1"/>
  <c r="P182" i="1"/>
  <c r="P180" i="1"/>
  <c r="P178" i="1"/>
  <c r="P176" i="1"/>
  <c r="P174" i="1"/>
  <c r="P172" i="1"/>
  <c r="P170" i="1"/>
  <c r="P168" i="1"/>
  <c r="P166" i="1"/>
  <c r="T144" i="1"/>
  <c r="U166" i="1"/>
  <c r="U134" i="1"/>
  <c r="W134" i="1" s="1"/>
  <c r="U102" i="1"/>
  <c r="W102" i="1" s="1"/>
  <c r="U70" i="1"/>
  <c r="W70" i="1" s="1"/>
  <c r="T158" i="1"/>
  <c r="T156" i="1"/>
  <c r="T154" i="1"/>
  <c r="T150" i="1"/>
  <c r="T148" i="1"/>
  <c r="T146" i="1"/>
  <c r="T142" i="1"/>
  <c r="W108" i="5"/>
  <c r="U262" i="5"/>
  <c r="W262" i="5" s="1"/>
  <c r="U258" i="5"/>
  <c r="W258" i="5" s="1"/>
  <c r="U254" i="5"/>
  <c r="W254" i="5" s="1"/>
  <c r="U248" i="5"/>
  <c r="W248" i="5" s="1"/>
  <c r="U242" i="5"/>
  <c r="U238" i="5"/>
  <c r="W238" i="5" s="1"/>
  <c r="U230" i="5"/>
  <c r="W230" i="5" s="1"/>
  <c r="U226" i="5"/>
  <c r="W226" i="5" s="1"/>
  <c r="U222" i="5"/>
  <c r="W222" i="5" s="1"/>
  <c r="U214" i="5"/>
  <c r="W214" i="5" s="1"/>
  <c r="U210" i="5"/>
  <c r="W210" i="5" s="1"/>
  <c r="U204" i="5"/>
  <c r="W204" i="5" s="1"/>
  <c r="U198" i="5"/>
  <c r="W198" i="5" s="1"/>
  <c r="U191" i="5"/>
  <c r="W191" i="5" s="1"/>
  <c r="U189" i="5"/>
  <c r="W189" i="5" s="1"/>
  <c r="U103" i="5"/>
  <c r="U95" i="5"/>
  <c r="W95" i="5" s="1"/>
  <c r="U87" i="5"/>
  <c r="W87" i="5" s="1"/>
  <c r="U79" i="5"/>
  <c r="W79" i="5" s="1"/>
  <c r="U71" i="5"/>
  <c r="W71" i="5" s="1"/>
  <c r="U44" i="5"/>
  <c r="U36" i="5"/>
  <c r="W36" i="5"/>
  <c r="U20" i="5"/>
  <c r="U12" i="5"/>
  <c r="W12" i="5" s="1"/>
  <c r="U260" i="5"/>
  <c r="W260" i="5" s="1"/>
  <c r="U256" i="5"/>
  <c r="W256" i="5" s="1"/>
  <c r="U252" i="5"/>
  <c r="W252" i="5" s="1"/>
  <c r="U250" i="5"/>
  <c r="W250" i="5" s="1"/>
  <c r="U246" i="5"/>
  <c r="W246" i="5" s="1"/>
  <c r="U240" i="5"/>
  <c r="W240" i="5" s="1"/>
  <c r="U234" i="5"/>
  <c r="W234" i="5" s="1"/>
  <c r="U232" i="5"/>
  <c r="W232" i="5" s="1"/>
  <c r="U228" i="5"/>
  <c r="W228" i="5" s="1"/>
  <c r="U224" i="5"/>
  <c r="W224" i="5" s="1"/>
  <c r="U219" i="5"/>
  <c r="W219" i="5" s="1"/>
  <c r="U216" i="5"/>
  <c r="W216" i="5" s="1"/>
  <c r="U212" i="5"/>
  <c r="W212" i="5" s="1"/>
  <c r="U208" i="5"/>
  <c r="W208" i="5" s="1"/>
  <c r="U193" i="5"/>
  <c r="W193" i="5" s="1"/>
  <c r="U187" i="5"/>
  <c r="W187" i="5" s="1"/>
  <c r="U28" i="5"/>
  <c r="W28" i="5" s="1"/>
  <c r="U261" i="5"/>
  <c r="W261" i="5" s="1"/>
  <c r="U259" i="5"/>
  <c r="W259" i="5" s="1"/>
  <c r="U257" i="5"/>
  <c r="W257" i="5" s="1"/>
  <c r="U255" i="5"/>
  <c r="W255" i="5" s="1"/>
  <c r="U253" i="5"/>
  <c r="W253" i="5" s="1"/>
  <c r="U251" i="5"/>
  <c r="W251" i="5" s="1"/>
  <c r="U249" i="5"/>
  <c r="W249" i="5" s="1"/>
  <c r="U247" i="5"/>
  <c r="W247" i="5" s="1"/>
  <c r="U245" i="5"/>
  <c r="W245" i="5" s="1"/>
  <c r="U241" i="5"/>
  <c r="W241" i="5" s="1"/>
  <c r="U239" i="5"/>
  <c r="W239" i="5" s="1"/>
  <c r="U237" i="5"/>
  <c r="W237" i="5" s="1"/>
  <c r="U233" i="5"/>
  <c r="W233" i="5" s="1"/>
  <c r="U231" i="5"/>
  <c r="W231" i="5" s="1"/>
  <c r="U229" i="5"/>
  <c r="W229" i="5" s="1"/>
  <c r="U227" i="5"/>
  <c r="W227" i="5" s="1"/>
  <c r="U225" i="5"/>
  <c r="W225" i="5" s="1"/>
  <c r="U223" i="5"/>
  <c r="W223" i="5" s="1"/>
  <c r="U220" i="5"/>
  <c r="W220" i="5" s="1"/>
  <c r="U218" i="5"/>
  <c r="W218" i="5" s="1"/>
  <c r="U217" i="5"/>
  <c r="W217" i="5" s="1"/>
  <c r="U215" i="5"/>
  <c r="W215" i="5" s="1"/>
  <c r="U213" i="5"/>
  <c r="W213" i="5" s="1"/>
  <c r="U211" i="5"/>
  <c r="W211" i="5" s="1"/>
  <c r="U209" i="5"/>
  <c r="W209" i="5" s="1"/>
  <c r="U205" i="5"/>
  <c r="W205" i="5" s="1"/>
  <c r="U203" i="5"/>
  <c r="W203" i="5" s="1"/>
  <c r="U199" i="5"/>
  <c r="W199" i="5" s="1"/>
  <c r="U194" i="5"/>
  <c r="W194" i="5" s="1"/>
  <c r="U192" i="5"/>
  <c r="W192" i="5" s="1"/>
  <c r="U190" i="5"/>
  <c r="W190" i="5" s="1"/>
  <c r="U188" i="5"/>
  <c r="W188" i="5" s="1"/>
  <c r="U114" i="5"/>
  <c r="W114" i="5" s="1"/>
  <c r="U107" i="5"/>
  <c r="W107" i="5" s="1"/>
  <c r="U99" i="5"/>
  <c r="W99" i="5" s="1"/>
  <c r="U91" i="5"/>
  <c r="W91" i="5" s="1"/>
  <c r="U83" i="5"/>
  <c r="W83" i="5" s="1"/>
  <c r="U75" i="5"/>
  <c r="W75" i="5" s="1"/>
  <c r="U48" i="5"/>
  <c r="U40" i="5"/>
  <c r="U32" i="5"/>
  <c r="U24" i="5"/>
  <c r="W24" i="5" s="1"/>
  <c r="U16" i="5"/>
  <c r="W16" i="5" s="1"/>
  <c r="U8" i="5"/>
  <c r="AC24" i="5" l="1"/>
  <c r="AB24" i="5"/>
  <c r="AB71" i="5"/>
  <c r="AC71" i="5"/>
  <c r="AC101" i="1"/>
  <c r="AB101" i="1"/>
  <c r="AC54" i="1"/>
  <c r="AB54" i="1"/>
  <c r="AC104" i="1"/>
  <c r="AB104" i="1"/>
  <c r="AC152" i="1"/>
  <c r="AB152" i="1"/>
  <c r="AC61" i="1"/>
  <c r="AB61" i="1"/>
  <c r="AC123" i="1"/>
  <c r="AB123" i="1"/>
  <c r="AB114" i="5"/>
  <c r="AC114" i="5"/>
  <c r="AC189" i="5"/>
  <c r="AB189" i="5"/>
  <c r="AC18" i="1"/>
  <c r="AB18" i="1"/>
  <c r="AB4" i="1"/>
  <c r="AC4" i="1"/>
  <c r="AC72" i="1"/>
  <c r="AB72" i="1"/>
  <c r="AB108" i="1"/>
  <c r="AC108" i="1"/>
  <c r="AC156" i="1"/>
  <c r="AB156" i="1"/>
  <c r="AC26" i="1"/>
  <c r="AB26" i="1"/>
  <c r="AC71" i="1"/>
  <c r="AB71" i="1"/>
  <c r="AC91" i="5"/>
  <c r="AB91" i="5"/>
  <c r="AC188" i="5"/>
  <c r="AB188" i="5"/>
  <c r="AC199" i="5"/>
  <c r="AB199" i="5"/>
  <c r="AC28" i="5"/>
  <c r="AB28" i="5"/>
  <c r="AB87" i="5"/>
  <c r="AC87" i="5"/>
  <c r="AC191" i="5"/>
  <c r="AB191" i="5"/>
  <c r="AC134" i="1"/>
  <c r="AB134" i="1"/>
  <c r="AB82" i="1"/>
  <c r="AC82" i="1"/>
  <c r="AB24" i="1"/>
  <c r="AC24" i="1"/>
  <c r="AC60" i="1"/>
  <c r="AB60" i="1"/>
  <c r="AC76" i="1"/>
  <c r="AB76" i="1"/>
  <c r="AC96" i="1"/>
  <c r="AB96" i="1"/>
  <c r="AC112" i="1"/>
  <c r="AB112" i="1"/>
  <c r="AC128" i="1"/>
  <c r="AB128" i="1"/>
  <c r="AC144" i="1"/>
  <c r="AB144" i="1"/>
  <c r="AC160" i="1"/>
  <c r="AB160" i="1"/>
  <c r="AC58" i="1"/>
  <c r="AB58" i="1"/>
  <c r="AC122" i="1"/>
  <c r="AB122" i="1"/>
  <c r="AC65" i="1"/>
  <c r="AB65" i="1"/>
  <c r="AC73" i="1"/>
  <c r="AB73" i="1"/>
  <c r="AC85" i="1"/>
  <c r="AB85" i="1"/>
  <c r="AC93" i="1"/>
  <c r="AB93" i="1"/>
  <c r="AC103" i="1"/>
  <c r="AB103" i="1"/>
  <c r="AC111" i="1"/>
  <c r="AB111" i="1"/>
  <c r="AC119" i="1"/>
  <c r="AB119" i="1"/>
  <c r="AC127" i="1"/>
  <c r="AB127" i="1"/>
  <c r="AC145" i="1"/>
  <c r="AB145" i="1"/>
  <c r="AC153" i="1"/>
  <c r="AB153" i="1"/>
  <c r="AC161" i="1"/>
  <c r="AB161" i="1"/>
  <c r="AC66" i="1"/>
  <c r="AB66" i="1"/>
  <c r="AC110" i="1"/>
  <c r="AB110" i="1"/>
  <c r="AC130" i="1"/>
  <c r="AB130" i="1"/>
  <c r="AC162" i="1"/>
  <c r="AB162" i="1"/>
  <c r="AC60" i="5"/>
  <c r="AB60" i="5"/>
  <c r="AC221" i="5"/>
  <c r="AB221" i="5"/>
  <c r="AC58" i="5"/>
  <c r="AB58" i="5"/>
  <c r="AB99" i="5"/>
  <c r="AC99" i="5"/>
  <c r="AC190" i="5"/>
  <c r="AB190" i="5"/>
  <c r="AC187" i="5"/>
  <c r="AB187" i="5"/>
  <c r="AC12" i="5"/>
  <c r="AB12" i="5"/>
  <c r="AB95" i="5"/>
  <c r="AC95" i="5"/>
  <c r="AC198" i="5"/>
  <c r="AB198" i="5"/>
  <c r="AC146" i="1"/>
  <c r="AB146" i="1"/>
  <c r="AB28" i="1"/>
  <c r="AC28" i="1"/>
  <c r="AC52" i="1"/>
  <c r="AB52" i="1"/>
  <c r="AC64" i="1"/>
  <c r="AB64" i="1"/>
  <c r="AC80" i="1"/>
  <c r="AB80" i="1"/>
  <c r="AC100" i="1"/>
  <c r="AB100" i="1"/>
  <c r="AC116" i="1"/>
  <c r="AB116" i="1"/>
  <c r="AC132" i="1"/>
  <c r="AB132" i="1"/>
  <c r="AC148" i="1"/>
  <c r="AB148" i="1"/>
  <c r="AC74" i="1"/>
  <c r="AB74" i="1"/>
  <c r="AC138" i="1"/>
  <c r="AB138" i="1"/>
  <c r="AC59" i="1"/>
  <c r="AB59" i="1"/>
  <c r="AB67" i="1"/>
  <c r="AC67" i="1"/>
  <c r="AC75" i="1"/>
  <c r="AB75" i="1"/>
  <c r="AC87" i="1"/>
  <c r="AB87" i="1"/>
  <c r="AC95" i="1"/>
  <c r="AB95" i="1"/>
  <c r="AC105" i="1"/>
  <c r="AB105" i="1"/>
  <c r="AC113" i="1"/>
  <c r="AB113" i="1"/>
  <c r="AC121" i="1"/>
  <c r="AB121" i="1"/>
  <c r="AC129" i="1"/>
  <c r="AB129" i="1"/>
  <c r="AC139" i="1"/>
  <c r="AB139" i="1"/>
  <c r="AC147" i="1"/>
  <c r="AB147" i="1"/>
  <c r="AC155" i="1"/>
  <c r="AB155" i="1"/>
  <c r="AC163" i="1"/>
  <c r="AB163" i="1"/>
  <c r="AC34" i="1"/>
  <c r="AB34" i="1"/>
  <c r="AC114" i="1"/>
  <c r="AB114" i="1"/>
  <c r="AC142" i="1"/>
  <c r="AB142" i="1"/>
  <c r="AC295" i="5"/>
  <c r="AB295" i="5"/>
  <c r="AC54" i="5"/>
  <c r="AB54" i="5"/>
  <c r="AC193" i="5"/>
  <c r="AB193" i="5"/>
  <c r="AB12" i="1"/>
  <c r="AC12" i="1"/>
  <c r="AC136" i="1"/>
  <c r="AB136" i="1"/>
  <c r="AC154" i="1"/>
  <c r="AB154" i="1"/>
  <c r="AC79" i="1"/>
  <c r="AB79" i="1"/>
  <c r="AC97" i="1"/>
  <c r="AB97" i="1"/>
  <c r="AC115" i="1"/>
  <c r="AB115" i="1"/>
  <c r="AC131" i="1"/>
  <c r="AB131" i="1"/>
  <c r="AC149" i="1"/>
  <c r="AB149" i="1"/>
  <c r="AC157" i="1"/>
  <c r="AB157" i="1"/>
  <c r="AC50" i="1"/>
  <c r="AB50" i="1"/>
  <c r="AC94" i="1"/>
  <c r="AB94" i="1"/>
  <c r="AC118" i="1"/>
  <c r="AB118" i="1"/>
  <c r="AC150" i="1"/>
  <c r="AB150" i="1"/>
  <c r="AC197" i="5"/>
  <c r="AB197" i="5"/>
  <c r="AC66" i="5"/>
  <c r="AB66" i="5"/>
  <c r="AC196" i="5"/>
  <c r="AB196" i="5"/>
  <c r="AC16" i="5"/>
  <c r="AB16" i="5"/>
  <c r="AC192" i="5"/>
  <c r="AB192" i="5"/>
  <c r="AC70" i="1"/>
  <c r="AB70" i="1"/>
  <c r="AC68" i="1"/>
  <c r="AB68" i="1"/>
  <c r="AC120" i="1"/>
  <c r="AB120" i="1"/>
  <c r="AC69" i="1"/>
  <c r="AB69" i="1"/>
  <c r="AC107" i="1"/>
  <c r="AB107" i="1"/>
  <c r="AC83" i="5"/>
  <c r="AB83" i="5"/>
  <c r="AC194" i="5"/>
  <c r="AB194" i="5"/>
  <c r="AB79" i="5"/>
  <c r="AC79" i="5"/>
  <c r="AC102" i="1"/>
  <c r="AB102" i="1"/>
  <c r="AC135" i="1"/>
  <c r="AB135" i="1"/>
  <c r="AC46" i="1"/>
  <c r="AB46" i="1"/>
  <c r="AB92" i="1"/>
  <c r="AC92" i="1"/>
  <c r="AC124" i="1"/>
  <c r="AB124" i="1"/>
  <c r="AC106" i="1"/>
  <c r="AB106" i="1"/>
  <c r="AC63" i="1"/>
  <c r="AB63" i="1"/>
  <c r="AC81" i="1"/>
  <c r="AB81" i="1"/>
  <c r="AC91" i="1"/>
  <c r="AB91" i="1"/>
  <c r="AC99" i="1"/>
  <c r="AB99" i="1"/>
  <c r="AC109" i="1"/>
  <c r="AB109" i="1"/>
  <c r="AC117" i="1"/>
  <c r="AB117" i="1"/>
  <c r="AC125" i="1"/>
  <c r="AB125" i="1"/>
  <c r="AC133" i="1"/>
  <c r="AB133" i="1"/>
  <c r="AC143" i="1"/>
  <c r="AB143" i="1"/>
  <c r="AC151" i="1"/>
  <c r="AB151" i="1"/>
  <c r="AC159" i="1"/>
  <c r="AB159" i="1"/>
  <c r="AC62" i="1"/>
  <c r="AB62" i="1"/>
  <c r="AC98" i="1"/>
  <c r="AB98" i="1"/>
  <c r="AC126" i="1"/>
  <c r="AB126" i="1"/>
  <c r="AC158" i="1"/>
  <c r="AB158" i="1"/>
  <c r="AC195" i="5"/>
  <c r="AB195" i="5"/>
  <c r="AC215" i="5"/>
  <c r="AB215" i="5"/>
  <c r="AC251" i="5"/>
  <c r="AB251" i="5"/>
  <c r="AC217" i="5"/>
  <c r="AB217" i="5"/>
  <c r="AC233" i="5"/>
  <c r="AB233" i="5"/>
  <c r="AC261" i="5"/>
  <c r="AB261" i="5"/>
  <c r="AC240" i="5"/>
  <c r="AB240" i="5"/>
  <c r="AC203" i="5"/>
  <c r="AB203" i="5"/>
  <c r="AC213" i="5"/>
  <c r="AB213" i="5"/>
  <c r="AC220" i="5"/>
  <c r="AB220" i="5"/>
  <c r="AC229" i="5"/>
  <c r="AB229" i="5"/>
  <c r="AC239" i="5"/>
  <c r="AB239" i="5"/>
  <c r="AC249" i="5"/>
  <c r="AB249" i="5"/>
  <c r="AC257" i="5"/>
  <c r="AB257" i="5"/>
  <c r="AC216" i="5"/>
  <c r="AB216" i="5"/>
  <c r="AC232" i="5"/>
  <c r="AB232" i="5"/>
  <c r="AC250" i="5"/>
  <c r="AB250" i="5"/>
  <c r="AC222" i="5"/>
  <c r="AB222" i="5"/>
  <c r="AC262" i="5"/>
  <c r="AB262" i="5"/>
  <c r="T170" i="1"/>
  <c r="W170" i="1" s="1"/>
  <c r="Y170" i="1"/>
  <c r="T178" i="1"/>
  <c r="W178" i="1" s="1"/>
  <c r="Y178" i="1"/>
  <c r="T186" i="1"/>
  <c r="W186" i="1" s="1"/>
  <c r="Y186" i="1"/>
  <c r="T169" i="1"/>
  <c r="W169" i="1" s="1"/>
  <c r="Y169" i="1"/>
  <c r="T177" i="1"/>
  <c r="W177" i="1" s="1"/>
  <c r="Y177" i="1"/>
  <c r="T185" i="1"/>
  <c r="W185" i="1" s="1"/>
  <c r="Y185" i="1"/>
  <c r="AB69" i="5"/>
  <c r="AC69" i="5"/>
  <c r="AB78" i="5"/>
  <c r="AC78" i="5"/>
  <c r="AB86" i="5"/>
  <c r="AC86" i="5"/>
  <c r="AB94" i="5"/>
  <c r="AC94" i="5"/>
  <c r="AB103" i="5"/>
  <c r="AC103" i="5"/>
  <c r="AC293" i="5"/>
  <c r="AB293" i="5"/>
  <c r="AC183" i="5"/>
  <c r="AB183" i="5"/>
  <c r="AC151" i="5"/>
  <c r="AB151" i="5"/>
  <c r="AC119" i="5"/>
  <c r="AB119" i="5"/>
  <c r="AB20" i="1"/>
  <c r="AC20" i="1"/>
  <c r="AC40" i="1"/>
  <c r="AB40" i="1"/>
  <c r="AC48" i="1"/>
  <c r="AB48" i="1"/>
  <c r="AC84" i="1"/>
  <c r="AB84" i="1"/>
  <c r="AB7" i="5"/>
  <c r="AC7" i="5"/>
  <c r="AB15" i="5"/>
  <c r="AC15" i="5"/>
  <c r="AB23" i="5"/>
  <c r="AC23" i="5"/>
  <c r="AB31" i="5"/>
  <c r="AC31" i="5"/>
  <c r="AB40" i="5"/>
  <c r="AC40" i="5"/>
  <c r="AC48" i="5"/>
  <c r="AB48" i="5"/>
  <c r="AC181" i="5"/>
  <c r="AB181" i="5"/>
  <c r="AC153" i="5"/>
  <c r="AB153" i="5"/>
  <c r="AC117" i="5"/>
  <c r="AB117" i="5"/>
  <c r="AB51" i="5"/>
  <c r="AC51" i="5"/>
  <c r="AC156" i="5"/>
  <c r="AB156" i="5"/>
  <c r="AB120" i="5"/>
  <c r="AC120" i="5"/>
  <c r="AC231" i="5"/>
  <c r="AB231" i="5"/>
  <c r="AC259" i="5"/>
  <c r="AB259" i="5"/>
  <c r="AC219" i="5"/>
  <c r="AB219" i="5"/>
  <c r="AC234" i="5"/>
  <c r="AB234" i="5"/>
  <c r="AC252" i="5"/>
  <c r="AB252" i="5"/>
  <c r="AC204" i="5"/>
  <c r="AB204" i="5"/>
  <c r="AC226" i="5"/>
  <c r="AB226" i="5"/>
  <c r="AC248" i="5"/>
  <c r="AB248" i="5"/>
  <c r="T172" i="1"/>
  <c r="W172" i="1" s="1"/>
  <c r="Y172" i="1"/>
  <c r="T180" i="1"/>
  <c r="W180" i="1" s="1"/>
  <c r="Y180" i="1"/>
  <c r="T171" i="1"/>
  <c r="W171" i="1" s="1"/>
  <c r="Y171" i="1"/>
  <c r="T179" i="1"/>
  <c r="W179" i="1" s="1"/>
  <c r="Y179" i="1"/>
  <c r="AC2" i="5"/>
  <c r="AB2" i="5"/>
  <c r="AC10" i="5"/>
  <c r="AB10" i="5"/>
  <c r="AC18" i="5"/>
  <c r="AB18" i="5"/>
  <c r="AC26" i="5"/>
  <c r="AB26" i="5"/>
  <c r="AC34" i="5"/>
  <c r="AB34" i="5"/>
  <c r="AC43" i="5"/>
  <c r="AB43" i="5"/>
  <c r="AC68" i="5"/>
  <c r="AB68" i="5"/>
  <c r="AC165" i="5"/>
  <c r="AB165" i="5"/>
  <c r="AC129" i="5"/>
  <c r="AB129" i="5"/>
  <c r="AC296" i="5"/>
  <c r="AB296" i="5"/>
  <c r="AC176" i="5"/>
  <c r="AB176" i="5"/>
  <c r="AB140" i="5"/>
  <c r="AC140" i="5"/>
  <c r="AC202" i="5"/>
  <c r="AB202" i="5"/>
  <c r="AC74" i="5"/>
  <c r="AB74" i="5"/>
  <c r="AC100" i="5"/>
  <c r="AB100" i="5"/>
  <c r="AC111" i="5"/>
  <c r="AB111" i="5"/>
  <c r="AC281" i="5"/>
  <c r="AB281" i="5"/>
  <c r="AC179" i="5"/>
  <c r="AB179" i="5"/>
  <c r="AC147" i="5"/>
  <c r="AB147" i="5"/>
  <c r="AB115" i="5"/>
  <c r="AC115" i="5"/>
  <c r="AC17" i="1"/>
  <c r="AB17" i="1"/>
  <c r="AC41" i="1"/>
  <c r="AB41" i="1"/>
  <c r="AC49" i="1"/>
  <c r="AB49" i="1"/>
  <c r="AC4" i="5"/>
  <c r="AB4" i="5"/>
  <c r="AC20" i="5"/>
  <c r="AB20" i="5"/>
  <c r="AC37" i="5"/>
  <c r="AB37" i="5"/>
  <c r="AB45" i="5"/>
  <c r="AC45" i="5"/>
  <c r="AC235" i="5"/>
  <c r="AB235" i="5"/>
  <c r="AC185" i="5"/>
  <c r="AB185" i="5"/>
  <c r="AC141" i="5"/>
  <c r="AB141" i="5"/>
  <c r="AC121" i="5"/>
  <c r="AB121" i="5"/>
  <c r="AC294" i="5"/>
  <c r="AB294" i="5"/>
  <c r="AC184" i="5"/>
  <c r="AB184" i="5"/>
  <c r="AC152" i="5"/>
  <c r="AB152" i="5"/>
  <c r="AB116" i="5"/>
  <c r="AC116" i="5"/>
  <c r="AB76" i="5"/>
  <c r="AC76" i="5"/>
  <c r="AB84" i="5"/>
  <c r="AC84" i="5"/>
  <c r="AB92" i="5"/>
  <c r="AC92" i="5"/>
  <c r="AB101" i="5"/>
  <c r="AC101" i="5"/>
  <c r="AB112" i="5"/>
  <c r="AC112" i="5"/>
  <c r="AC285" i="5"/>
  <c r="AB285" i="5"/>
  <c r="AC159" i="5"/>
  <c r="AB159" i="5"/>
  <c r="AC127" i="5"/>
  <c r="AB127" i="5"/>
  <c r="AC10" i="1"/>
  <c r="AB10" i="1"/>
  <c r="AC42" i="1"/>
  <c r="AB42" i="1"/>
  <c r="AC86" i="1"/>
  <c r="AB86" i="1"/>
  <c r="AB9" i="5"/>
  <c r="AC9" i="5"/>
  <c r="AB17" i="5"/>
  <c r="AC17" i="5"/>
  <c r="AB25" i="5"/>
  <c r="AC25" i="5"/>
  <c r="AB33" i="5"/>
  <c r="AC33" i="5"/>
  <c r="AB42" i="5"/>
  <c r="AC42" i="5"/>
  <c r="AC236" i="5"/>
  <c r="AB236" i="5"/>
  <c r="AB52" i="5"/>
  <c r="AC52" i="5"/>
  <c r="AC145" i="5"/>
  <c r="AB145" i="5"/>
  <c r="AC267" i="5"/>
  <c r="AB267" i="5"/>
  <c r="AB59" i="5"/>
  <c r="AC59" i="5"/>
  <c r="AC164" i="5"/>
  <c r="AB164" i="5"/>
  <c r="AB128" i="5"/>
  <c r="AC128" i="5"/>
  <c r="AC268" i="5"/>
  <c r="AB268" i="5"/>
  <c r="AC77" i="5"/>
  <c r="AB77" i="5"/>
  <c r="AC85" i="5"/>
  <c r="AB85" i="5"/>
  <c r="AC93" i="5"/>
  <c r="AB93" i="5"/>
  <c r="AC102" i="5"/>
  <c r="AB102" i="5"/>
  <c r="AC113" i="5"/>
  <c r="AB113" i="5"/>
  <c r="AC289" i="5"/>
  <c r="AB289" i="5"/>
  <c r="AC50" i="5"/>
  <c r="AB50" i="5"/>
  <c r="AC155" i="5"/>
  <c r="AB155" i="5"/>
  <c r="AB123" i="5"/>
  <c r="AC123" i="5"/>
  <c r="AC7" i="1"/>
  <c r="AB7" i="1"/>
  <c r="AC15" i="1"/>
  <c r="AB15" i="1"/>
  <c r="AC31" i="1"/>
  <c r="AB31" i="1"/>
  <c r="AC167" i="1"/>
  <c r="AB167" i="1"/>
  <c r="AC223" i="5"/>
  <c r="AB223" i="5"/>
  <c r="AC209" i="5"/>
  <c r="AB209" i="5"/>
  <c r="AC245" i="5"/>
  <c r="AB245" i="5"/>
  <c r="AC224" i="5"/>
  <c r="AB224" i="5"/>
  <c r="AC230" i="5"/>
  <c r="AB230" i="5"/>
  <c r="T166" i="1"/>
  <c r="W166" i="1" s="1"/>
  <c r="Y166" i="1"/>
  <c r="T174" i="1"/>
  <c r="W174" i="1" s="1"/>
  <c r="Y174" i="1"/>
  <c r="T165" i="1"/>
  <c r="W165" i="1" s="1"/>
  <c r="Y165" i="1"/>
  <c r="T173" i="1"/>
  <c r="W173" i="1" s="1"/>
  <c r="Y173" i="1"/>
  <c r="T181" i="1"/>
  <c r="W181" i="1" s="1"/>
  <c r="Y181" i="1"/>
  <c r="T164" i="1"/>
  <c r="W164" i="1" s="1"/>
  <c r="Y164" i="1"/>
  <c r="AB73" i="5"/>
  <c r="AC73" i="5"/>
  <c r="AB82" i="5"/>
  <c r="AC82" i="5"/>
  <c r="AB90" i="5"/>
  <c r="AC90" i="5"/>
  <c r="AB110" i="5"/>
  <c r="AC110" i="5"/>
  <c r="AC277" i="5"/>
  <c r="AB277" i="5"/>
  <c r="AB62" i="5"/>
  <c r="AC62" i="5"/>
  <c r="AC167" i="5"/>
  <c r="AB167" i="5"/>
  <c r="AC135" i="5"/>
  <c r="AB135" i="5"/>
  <c r="AB8" i="1"/>
  <c r="AC8" i="1"/>
  <c r="AB32" i="1"/>
  <c r="AC32" i="1"/>
  <c r="AC44" i="1"/>
  <c r="AB44" i="1"/>
  <c r="AC176" i="1"/>
  <c r="AB176" i="1"/>
  <c r="AB3" i="5"/>
  <c r="AC3" i="5"/>
  <c r="AB11" i="5"/>
  <c r="AC11" i="5"/>
  <c r="AB19" i="5"/>
  <c r="AC19" i="5"/>
  <c r="AB27" i="5"/>
  <c r="AC27" i="5"/>
  <c r="AB35" i="5"/>
  <c r="AC35" i="5"/>
  <c r="AB44" i="5"/>
  <c r="AC44" i="5"/>
  <c r="AC64" i="5"/>
  <c r="AB64" i="5"/>
  <c r="AC169" i="5"/>
  <c r="AB169" i="5"/>
  <c r="AC133" i="5"/>
  <c r="AB133" i="5"/>
  <c r="AC201" i="5"/>
  <c r="AB201" i="5"/>
  <c r="AB67" i="5"/>
  <c r="AC67" i="5"/>
  <c r="AC172" i="5"/>
  <c r="AB172" i="5"/>
  <c r="AB136" i="5"/>
  <c r="AC136" i="5"/>
  <c r="AC205" i="5"/>
  <c r="AB205" i="5"/>
  <c r="AC225" i="5"/>
  <c r="AB225" i="5"/>
  <c r="AC253" i="5"/>
  <c r="AB253" i="5"/>
  <c r="AC208" i="5"/>
  <c r="AB208" i="5"/>
  <c r="AC256" i="5"/>
  <c r="AB256" i="5"/>
  <c r="AC210" i="5"/>
  <c r="AB210" i="5"/>
  <c r="AC254" i="5"/>
  <c r="AB254" i="5"/>
  <c r="T182" i="1"/>
  <c r="W182" i="1" s="1"/>
  <c r="Y182" i="1"/>
  <c r="AC211" i="5"/>
  <c r="AB211" i="5"/>
  <c r="AC218" i="5"/>
  <c r="AB218" i="5"/>
  <c r="AC227" i="5"/>
  <c r="AB227" i="5"/>
  <c r="AC237" i="5"/>
  <c r="AB237" i="5"/>
  <c r="AC247" i="5"/>
  <c r="AB247" i="5"/>
  <c r="AC255" i="5"/>
  <c r="AB255" i="5"/>
  <c r="AC212" i="5"/>
  <c r="AB212" i="5"/>
  <c r="AC228" i="5"/>
  <c r="AB228" i="5"/>
  <c r="AC246" i="5"/>
  <c r="AB246" i="5"/>
  <c r="AC260" i="5"/>
  <c r="AB260" i="5"/>
  <c r="AC214" i="5"/>
  <c r="AB214" i="5"/>
  <c r="AC258" i="5"/>
  <c r="AB258" i="5"/>
  <c r="T168" i="1"/>
  <c r="W168" i="1" s="1"/>
  <c r="Y168" i="1"/>
  <c r="T176" i="1"/>
  <c r="Y176" i="1"/>
  <c r="T184" i="1"/>
  <c r="W184" i="1" s="1"/>
  <c r="Y184" i="1"/>
  <c r="T167" i="1"/>
  <c r="Y167" i="1"/>
  <c r="T175" i="1"/>
  <c r="W175" i="1" s="1"/>
  <c r="Y175" i="1"/>
  <c r="T183" i="1"/>
  <c r="W183" i="1" s="1"/>
  <c r="Y183" i="1"/>
  <c r="AC6" i="5"/>
  <c r="AB6" i="5"/>
  <c r="AC14" i="5"/>
  <c r="AB14" i="5"/>
  <c r="AC22" i="5"/>
  <c r="AB22" i="5"/>
  <c r="AC30" i="5"/>
  <c r="AB30" i="5"/>
  <c r="AC39" i="5"/>
  <c r="AB39" i="5"/>
  <c r="AB47" i="5"/>
  <c r="AC47" i="5"/>
  <c r="AC177" i="5"/>
  <c r="AB177" i="5"/>
  <c r="AC149" i="5"/>
  <c r="AB149" i="5"/>
  <c r="AB55" i="5"/>
  <c r="AC55" i="5"/>
  <c r="AC160" i="5"/>
  <c r="AB160" i="5"/>
  <c r="AB124" i="5"/>
  <c r="AC124" i="5"/>
  <c r="AB70" i="5"/>
  <c r="AC70" i="5"/>
  <c r="AB104" i="5"/>
  <c r="AC104" i="5"/>
  <c r="AC163" i="5"/>
  <c r="AB163" i="5"/>
  <c r="AB131" i="5"/>
  <c r="AC131" i="5"/>
  <c r="AC5" i="1"/>
  <c r="AB5" i="1"/>
  <c r="AC29" i="1"/>
  <c r="AB29" i="1"/>
  <c r="AC37" i="1"/>
  <c r="AB37" i="1"/>
  <c r="AC45" i="1"/>
  <c r="AB45" i="1"/>
  <c r="AC77" i="1"/>
  <c r="AB77" i="1"/>
  <c r="AC141" i="1"/>
  <c r="AB141" i="1"/>
  <c r="AC8" i="5"/>
  <c r="AB8" i="5"/>
  <c r="AC32" i="5"/>
  <c r="AB32" i="5"/>
  <c r="AC41" i="5"/>
  <c r="AB41" i="5"/>
  <c r="AB49" i="5"/>
  <c r="AC49" i="5"/>
  <c r="AC157" i="5"/>
  <c r="AB157" i="5"/>
  <c r="AC137" i="5"/>
  <c r="AB137" i="5"/>
  <c r="AC207" i="5"/>
  <c r="AB207" i="5"/>
  <c r="AB63" i="5"/>
  <c r="AC63" i="5"/>
  <c r="AC168" i="5"/>
  <c r="AB168" i="5"/>
  <c r="AB132" i="5"/>
  <c r="AC132" i="5"/>
  <c r="AB80" i="5"/>
  <c r="AC80" i="5"/>
  <c r="AB88" i="5"/>
  <c r="AC88" i="5"/>
  <c r="AB96" i="5"/>
  <c r="AC96" i="5"/>
  <c r="AB105" i="5"/>
  <c r="AC105" i="5"/>
  <c r="AC175" i="5"/>
  <c r="AB175" i="5"/>
  <c r="AC143" i="5"/>
  <c r="AB143" i="5"/>
  <c r="AC6" i="1"/>
  <c r="AB6" i="1"/>
  <c r="AC14" i="1"/>
  <c r="AB14" i="1"/>
  <c r="AC22" i="1"/>
  <c r="AB22" i="1"/>
  <c r="AC30" i="1"/>
  <c r="AB30" i="1"/>
  <c r="AC38" i="1"/>
  <c r="AB38" i="1"/>
  <c r="AB5" i="5"/>
  <c r="AC5" i="5"/>
  <c r="AB13" i="5"/>
  <c r="AC13" i="5"/>
  <c r="AB21" i="5"/>
  <c r="AC21" i="5"/>
  <c r="AB29" i="5"/>
  <c r="AC29" i="5"/>
  <c r="AB38" i="5"/>
  <c r="AC38" i="5"/>
  <c r="AC46" i="5"/>
  <c r="AB46" i="5"/>
  <c r="AC161" i="5"/>
  <c r="AB161" i="5"/>
  <c r="AC125" i="5"/>
  <c r="AB125" i="5"/>
  <c r="AC180" i="5"/>
  <c r="AB180" i="5"/>
  <c r="AC144" i="5"/>
  <c r="AB144" i="5"/>
  <c r="AC72" i="5"/>
  <c r="AB72" i="5"/>
  <c r="AC81" i="5"/>
  <c r="AB81" i="5"/>
  <c r="AC89" i="5"/>
  <c r="AB89" i="5"/>
  <c r="AC98" i="5"/>
  <c r="AB98" i="5"/>
  <c r="AC106" i="5"/>
  <c r="AB106" i="5"/>
  <c r="AC273" i="5"/>
  <c r="AB273" i="5"/>
  <c r="AC171" i="5"/>
  <c r="AB171" i="5"/>
  <c r="AB139" i="5"/>
  <c r="AC139" i="5"/>
  <c r="AC3" i="1"/>
  <c r="AB3" i="1"/>
  <c r="AC11" i="1"/>
  <c r="AB11" i="1"/>
  <c r="AC83" i="1"/>
  <c r="AB83" i="1"/>
  <c r="AB2" i="1"/>
  <c r="AC2" i="1"/>
  <c r="U42" i="1"/>
  <c r="W78" i="1"/>
  <c r="U10" i="1"/>
  <c r="U83" i="1"/>
  <c r="U30" i="1"/>
  <c r="U86" i="1"/>
  <c r="W36" i="1"/>
  <c r="W137" i="1"/>
  <c r="U14" i="1"/>
  <c r="U16" i="1"/>
  <c r="W16" i="1" s="1"/>
  <c r="U77" i="1"/>
  <c r="U22" i="1"/>
  <c r="U84" i="1"/>
  <c r="U3" i="1"/>
  <c r="U7" i="1"/>
  <c r="U11" i="1"/>
  <c r="U15" i="1"/>
  <c r="U19" i="1"/>
  <c r="W19" i="1" s="1"/>
  <c r="U23" i="1"/>
  <c r="W23" i="1" s="1"/>
  <c r="U27" i="1"/>
  <c r="W27" i="1" s="1"/>
  <c r="U31" i="1"/>
  <c r="U35" i="1"/>
  <c r="W35" i="1" s="1"/>
  <c r="U39" i="1"/>
  <c r="W39" i="1" s="1"/>
  <c r="U43" i="1"/>
  <c r="W43" i="1" s="1"/>
  <c r="U47" i="1"/>
  <c r="W47" i="1" s="1"/>
  <c r="U51" i="1"/>
  <c r="W51" i="1" s="1"/>
  <c r="U55" i="1"/>
  <c r="W55" i="1" s="1"/>
  <c r="U5" i="1"/>
  <c r="U9" i="1"/>
  <c r="W9" i="1" s="1"/>
  <c r="U13" i="1"/>
  <c r="W13" i="1" s="1"/>
  <c r="U17" i="1"/>
  <c r="U21" i="1"/>
  <c r="W21" i="1" s="1"/>
  <c r="U25" i="1"/>
  <c r="W25" i="1" s="1"/>
  <c r="U29" i="1"/>
  <c r="U33" i="1"/>
  <c r="W33" i="1" s="1"/>
  <c r="U37" i="1"/>
  <c r="U41" i="1"/>
  <c r="U45" i="1"/>
  <c r="U49" i="1"/>
  <c r="U53" i="1"/>
  <c r="W53" i="1" s="1"/>
  <c r="U57" i="1"/>
  <c r="W57" i="1" s="1"/>
  <c r="AC183" i="1" l="1"/>
  <c r="AB183" i="1"/>
  <c r="AC182" i="1"/>
  <c r="AB182" i="1"/>
  <c r="AC181" i="1"/>
  <c r="AB181" i="1"/>
  <c r="AC165" i="1"/>
  <c r="AB165" i="1"/>
  <c r="AC166" i="1"/>
  <c r="AB166" i="1"/>
  <c r="AC179" i="1"/>
  <c r="AB179" i="1"/>
  <c r="AC180" i="1"/>
  <c r="AB180" i="1"/>
  <c r="AC177" i="1"/>
  <c r="AB177" i="1"/>
  <c r="AC186" i="1"/>
  <c r="AB186" i="1"/>
  <c r="AC170" i="1"/>
  <c r="AB170" i="1"/>
  <c r="AC175" i="1"/>
  <c r="AB175" i="1"/>
  <c r="AC184" i="1"/>
  <c r="AB184" i="1"/>
  <c r="AC168" i="1"/>
  <c r="AB168" i="1"/>
  <c r="AC164" i="1"/>
  <c r="AB164" i="1"/>
  <c r="AC173" i="1"/>
  <c r="AB173" i="1"/>
  <c r="AC174" i="1"/>
  <c r="AB174" i="1"/>
  <c r="AC171" i="1"/>
  <c r="AB171" i="1"/>
  <c r="AC172" i="1"/>
  <c r="AB172" i="1"/>
  <c r="AC185" i="1"/>
  <c r="AB185" i="1"/>
  <c r="AC169" i="1"/>
  <c r="AB169" i="1"/>
  <c r="AC178" i="1"/>
  <c r="AB178" i="1"/>
  <c r="AC9" i="1"/>
  <c r="AB9" i="1"/>
  <c r="AC33" i="1"/>
  <c r="AB33" i="1"/>
  <c r="AC55" i="1"/>
  <c r="AB55" i="1"/>
  <c r="AC39" i="1"/>
  <c r="AB39" i="1"/>
  <c r="AC13" i="1"/>
  <c r="AB13" i="1"/>
  <c r="AC51" i="1"/>
  <c r="AB51" i="1"/>
  <c r="AC35" i="1"/>
  <c r="AB35" i="1"/>
  <c r="AC19" i="1"/>
  <c r="AB19" i="1"/>
  <c r="AB16" i="1"/>
  <c r="AC16" i="1"/>
  <c r="W187" i="1"/>
  <c r="AB297" i="5"/>
  <c r="AC25" i="1"/>
  <c r="AB25" i="1"/>
  <c r="AC53" i="1"/>
  <c r="AB53" i="1"/>
  <c r="AC21" i="1"/>
  <c r="AB21" i="1"/>
  <c r="AC43" i="1"/>
  <c r="AB43" i="1"/>
  <c r="AB187" i="1" s="1"/>
  <c r="AB188" i="1" s="1"/>
  <c r="AC27" i="1"/>
  <c r="AB27" i="1"/>
  <c r="AC187" i="1"/>
  <c r="AC297" i="5"/>
  <c r="AC57" i="1"/>
  <c r="AB57" i="1"/>
  <c r="AC47" i="1"/>
  <c r="AB47" i="1"/>
  <c r="AC23" i="1"/>
  <c r="AB23" i="1"/>
  <c r="AC188" i="1" l="1"/>
</calcChain>
</file>

<file path=xl/sharedStrings.xml><?xml version="1.0" encoding="utf-8"?>
<sst xmlns="http://schemas.openxmlformats.org/spreadsheetml/2006/main" count="366" uniqueCount="85">
  <si>
    <t>Earthquake</t>
  </si>
  <si>
    <t>Date</t>
  </si>
  <si>
    <t>Ref.</t>
  </si>
  <si>
    <t>Depth
(m)</t>
  </si>
  <si>
    <r>
      <t>(N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>60</t>
    </r>
  </si>
  <si>
    <t>FC
(%)</t>
  </si>
  <si>
    <r>
      <t>a</t>
    </r>
    <r>
      <rPr>
        <vertAlign val="subscript"/>
        <sz val="11"/>
        <color theme="1"/>
        <rFont val="Calibri"/>
        <family val="2"/>
        <scheme val="minor"/>
      </rPr>
      <t>max</t>
    </r>
  </si>
  <si>
    <r>
      <t>M</t>
    </r>
    <r>
      <rPr>
        <vertAlign val="subscript"/>
        <sz val="11"/>
        <color theme="1"/>
        <rFont val="Calibri"/>
        <family val="2"/>
        <scheme val="minor"/>
      </rPr>
      <t>w</t>
    </r>
  </si>
  <si>
    <r>
      <t>r</t>
    </r>
    <r>
      <rPr>
        <vertAlign val="subscript"/>
        <sz val="11"/>
        <color theme="1"/>
        <rFont val="Calibri"/>
        <family val="2"/>
        <scheme val="minor"/>
      </rPr>
      <t>d</t>
    </r>
  </si>
  <si>
    <r>
      <rPr>
        <sz val="11"/>
        <color theme="1"/>
        <rFont val="Symbol"/>
        <family val="1"/>
        <charset val="2"/>
      </rPr>
      <t>t</t>
    </r>
    <r>
      <rPr>
        <vertAlign val="subscript"/>
        <sz val="11"/>
        <color theme="1"/>
        <rFont val="Calibri"/>
        <family val="2"/>
      </rPr>
      <t>av</t>
    </r>
    <r>
      <rPr>
        <sz val="11"/>
        <color theme="1"/>
        <rFont val="Calibri"/>
        <family val="2"/>
      </rPr>
      <t>/</t>
    </r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</rPr>
      <t>'</t>
    </r>
    <r>
      <rPr>
        <vertAlign val="subscript"/>
        <sz val="11"/>
        <color theme="1"/>
        <rFont val="Calibri"/>
        <family val="2"/>
      </rPr>
      <t>v0</t>
    </r>
  </si>
  <si>
    <r>
      <t>CSR</t>
    </r>
    <r>
      <rPr>
        <vertAlign val="subscript"/>
        <sz val="11"/>
        <color theme="1"/>
        <rFont val="Calibri"/>
        <family val="2"/>
        <scheme val="minor"/>
      </rPr>
      <t>eq-7.5</t>
    </r>
  </si>
  <si>
    <t>Liq.</t>
  </si>
  <si>
    <r>
      <t>CSR</t>
    </r>
    <r>
      <rPr>
        <vertAlign val="subscript"/>
        <sz val="11"/>
        <color theme="1"/>
        <rFont val="Calibri"/>
        <family val="2"/>
        <scheme val="minor"/>
      </rPr>
      <t>eq</t>
    </r>
  </si>
  <si>
    <r>
      <rPr>
        <sz val="11"/>
        <color theme="1"/>
        <rFont val="Symbol"/>
        <family val="1"/>
        <charset val="2"/>
      </rPr>
      <t>s</t>
    </r>
    <r>
      <rPr>
        <vertAlign val="subscript"/>
        <sz val="11"/>
        <color theme="1"/>
        <rFont val="Calibri"/>
        <family val="2"/>
        <scheme val="minor"/>
      </rPr>
      <t>v0</t>
    </r>
    <r>
      <rPr>
        <sz val="11"/>
        <color theme="1"/>
        <rFont val="Calibri"/>
        <family val="2"/>
        <scheme val="minor"/>
      </rPr>
      <t xml:space="preserve"> 
(kPa)</t>
    </r>
  </si>
  <si>
    <r>
      <rPr>
        <sz val="11"/>
        <color theme="1"/>
        <rFont val="Symbol"/>
        <family val="1"/>
        <charset val="2"/>
      </rPr>
      <t>s</t>
    </r>
    <r>
      <rPr>
        <sz val="11"/>
        <color theme="1"/>
        <rFont val="Calibri"/>
        <family val="2"/>
      </rPr>
      <t>'</t>
    </r>
    <r>
      <rPr>
        <vertAlign val="subscript"/>
        <sz val="11"/>
        <color theme="1"/>
        <rFont val="Calibri"/>
        <family val="2"/>
      </rPr>
      <t>v0</t>
    </r>
    <r>
      <rPr>
        <sz val="11"/>
        <color theme="1"/>
        <rFont val="Calibri"/>
        <family val="2"/>
        <scheme val="minor"/>
      </rPr>
      <t xml:space="preserve"> 
(kPa)</t>
    </r>
  </si>
  <si>
    <t>Kocaeli</t>
  </si>
  <si>
    <t>Hanna et al. 2007</t>
  </si>
  <si>
    <t>Chi Chi</t>
  </si>
  <si>
    <t>Mino-Owari</t>
  </si>
  <si>
    <t>Goh 1994</t>
  </si>
  <si>
    <t>Kanto</t>
  </si>
  <si>
    <t>Tohnankai</t>
  </si>
  <si>
    <t>Fukui</t>
  </si>
  <si>
    <t>Niigata</t>
  </si>
  <si>
    <t>Tokachi-oki</t>
  </si>
  <si>
    <t>Miyagiken-oki</t>
  </si>
  <si>
    <t>San Francisco</t>
  </si>
  <si>
    <t>Alaska</t>
  </si>
  <si>
    <t>Guatemala</t>
  </si>
  <si>
    <t>Imperial Valley</t>
  </si>
  <si>
    <t>Chibakenchubu</t>
  </si>
  <si>
    <t>Loma Prieta</t>
  </si>
  <si>
    <t>Boulanger et al. 1997</t>
  </si>
  <si>
    <r>
      <rPr>
        <sz val="11"/>
        <color theme="1"/>
        <rFont val="Calibri"/>
        <family val="2"/>
      </rPr>
      <t>σ</t>
    </r>
    <r>
      <rPr>
        <vertAlign val="subscript"/>
        <sz val="11"/>
        <color theme="1"/>
        <rFont val="Calibri"/>
        <family val="2"/>
        <scheme val="minor"/>
      </rPr>
      <t>v0</t>
    </r>
    <r>
      <rPr>
        <sz val="11"/>
        <color theme="1"/>
        <rFont val="Calibri"/>
        <family val="2"/>
        <scheme val="minor"/>
      </rPr>
      <t>/</t>
    </r>
    <r>
      <rPr>
        <sz val="11"/>
        <color theme="1"/>
        <rFont val="Calibri"/>
        <family val="2"/>
      </rPr>
      <t>σ</t>
    </r>
    <r>
      <rPr>
        <sz val="11"/>
        <color theme="1"/>
        <rFont val="Calibri"/>
        <family val="2"/>
        <scheme val="minor"/>
      </rPr>
      <t>'</t>
    </r>
    <r>
      <rPr>
        <vertAlign val="subscript"/>
        <sz val="11"/>
        <color theme="1"/>
        <rFont val="Calibri"/>
        <family val="2"/>
        <scheme val="minor"/>
      </rPr>
      <t>v0</t>
    </r>
    <r>
      <rPr>
        <sz val="11"/>
        <color theme="1"/>
        <rFont val="Calibri"/>
        <family val="2"/>
        <scheme val="minor"/>
      </rPr>
      <t xml:space="preserve"> </t>
    </r>
  </si>
  <si>
    <r>
      <t>r</t>
    </r>
    <r>
      <rPr>
        <vertAlign val="subscript"/>
        <sz val="11"/>
        <color theme="1"/>
        <rFont val="Calibri"/>
        <family val="2"/>
        <scheme val="minor"/>
      </rPr>
      <t xml:space="preserve">d
</t>
    </r>
    <r>
      <rPr>
        <sz val="11"/>
        <color theme="1"/>
        <rFont val="Calibri"/>
        <family val="2"/>
        <scheme val="minor"/>
      </rPr>
      <t>(NCEER-Eq.2)</t>
    </r>
  </si>
  <si>
    <t>MSF
NCEER-Eq.25</t>
  </si>
  <si>
    <r>
      <t>(N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 xml:space="preserve">60cs
</t>
    </r>
    <r>
      <rPr>
        <sz val="11"/>
        <color theme="1"/>
        <rFont val="Calibri"/>
        <family val="2"/>
        <scheme val="minor"/>
      </rPr>
      <t>NCEER-Eq.5</t>
    </r>
  </si>
  <si>
    <t>α</t>
  </si>
  <si>
    <t>β</t>
  </si>
  <si>
    <r>
      <t>CRR</t>
    </r>
    <r>
      <rPr>
        <vertAlign val="subscript"/>
        <sz val="11"/>
        <color theme="1"/>
        <rFont val="Calibri"/>
        <family val="2"/>
        <scheme val="minor"/>
      </rPr>
      <t xml:space="preserve">7.5
</t>
    </r>
    <r>
      <rPr>
        <sz val="11"/>
        <color theme="1"/>
        <rFont val="Calibri"/>
        <family val="2"/>
        <scheme val="minor"/>
      </rPr>
      <t>Youd et al. 2001</t>
    </r>
  </si>
  <si>
    <t>F.S.</t>
  </si>
  <si>
    <t>San Fernando</t>
  </si>
  <si>
    <r>
      <t>P</t>
    </r>
    <r>
      <rPr>
        <vertAlign val="subscript"/>
        <sz val="11"/>
        <color theme="1"/>
        <rFont val="Calibri"/>
        <family val="2"/>
        <scheme val="minor"/>
      </rPr>
      <t>L</t>
    </r>
  </si>
  <si>
    <t>NEW FC</t>
  </si>
  <si>
    <t>Z</t>
  </si>
  <si>
    <t>FC15-C25</t>
  </si>
  <si>
    <t>CEN. No.</t>
  </si>
  <si>
    <r>
      <t>CENTER (N1)</t>
    </r>
    <r>
      <rPr>
        <vertAlign val="subscript"/>
        <sz val="11"/>
        <color theme="1"/>
        <rFont val="Calibri"/>
        <family val="2"/>
        <scheme val="minor"/>
      </rPr>
      <t>60CS</t>
    </r>
  </si>
  <si>
    <r>
      <t>CENTER CSR</t>
    </r>
    <r>
      <rPr>
        <vertAlign val="subscript"/>
        <sz val="11"/>
        <color theme="1"/>
        <rFont val="Calibri"/>
        <family val="2"/>
        <scheme val="minor"/>
      </rPr>
      <t>EQ-7.5</t>
    </r>
  </si>
  <si>
    <r>
      <t>LTC</t>
    </r>
    <r>
      <rPr>
        <vertAlign val="subscript"/>
        <sz val="11"/>
        <color theme="1"/>
        <rFont val="Calibri"/>
        <family val="2"/>
        <scheme val="minor"/>
      </rPr>
      <t>i</t>
    </r>
  </si>
  <si>
    <t>FC15-C25(ICON=2)</t>
  </si>
  <si>
    <t>FC15-C25(PILA)</t>
  </si>
  <si>
    <r>
      <t>(N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)</t>
    </r>
    <r>
      <rPr>
        <vertAlign val="subscript"/>
        <sz val="11"/>
        <color theme="1"/>
        <rFont val="Calibri"/>
        <family val="2"/>
        <scheme val="minor"/>
      </rPr>
      <t xml:space="preserve">60cs
</t>
    </r>
    <r>
      <rPr>
        <sz val="11"/>
        <color theme="1"/>
        <rFont val="Calibri"/>
        <family val="2"/>
        <scheme val="minor"/>
      </rPr>
      <t>NCEER-Eq.5
&lt;=50</t>
    </r>
  </si>
  <si>
    <t>NORM.</t>
  </si>
  <si>
    <t>Norm.</t>
  </si>
  <si>
    <t>Reference</t>
  </si>
  <si>
    <t>F.S.
NCEER</t>
  </si>
  <si>
    <t>NA</t>
  </si>
  <si>
    <t>Minimum</t>
  </si>
  <si>
    <t>Maximum</t>
  </si>
  <si>
    <t>Average</t>
  </si>
  <si>
    <t>Standard
deviation</t>
  </si>
  <si>
    <t>Liquefaction</t>
  </si>
  <si>
    <r>
      <t>M</t>
    </r>
    <r>
      <rPr>
        <vertAlign val="subscript"/>
        <sz val="9"/>
        <rFont val="Calibri"/>
        <family val="2"/>
        <scheme val="minor"/>
      </rPr>
      <t>w</t>
    </r>
  </si>
  <si>
    <r>
      <t>(N</t>
    </r>
    <r>
      <rPr>
        <vertAlign val="sub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>)</t>
    </r>
    <r>
      <rPr>
        <vertAlign val="subscript"/>
        <sz val="9"/>
        <rFont val="Calibri"/>
        <family val="2"/>
        <scheme val="minor"/>
      </rPr>
      <t>60</t>
    </r>
  </si>
  <si>
    <r>
      <rPr>
        <sz val="9"/>
        <rFont val="Calibri"/>
        <family val="2"/>
      </rPr>
      <t>σ</t>
    </r>
    <r>
      <rPr>
        <vertAlign val="subscript"/>
        <sz val="9"/>
        <rFont val="Calibri"/>
        <family val="2"/>
        <scheme val="minor"/>
      </rPr>
      <t>v0</t>
    </r>
    <r>
      <rPr>
        <sz val="9"/>
        <rFont val="Calibri"/>
        <family val="2"/>
        <scheme val="minor"/>
      </rPr>
      <t>/</t>
    </r>
    <r>
      <rPr>
        <sz val="9"/>
        <rFont val="Calibri"/>
        <family val="2"/>
      </rPr>
      <t>σ</t>
    </r>
    <r>
      <rPr>
        <sz val="9"/>
        <rFont val="Calibri"/>
        <family val="2"/>
        <scheme val="minor"/>
      </rPr>
      <t>'</t>
    </r>
    <r>
      <rPr>
        <vertAlign val="subscript"/>
        <sz val="9"/>
        <rFont val="Calibri"/>
        <family val="2"/>
        <scheme val="minor"/>
      </rPr>
      <t>v0</t>
    </r>
    <r>
      <rPr>
        <sz val="9"/>
        <rFont val="Calibri"/>
        <family val="2"/>
        <scheme val="minor"/>
      </rPr>
      <t xml:space="preserve"> </t>
    </r>
  </si>
  <si>
    <r>
      <rPr>
        <sz val="9"/>
        <rFont val="Symbol"/>
        <family val="1"/>
        <charset val="2"/>
      </rPr>
      <t>t</t>
    </r>
    <r>
      <rPr>
        <vertAlign val="subscript"/>
        <sz val="9"/>
        <rFont val="Calibri"/>
        <family val="2"/>
      </rPr>
      <t>av</t>
    </r>
    <r>
      <rPr>
        <sz val="9"/>
        <rFont val="Calibri"/>
        <family val="2"/>
      </rPr>
      <t>/</t>
    </r>
    <r>
      <rPr>
        <sz val="9"/>
        <rFont val="Symbol"/>
        <family val="1"/>
        <charset val="2"/>
      </rPr>
      <t>s</t>
    </r>
    <r>
      <rPr>
        <sz val="9"/>
        <rFont val="Calibri"/>
        <family val="2"/>
      </rPr>
      <t>'</t>
    </r>
    <r>
      <rPr>
        <vertAlign val="subscript"/>
        <sz val="9"/>
        <rFont val="Calibri"/>
        <family val="2"/>
      </rPr>
      <t>v0</t>
    </r>
  </si>
  <si>
    <r>
      <t>r</t>
    </r>
    <r>
      <rPr>
        <vertAlign val="subscript"/>
        <sz val="9"/>
        <color theme="1"/>
        <rFont val="Calibri"/>
        <family val="2"/>
        <scheme val="minor"/>
      </rPr>
      <t>d</t>
    </r>
  </si>
  <si>
    <r>
      <t>r</t>
    </r>
    <r>
      <rPr>
        <vertAlign val="subscript"/>
        <sz val="9"/>
        <color theme="1"/>
        <rFont val="Calibri"/>
        <family val="2"/>
        <scheme val="minor"/>
      </rPr>
      <t xml:space="preserve">d
</t>
    </r>
    <r>
      <rPr>
        <sz val="9"/>
        <color theme="1"/>
        <rFont val="Calibri"/>
        <family val="2"/>
        <scheme val="minor"/>
      </rPr>
      <t>(NCEER-Eq.2)</t>
    </r>
  </si>
  <si>
    <r>
      <t>CSR</t>
    </r>
    <r>
      <rPr>
        <vertAlign val="subscript"/>
        <sz val="9"/>
        <color theme="1"/>
        <rFont val="Calibri"/>
        <family val="2"/>
        <scheme val="minor"/>
      </rPr>
      <t>eq</t>
    </r>
  </si>
  <si>
    <r>
      <t>(N</t>
    </r>
    <r>
      <rPr>
        <vertAlign val="subscript"/>
        <sz val="9"/>
        <rFont val="Calibri"/>
        <family val="2"/>
        <scheme val="minor"/>
      </rPr>
      <t>1</t>
    </r>
    <r>
      <rPr>
        <sz val="9"/>
        <rFont val="Calibri"/>
        <family val="2"/>
        <scheme val="minor"/>
      </rPr>
      <t>)</t>
    </r>
    <r>
      <rPr>
        <vertAlign val="subscript"/>
        <sz val="9"/>
        <rFont val="Calibri"/>
        <family val="2"/>
        <scheme val="minor"/>
      </rPr>
      <t xml:space="preserve">60cs
</t>
    </r>
    <r>
      <rPr>
        <sz val="9"/>
        <rFont val="Calibri"/>
        <family val="2"/>
        <scheme val="minor"/>
      </rPr>
      <t>NCEER</t>
    </r>
  </si>
  <si>
    <r>
      <t>CSR</t>
    </r>
    <r>
      <rPr>
        <vertAlign val="subscript"/>
        <sz val="9"/>
        <rFont val="Calibri"/>
        <family val="2"/>
        <scheme val="minor"/>
      </rPr>
      <t>eq-7.5</t>
    </r>
  </si>
  <si>
    <r>
      <t>CRR</t>
    </r>
    <r>
      <rPr>
        <vertAlign val="subscript"/>
        <sz val="9"/>
        <color theme="1"/>
        <rFont val="Calibri"/>
        <family val="2"/>
        <scheme val="minor"/>
      </rPr>
      <t xml:space="preserve">7.5
</t>
    </r>
    <r>
      <rPr>
        <sz val="9"/>
        <color theme="1"/>
        <rFont val="Calibri"/>
        <family val="2"/>
        <scheme val="minor"/>
      </rPr>
      <t>Youd et al. 2001</t>
    </r>
  </si>
  <si>
    <r>
      <t>P</t>
    </r>
    <r>
      <rPr>
        <vertAlign val="subscript"/>
        <sz val="9"/>
        <rFont val="Calibri"/>
        <family val="2"/>
        <scheme val="minor"/>
      </rPr>
      <t xml:space="preserve">L
</t>
    </r>
    <r>
      <rPr>
        <sz val="9"/>
        <rFont val="Calibri"/>
        <family val="2"/>
        <scheme val="minor"/>
      </rPr>
      <t>Cetin et al.
(2004)</t>
    </r>
  </si>
  <si>
    <t>Depth (m)</t>
  </si>
  <si>
    <r>
      <rPr>
        <sz val="9"/>
        <rFont val="Symbol"/>
        <family val="1"/>
        <charset val="2"/>
      </rPr>
      <t>s</t>
    </r>
    <r>
      <rPr>
        <vertAlign val="subscript"/>
        <sz val="9"/>
        <rFont val="Calibri"/>
        <family val="2"/>
        <scheme val="minor"/>
      </rPr>
      <t>v0</t>
    </r>
    <r>
      <rPr>
        <sz val="9"/>
        <rFont val="Calibri"/>
        <family val="2"/>
        <scheme val="minor"/>
      </rPr>
      <t xml:space="preserve"> (kPa)</t>
    </r>
  </si>
  <si>
    <r>
      <rPr>
        <sz val="9"/>
        <rFont val="Symbol"/>
        <family val="1"/>
        <charset val="2"/>
      </rPr>
      <t>s</t>
    </r>
    <r>
      <rPr>
        <sz val="9"/>
        <rFont val="Calibri"/>
        <family val="2"/>
      </rPr>
      <t>'</t>
    </r>
    <r>
      <rPr>
        <vertAlign val="subscript"/>
        <sz val="9"/>
        <rFont val="Calibri"/>
        <family val="2"/>
      </rPr>
      <t xml:space="preserve">v0 </t>
    </r>
    <r>
      <rPr>
        <sz val="9"/>
        <rFont val="Calibri"/>
        <family val="2"/>
        <scheme val="minor"/>
      </rPr>
      <t>(kPa)</t>
    </r>
  </si>
  <si>
    <r>
      <t>P</t>
    </r>
    <r>
      <rPr>
        <vertAlign val="subscript"/>
        <sz val="9"/>
        <rFont val="Calibri"/>
        <family val="2"/>
        <scheme val="minor"/>
      </rPr>
      <t xml:space="preserve">L
</t>
    </r>
    <r>
      <rPr>
        <sz val="9"/>
        <rFont val="Calibri"/>
        <family val="2"/>
        <scheme val="minor"/>
      </rPr>
      <t>Cetin et al. (2004)</t>
    </r>
  </si>
  <si>
    <t>Table B1. Database of liquefaction events with results of FCM-LA, deterministic and probabilistic liquefaction assessment</t>
  </si>
  <si>
    <t>FC (%)</t>
  </si>
  <si>
    <r>
      <t>a</t>
    </r>
    <r>
      <rPr>
        <vertAlign val="subscript"/>
        <sz val="9"/>
        <rFont val="Calibri"/>
        <family val="2"/>
        <scheme val="minor"/>
      </rPr>
      <t xml:space="preserve">max </t>
    </r>
    <r>
      <rPr>
        <sz val="9"/>
        <rFont val="Calibri"/>
        <family val="2"/>
        <scheme val="minor"/>
      </rPr>
      <t>(g)</t>
    </r>
  </si>
  <si>
    <r>
      <t xml:space="preserve">FCM-LA
DBFC35 </t>
    </r>
    <r>
      <rPr>
        <i/>
        <sz val="9"/>
        <rFont val="Calibri"/>
        <family val="2"/>
        <scheme val="minor"/>
      </rPr>
      <t>c = 25</t>
    </r>
  </si>
  <si>
    <r>
      <t xml:space="preserve">FCM-LA
DBFC15 </t>
    </r>
    <r>
      <rPr>
        <i/>
        <sz val="9"/>
        <rFont val="Calibri"/>
        <family val="2"/>
        <scheme val="minor"/>
      </rPr>
      <t>c = 25</t>
    </r>
  </si>
  <si>
    <r>
      <t xml:space="preserve">FCM-LA 
DBFC35100 </t>
    </r>
    <r>
      <rPr>
        <i/>
        <sz val="9"/>
        <rFont val="Calibri"/>
        <family val="2"/>
        <scheme val="minor"/>
      </rPr>
      <t>c = 80</t>
    </r>
  </si>
  <si>
    <r>
      <t xml:space="preserve">FCM-LA
DBFC100 </t>
    </r>
    <r>
      <rPr>
        <i/>
        <sz val="9"/>
        <rFont val="Calibri"/>
        <family val="2"/>
        <scheme val="minor"/>
      </rPr>
      <t>c = 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</si>
</sst>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E+00"/>
  </numFmts>
  <fonts count="18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vertAlign val="subscript"/>
      <sz val="9"/>
      <name val="Calibri"/>
      <family val="2"/>
      <scheme val="minor"/>
    </font>
    <font>
      <sz val="9"/>
      <name val="Symbol"/>
      <family val="1"/>
      <charset val="2"/>
    </font>
    <font>
      <sz val="9"/>
      <name val="Calibri"/>
      <family val="2"/>
    </font>
    <font>
      <vertAlign val="subscript"/>
      <sz val="9"/>
      <name val="Calibri"/>
      <family val="2"/>
    </font>
    <font>
      <vertAlign val="subscript"/>
      <sz val="9"/>
      <color theme="1"/>
      <name val="Calibri"/>
      <family val="2"/>
      <scheme val="minor"/>
    </font>
    <font>
      <sz val="9"/>
      <color theme="1"/>
      <name val="Calibri"/>
      <family val="2"/>
    </font>
    <font>
      <i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11" fontId="0" fillId="0" borderId="0" xfId="0" applyNumberFormat="1"/>
    <xf numFmtId="0" fontId="8" fillId="0" borderId="1" xfId="0" applyFont="1" applyFill="1" applyBorder="1" applyAlignment="1">
      <alignment horizontal="center" vertical="center" textRotation="90"/>
    </xf>
    <xf numFmtId="0" fontId="8" fillId="0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1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textRotation="90"/>
    </xf>
    <xf numFmtId="2" fontId="8" fillId="4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theme" Target="theme/theme1.xml"/><Relationship Id="rId5" Type="http://schemas.openxmlformats.org/officeDocument/2006/relationships/worksheet" Target="worksheets/sheet3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'FC(0-15)'!$T$1</c:f>
              <c:strCache>
                <c:ptCount val="1"/>
                <c:pt idx="0">
                  <c:v>CSReq-7.5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04D3B70E-27CF-4259-A674-45913176F1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7F94-45C5-8115-2775ED3AA14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495E0DC-3F63-400B-9316-698E062BCD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7F94-45C5-8115-2775ED3AA14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C0B2435-559F-4966-918A-E2D7027FF7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F94-45C5-8115-2775ED3AA14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63F74D47-3DFF-40CC-A2AF-E3A7A83AD9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F94-45C5-8115-2775ED3AA14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1FB7CA5-E8E1-4013-A42B-A5C4957BD5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F94-45C5-8115-2775ED3AA14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71F02E8-27AA-4FDD-BB95-7BFF451E17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F94-45C5-8115-2775ED3AA14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5DCFD2F-4A85-4340-98AF-77DEFD120E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F94-45C5-8115-2775ED3AA14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B3244E0-E1A9-490A-8248-4E0BE988C5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F94-45C5-8115-2775ED3AA14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345E4B0A-06A2-4E10-8D80-A1CEC5A2EF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F94-45C5-8115-2775ED3AA14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0BB52BDF-7794-4221-807F-C5FA49C3A8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F94-45C5-8115-2775ED3AA14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191D9985-C3CB-4EEB-9D3C-48CAA0A64C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7F94-45C5-8115-2775ED3AA14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DEF7B23F-F611-4B14-91B9-71B7FBBBAA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F94-45C5-8115-2775ED3AA14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C74A36A2-C670-42AC-BEE1-45204FBF4C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7F94-45C5-8115-2775ED3AA14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D98A1928-BD86-4981-8347-0260BA8627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7F94-45C5-8115-2775ED3AA14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6DF3DC2-CAFA-4F30-BB7B-887FB37BBB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7F94-45C5-8115-2775ED3AA14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1EE7EC3-B50F-46BC-BBBA-C7C272B5B3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7F94-45C5-8115-2775ED3AA14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E42B03B0-69DD-404C-8F67-9E6B43C1D1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7F94-45C5-8115-2775ED3AA14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1859C6BE-8005-4B8F-B22A-1017125FA2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7F94-45C5-8115-2775ED3AA14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B9A7A346-709A-4A9E-8E33-1549B81481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7F94-45C5-8115-2775ED3AA14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6ADFA422-45F4-4301-BCBE-C471100AA6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7F94-45C5-8115-2775ED3AA14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BF8D267F-AF49-441E-B092-4677B5F382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7F94-45C5-8115-2775ED3AA14F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8F789902-40DF-449A-BC52-CEF8AC0397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7F94-45C5-8115-2775ED3AA14F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5132E9B5-5715-4983-8731-0E26A546A9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7F94-45C5-8115-2775ED3AA14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A2C3422D-6CB8-4759-989F-96FBED495C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7F94-45C5-8115-2775ED3AA14F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D0D85ACB-C740-4712-BAEE-444D9E6420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7F94-45C5-8115-2775ED3AA14F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59B3C9EA-A2C9-419D-BAA9-57B0D952BB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7F94-45C5-8115-2775ED3AA14F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A06DD170-95DF-4E9B-A357-98A247FD64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7F94-45C5-8115-2775ED3AA14F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DA24B799-182B-408C-8244-DC1AFEE68D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7F94-45C5-8115-2775ED3AA14F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82695BDE-4D39-4D99-9E81-657CDB57AE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7F94-45C5-8115-2775ED3AA14F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B68A707D-BD9A-491E-904D-F590BACE33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7F94-45C5-8115-2775ED3AA14F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1B2935AD-F12E-4BDB-B4D0-60C82A37AF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7F94-45C5-8115-2775ED3AA14F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242E6A64-B5D9-478A-A15C-B9C50295A5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7F94-45C5-8115-2775ED3AA14F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5C565356-8CF1-4CD1-9EF0-851D522FBC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7F94-45C5-8115-2775ED3AA14F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3410A018-CADD-43B0-AEB6-4DF70F9605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7F94-45C5-8115-2775ED3AA14F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BDB8BC76-D624-4705-BB1D-C3BC244C82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7F94-45C5-8115-2775ED3AA14F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8D75AB7E-664F-44DC-9398-D6725E81BA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7F94-45C5-8115-2775ED3AA14F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31B76B54-FFA3-464F-A7CD-E76731373D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7F94-45C5-8115-2775ED3AA14F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59F44119-459E-46E4-912C-1B1E23E31E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7F94-45C5-8115-2775ED3AA14F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C53FD184-094E-4E03-A9B5-7860B9EA63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7F94-45C5-8115-2775ED3AA14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774FDCA0-322E-44DA-868D-045828DCB0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7F94-45C5-8115-2775ED3AA14F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9C416CA5-0E05-49FB-8FED-6780600F2F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7F94-45C5-8115-2775ED3AA14F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D237EFC2-90AE-4F5D-85AE-B26A973B08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7F94-45C5-8115-2775ED3AA14F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9D9AA8B7-FC08-4B41-9450-9895C40FC9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7F94-45C5-8115-2775ED3AA14F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861808EC-6452-4B6C-9D64-255B87C6AF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7F94-45C5-8115-2775ED3AA14F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72951248-122A-43CA-B18D-95CB49A77F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7F94-45C5-8115-2775ED3AA14F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90270D5F-F414-44B9-B428-EE2F6B564D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7F94-45C5-8115-2775ED3AA14F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82AD90C0-D4CD-49A9-9025-7BF08BAEC9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7F94-45C5-8115-2775ED3AA14F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E7DBFE1D-FDDB-4CE1-A926-DEA5D173B6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7F94-45C5-8115-2775ED3AA14F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B3B34AC5-171E-4732-A2A4-E4625CF991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7F94-45C5-8115-2775ED3AA14F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FA4EF739-BDC6-47BC-9C8A-61A1594F0D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7F94-45C5-8115-2775ED3AA14F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258B4ACA-2130-4322-8C53-CC70392089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7F94-45C5-8115-2775ED3AA14F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3DFCCBE1-7F74-4711-8C3D-5DA37C8B38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7F94-45C5-8115-2775ED3AA14F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6E3E012C-C51D-4D7B-AB52-6391720217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7F94-45C5-8115-2775ED3AA14F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B73A6A44-9D4D-4C02-8738-96390899EB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7F94-45C5-8115-2775ED3AA14F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69B58DAA-6303-44B8-8B0B-1A727966C9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7F94-45C5-8115-2775ED3AA14F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AE43D0DC-75A0-4637-8CEC-F45FF6D647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7F94-45C5-8115-2775ED3AA14F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D3836E34-C3EE-424B-A85A-84D01BCC51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7F94-45C5-8115-2775ED3AA14F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BFA55226-4538-41FD-AD2D-2EF2D8B44C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7F94-45C5-8115-2775ED3AA14F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A2EC14C9-2C17-4322-A528-8F73271B5E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7F94-45C5-8115-2775ED3AA14F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CA0F90C1-2F56-4D94-874E-D0C5DF61F3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7F94-45C5-8115-2775ED3AA14F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A11EEF48-0184-491E-A910-7A4D65465D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7F94-45C5-8115-2775ED3AA14F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2C22D40B-9881-4A41-9213-F42F91842D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7F94-45C5-8115-2775ED3AA14F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FBF3AED6-11E1-4C06-B31E-9E789EA327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7F94-45C5-8115-2775ED3AA14F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6B9361F2-3FDD-4753-A2B4-C039CD4823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7F94-45C5-8115-2775ED3AA14F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212F0833-CCA3-4822-8A8B-FF9FB1BFF6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7F94-45C5-8115-2775ED3AA14F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B12D12AC-763C-49C9-85D4-59803A1232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7F94-45C5-8115-2775ED3AA14F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7D3CBAD3-E660-4647-BDAB-F4B792A624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7F94-45C5-8115-2775ED3AA14F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64A9B94F-6FFB-4602-BCB5-4E83180764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7F94-45C5-8115-2775ED3AA14F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A2F0DD54-52A3-46BF-B8C8-35480BB017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7F94-45C5-8115-2775ED3AA14F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693CF654-4DD9-474A-AAEE-33BDEA8D2F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7F94-45C5-8115-2775ED3AA14F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285A8DBC-A2CF-4D69-9DD2-300A6543D9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7F94-45C5-8115-2775ED3AA14F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AC1E9B50-E4EE-4133-AE8D-5E7CF75F7C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7F94-45C5-8115-2775ED3AA14F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7A06D4EA-A790-49A0-8234-67949B535F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7F94-45C5-8115-2775ED3AA14F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1436BAB0-5C04-4E7E-8E06-ABCAD0E5B4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7F94-45C5-8115-2775ED3AA14F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8AFB3B53-B844-4A5A-9050-6823401B25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7F94-45C5-8115-2775ED3AA14F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A094AFB9-199C-44E6-9054-649F2A4E87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7F94-45C5-8115-2775ED3AA14F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7237392C-7152-4405-9518-5375B6CA4C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7F94-45C5-8115-2775ED3AA14F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9CB3B97E-7E10-4B6D-9A91-BA1253FCE8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7F94-45C5-8115-2775ED3AA14F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4C5667BC-82CB-4FD8-B874-6B7D579FBC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7F94-45C5-8115-2775ED3AA14F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6034EEEA-DE9D-4E52-8FB4-07C8F52DD1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7F94-45C5-8115-2775ED3AA14F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ACE68987-88F1-40E4-B215-D70E593987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7F94-45C5-8115-2775ED3AA14F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49A72F2F-4C1E-4859-BBB6-0479E8BABD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7F94-45C5-8115-2775ED3AA14F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781BF326-DB51-449B-A549-3073A23E00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7F94-45C5-8115-2775ED3AA14F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55D973A6-795D-4035-A75B-AE4CC60D33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7F94-45C5-8115-2775ED3AA14F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79ACB9BB-AE94-44EC-93A7-D6DFD72E84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7F94-45C5-8115-2775ED3AA14F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C939DD13-2256-46C9-AC81-6EE9FBA62A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7F94-45C5-8115-2775ED3AA14F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1529232A-D2DC-4CF9-9D29-A44D7C0B63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7F94-45C5-8115-2775ED3AA14F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0FB56344-6879-4E29-816D-FD27402B2F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7F94-45C5-8115-2775ED3AA14F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013B74B8-0ED2-4BCD-A302-8131C8231C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7F94-45C5-8115-2775ED3AA14F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E2C6FB7A-1684-4BCF-A9AB-AD0A6B441D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7F94-45C5-8115-2775ED3AA14F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683F7EE1-C2DE-4555-8DD4-68D05303C9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7F94-45C5-8115-2775ED3AA14F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4A8F1469-D23D-4CA1-8BE9-1217919F84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7F94-45C5-8115-2775ED3AA14F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C89F6736-3FAA-4C91-ACBD-BD361DA8D6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7F94-45C5-8115-2775ED3AA14F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55B876ED-9489-4918-8929-D3FAAD708E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7F94-45C5-8115-2775ED3AA14F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1D4E61C3-7A05-4881-99C5-E1DA648069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7F94-45C5-8115-2775ED3AA14F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65B6823D-D74C-42CD-9D51-D127EFD600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7F94-45C5-8115-2775ED3AA14F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49FB3968-FF1B-49A0-8A85-6FCE634996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7F94-45C5-8115-2775ED3AA14F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8C383106-4C3A-4D34-BF73-3C4F94B264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7F94-45C5-8115-2775ED3AA14F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7BC8B365-41FE-4A65-B008-A7B839FFF0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7F94-45C5-8115-2775ED3AA14F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9BA3267B-7860-4175-8C4F-600FE21376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7F94-45C5-8115-2775ED3AA14F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43FD34B2-0DCE-4330-8204-4F3001F98F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7F94-45C5-8115-2775ED3AA14F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EC4070B7-6246-4B3B-A6B0-B97110A69A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7F94-45C5-8115-2775ED3AA14F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4317113C-E556-470A-91F4-B1BEB9E291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7F94-45C5-8115-2775ED3AA14F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693FA914-6833-4118-B7A1-AAAD4DF6CC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7F94-45C5-8115-2775ED3AA14F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A8F42B2D-A9BD-4ED2-BBFA-46D81F77DC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7F94-45C5-8115-2775ED3AA14F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BD09D5B4-D271-4D15-8102-31B2510608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7F94-45C5-8115-2775ED3AA14F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A39F4F48-D5EB-4E46-9306-FF004A823D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7F94-45C5-8115-2775ED3AA14F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988929AE-4FBB-4B70-A0DC-965333AD3B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7F94-45C5-8115-2775ED3AA14F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510B2F64-632B-424A-BC99-CB52AA9EC0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7F94-45C5-8115-2775ED3AA14F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0BEC1343-6BCF-4AAD-B1E3-B96FDB8817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7F94-45C5-8115-2775ED3AA14F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9ED2A726-CB49-4EF6-AC1A-E4514B1DA6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7F94-45C5-8115-2775ED3AA14F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0403B171-B447-4D16-8178-48A384E7CB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7F94-45C5-8115-2775ED3AA14F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5D991B22-E713-4FC1-85CA-ACA3AF19C0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7F94-45C5-8115-2775ED3AA14F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C60F022C-916B-465F-826C-E4C9F72DC6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7F94-45C5-8115-2775ED3AA14F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0EDAF040-1BDB-4ED1-92B2-AFE5C640B9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7F94-45C5-8115-2775ED3AA14F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758D3579-F9BC-4C44-9EC6-C46880E323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7F94-45C5-8115-2775ED3AA14F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76815B27-3BF7-4C44-9E62-F8D0A8F0E0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7F94-45C5-8115-2775ED3AA14F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CDF9A7CD-41EA-4A72-BDCB-E7DAA41F31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7F94-45C5-8115-2775ED3AA14F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54152DEE-46FA-4703-B6AE-FA23FE3863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7F94-45C5-8115-2775ED3AA14F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12ACF0D9-A923-4BA8-BCC3-C006BCD24E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7F94-45C5-8115-2775ED3AA14F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D5BB4EB8-61F5-4463-82E8-7CD8FE543C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7F94-45C5-8115-2775ED3AA14F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E2175FFF-CDE9-4C30-B419-3FADE03AE8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7F94-45C5-8115-2775ED3AA14F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587EBA74-A271-4C05-B602-6979999DE2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7F94-45C5-8115-2775ED3AA14F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5521B07D-FBDD-4CCA-933C-0BF7E371E8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7F94-45C5-8115-2775ED3AA14F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B288F1C4-C1D6-4369-A1BC-8D77F2BB3A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7F94-45C5-8115-2775ED3AA14F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D9179F24-DF7C-4DDA-B41C-B5C0019426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7F94-45C5-8115-2775ED3AA14F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498130A0-528F-4A9D-AB95-AD9C525A80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7F94-45C5-8115-2775ED3AA14F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B89404B3-F0F7-4FA2-838D-9C21FA6F67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7F94-45C5-8115-2775ED3AA14F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A9EFE956-8139-4BAF-9F65-649F8E5CABE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7F94-45C5-8115-2775ED3AA14F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8782D109-1002-408D-BFE5-8E4D098AA4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7F94-45C5-8115-2775ED3AA14F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A51E37C7-66B4-457F-92A0-B6F0A5818D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7F94-45C5-8115-2775ED3AA14F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13ACD3D9-3CC1-4804-8633-0D113C5515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7F94-45C5-8115-2775ED3AA14F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11EE49DB-10C2-4B2D-8FAF-B5AA8BDA38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7F94-45C5-8115-2775ED3AA14F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F243E1A3-536D-4A8A-8189-805ACCAA0A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7F94-45C5-8115-2775ED3AA14F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DF2FE569-EE56-4C24-87AB-A88C33BE51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7F94-45C5-8115-2775ED3AA14F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2CD9971B-DC2C-421C-8583-D9BA9CFA71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7F94-45C5-8115-2775ED3AA14F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86127469-D5FC-4451-808C-8F03C271F1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7F94-45C5-8115-2775ED3AA14F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6CF1FBC5-3BC6-49D2-91E1-53F2BA0F7A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7F94-45C5-8115-2775ED3AA14F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4358C374-F392-4A6C-A3EC-8C8F8374ED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7F94-45C5-8115-2775ED3AA14F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D54E6246-A073-4333-A551-79E2EF532D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7F94-45C5-8115-2775ED3AA14F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EDB16E91-1364-417E-ABE7-7F812B5CF5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7F94-45C5-8115-2775ED3AA14F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CE5E838A-835E-478A-94A8-E4F2225E2B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7F94-45C5-8115-2775ED3AA14F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24E00AC9-ECDB-4CD3-AC5D-AA85C33DA9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7F94-45C5-8115-2775ED3AA14F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BF9734B5-C7F8-4B6F-9EE5-9B08E826F1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7F94-45C5-8115-2775ED3AA14F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8AF232CD-64C6-4197-B853-54424ABEA8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7F94-45C5-8115-2775ED3AA14F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9B57C519-38B0-472B-813D-5F1E6E2EB7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1-7F94-45C5-8115-2775ED3AA14F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52243120-46B8-4CF2-947F-DD5ACB284C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2-7F94-45C5-8115-2775ED3AA14F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1E4836D4-5107-4735-9B12-673A1A9511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3-7F94-45C5-8115-2775ED3AA14F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9F6576F5-7408-4AFB-A37D-656D465EB4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4-7F94-45C5-8115-2775ED3AA14F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58CBE27E-B98A-4BB9-9262-1E4D7C2405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5-7F94-45C5-8115-2775ED3AA14F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0655E9C5-9275-4384-98A7-E54504F825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6-7F94-45C5-8115-2775ED3AA14F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44231E63-9CE9-4F46-A222-F497B9F563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7-7F94-45C5-8115-2775ED3AA14F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EDB43DA2-1173-4944-B940-E660DF3DC1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8-7F94-45C5-8115-2775ED3AA14F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D4D67A54-4BE7-4CD5-AB1A-429D3ACDAE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9-7F94-45C5-8115-2775ED3AA14F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7FC143ED-F6D6-4086-AC29-F8752D3DEE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A-7F94-45C5-8115-2775ED3AA14F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5AC63970-5887-4569-808C-B470216B27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B-7F94-45C5-8115-2775ED3AA14F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C264ED90-3CC0-46A4-AFC7-7B833C199F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C-7F94-45C5-8115-2775ED3AA14F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D00A613E-C5A1-47E0-93C1-4FB0BDC4E0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D-7F94-45C5-8115-2775ED3AA14F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224C7783-8109-4BAA-8598-5443E0B83A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E-7F94-45C5-8115-2775ED3AA14F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C68BE4E3-2575-4D3B-BFD7-3619316EFE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F-7F94-45C5-8115-2775ED3AA14F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88184050-A5AB-4107-A8F7-631E3C2BC6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0-7F94-45C5-8115-2775ED3AA14F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04C8A7A3-59E9-4126-8643-367846D77E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1-7F94-45C5-8115-2775ED3AA14F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BEB34198-5B3A-4F96-A026-0D98446112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2-7F94-45C5-8115-2775ED3AA14F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053FF929-791F-43BE-A00B-FA978A5170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3-7F94-45C5-8115-2775ED3AA14F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E3A9A720-FC3D-4D34-8104-1C29D38D14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4-7F94-45C5-8115-2775ED3AA14F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61385E61-01C8-4DDF-9FCB-7065F71DDF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5-7F94-45C5-8115-2775ED3AA14F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93A38F6B-B545-41B3-9BB4-ADA91748D2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6-7F94-45C5-8115-2775ED3AA14F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87481649-8973-4D1C-8B65-20DDF6BB0E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7-7F94-45C5-8115-2775ED3AA14F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251A2C29-D026-49AA-AF45-29F22E7985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8-7F94-45C5-8115-2775ED3AA14F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11C7592F-C05D-4A4E-B3D2-BE309E9A2D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9-7F94-45C5-8115-2775ED3AA14F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A-7F94-45C5-8115-2775ED3AA14F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B-7F94-45C5-8115-2775ED3AA14F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C-7F94-45C5-8115-2775ED3AA14F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D-7F94-45C5-8115-2775ED3AA14F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E-7F94-45C5-8115-2775ED3AA14F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F-7F94-45C5-8115-2775ED3AA14F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0-7F94-45C5-8115-2775ED3AA14F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1-7F94-45C5-8115-2775ED3AA14F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2-7F94-45C5-8115-2775ED3AA14F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3-7F94-45C5-8115-2775ED3AA14F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4-7F94-45C5-8115-2775ED3AA14F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5-7F94-45C5-8115-2775ED3AA14F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6-7F94-45C5-8115-2775ED3AA14F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7-7F94-45C5-8115-2775ED3AA14F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8-7F94-45C5-8115-2775ED3AA14F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9-7F94-45C5-8115-2775ED3AA14F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A-7F94-45C5-8115-2775ED3AA14F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B-7F94-45C5-8115-2775ED3AA14F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C-7F94-45C5-8115-2775ED3AA14F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D-7F94-45C5-8115-2775ED3AA14F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E-7F94-45C5-8115-2775ED3AA14F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F-7F94-45C5-8115-2775ED3AA14F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0-7F94-45C5-8115-2775ED3AA14F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1-7F94-45C5-8115-2775ED3AA14F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2-7F94-45C5-8115-2775ED3AA14F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3-7F94-45C5-8115-2775ED3AA14F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4-7F94-45C5-8115-2775ED3AA14F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5-7F94-45C5-8115-2775ED3AA14F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6-7F94-45C5-8115-2775ED3AA14F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7-7F94-45C5-8115-2775ED3AA14F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8-7F94-45C5-8115-2775ED3AA14F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9-7F94-45C5-8115-2775ED3AA14F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A-7F94-45C5-8115-2775ED3AA14F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B-7F94-45C5-8115-2775ED3AA14F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C-7F94-45C5-8115-2775ED3AA14F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D-7F94-45C5-8115-2775ED3AA14F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E-7F94-45C5-8115-2775ED3AA14F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F-7F94-45C5-8115-2775ED3AA14F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0-7F94-45C5-8115-2775ED3AA14F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1-7F94-45C5-8115-2775ED3AA14F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2-7F94-45C5-8115-2775ED3AA14F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3-7F94-45C5-8115-2775ED3AA14F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4-7F94-45C5-8115-2775ED3AA14F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5-7F94-45C5-8115-2775ED3AA14F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6-7F94-45C5-8115-2775ED3AA14F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7-7F94-45C5-8115-2775ED3AA14F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8-7F94-45C5-8115-2775ED3AA14F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9-7F94-45C5-8115-2775ED3AA14F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A-7F94-45C5-8115-2775ED3AA14F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B-7F94-45C5-8115-2775ED3AA14F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C-7F94-45C5-8115-2775ED3AA14F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D-7F94-45C5-8115-2775ED3AA14F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E-7F94-45C5-8115-2775ED3AA14F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F-7F94-45C5-8115-2775ED3AA14F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0-7F94-45C5-8115-2775ED3AA14F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1-7F94-45C5-8115-2775ED3AA14F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2-7F94-45C5-8115-2775ED3AA14F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3-7F94-45C5-8115-2775ED3AA14F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4-7F94-45C5-8115-2775ED3AA14F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5-7F94-45C5-8115-2775ED3AA14F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6-7F94-45C5-8115-2775ED3AA14F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7-7F94-45C5-8115-2775ED3AA14F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8-7F94-45C5-8115-2775ED3AA14F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9-7F94-45C5-8115-2775ED3AA14F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A-7F94-45C5-8115-2775ED3AA14F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B-7F94-45C5-8115-2775ED3AA14F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C-7F94-45C5-8115-2775ED3AA14F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D-7F94-45C5-8115-2775ED3AA14F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E-7F94-45C5-8115-2775ED3AA14F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F-7F94-45C5-8115-2775ED3AA14F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0-7F94-45C5-8115-2775ED3AA14F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1-7F94-45C5-8115-2775ED3AA14F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2-7F94-45C5-8115-2775ED3AA14F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3-7F94-45C5-8115-2775ED3AA14F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4-7F94-45C5-8115-2775ED3AA14F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5-7F94-45C5-8115-2775ED3AA14F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6-7F94-45C5-8115-2775ED3AA14F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7-7F94-45C5-8115-2775ED3AA14F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8-7F94-45C5-8115-2775ED3AA14F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9-7F94-45C5-8115-2775ED3AA14F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A-7F94-45C5-8115-2775ED3AA14F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B-7F94-45C5-8115-2775ED3AA14F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C-7F94-45C5-8115-2775ED3AA14F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D-7F94-45C5-8115-2775ED3AA14F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E-7F94-45C5-8115-2775ED3AA14F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F-7F94-45C5-8115-2775ED3AA14F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0-7F94-45C5-8115-2775ED3AA14F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1-7F94-45C5-8115-2775ED3AA14F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2-7F94-45C5-8115-2775ED3AA14F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3-7F94-45C5-8115-2775ED3AA14F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4-7F94-45C5-8115-2775ED3AA14F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5-7F94-45C5-8115-2775ED3AA14F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6-7F94-45C5-8115-2775ED3AA14F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7-7F94-45C5-8115-2775ED3AA14F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8-7F94-45C5-8115-2775ED3AA14F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9-7F94-45C5-8115-2775ED3AA14F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A-7F94-45C5-8115-2775ED3AA14F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B-7F94-45C5-8115-2775ED3AA14F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C-7F94-45C5-8115-2775ED3AA14F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D-7F94-45C5-8115-2775ED3AA14F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E-7F94-45C5-8115-2775ED3AA14F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F-7F94-45C5-8115-2775ED3AA14F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0-7F94-45C5-8115-2775ED3AA14F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1-7F94-45C5-8115-2775ED3AA14F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2-7F94-45C5-8115-2775ED3AA14F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3-7F94-45C5-8115-2775ED3AA14F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4-7F94-45C5-8115-2775ED3AA14F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5-7F94-45C5-8115-2775ED3AA14F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6-7F94-45C5-8115-2775ED3AA14F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7-7F94-45C5-8115-2775ED3AA14F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8-7F94-45C5-8115-2775ED3AA14F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9-7F94-45C5-8115-2775ED3AA14F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A-7F94-45C5-8115-2775ED3AA14F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B-7F94-45C5-8115-2775ED3AA14F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C-7F94-45C5-8115-2775ED3AA14F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D-7F94-45C5-8115-2775ED3AA14F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E-7F94-45C5-8115-2775ED3AA14F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F-7F94-45C5-8115-2775ED3AA14F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0-7F94-45C5-8115-2775ED3AA14F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1-7F94-45C5-8115-2775ED3AA14F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2-7F94-45C5-8115-2775ED3AA14F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3-7F94-45C5-8115-2775ED3AA14F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4-7F94-45C5-8115-2775ED3AA14F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5-7F94-45C5-8115-2775ED3AA14F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6-7F94-45C5-8115-2775ED3AA14F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7-7F94-45C5-8115-2775ED3AA14F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8-7F94-45C5-8115-2775ED3AA14F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9-7F94-45C5-8115-2775ED3AA14F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A-7F94-45C5-8115-2775ED3AA14F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B-7F94-45C5-8115-2775ED3AA14F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C-7F94-45C5-8115-2775ED3AA14F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D-7F94-45C5-8115-2775ED3AA14F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E-7F94-45C5-8115-2775ED3AA14F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F-7F94-45C5-8115-2775ED3AA14F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0-7F94-45C5-8115-2775ED3AA14F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1-7F94-45C5-8115-2775ED3AA14F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2-7F94-45C5-8115-2775ED3AA14F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3-7F94-45C5-8115-2775ED3AA14F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4-7F94-45C5-8115-2775ED3AA14F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5-7F94-45C5-8115-2775ED3AA14F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6-7F94-45C5-8115-2775ED3AA14F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7-7F94-45C5-8115-2775ED3AA14F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8-7F94-45C5-8115-2775ED3AA14F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9-7F94-45C5-8115-2775ED3AA14F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A-7F94-45C5-8115-2775ED3AA14F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B-7F94-45C5-8115-2775ED3AA14F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C-7F94-45C5-8115-2775ED3AA14F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D-7F94-45C5-8115-2775ED3AA14F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E-7F94-45C5-8115-2775ED3AA14F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F-7F94-45C5-8115-2775ED3AA14F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0-7F94-45C5-8115-2775ED3AA14F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1-7F94-45C5-8115-2775ED3AA14F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2-7F94-45C5-8115-2775ED3AA14F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3-7F94-45C5-8115-2775ED3AA14F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4-7F94-45C5-8115-2775ED3AA14F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5-7F94-45C5-8115-2775ED3AA14F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6-7F94-45C5-8115-2775ED3AA14F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7-7F94-45C5-8115-2775ED3AA14F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8-7F94-45C5-8115-2775ED3AA14F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9-7F94-45C5-8115-2775ED3AA14F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A-7F94-45C5-8115-2775ED3AA14F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B-7F94-45C5-8115-2775ED3AA14F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C-7F94-45C5-8115-2775ED3AA14F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D-7F94-45C5-8115-2775ED3AA14F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E-7F94-45C5-8115-2775ED3AA14F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F-7F94-45C5-8115-2775ED3AA14F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0-7F94-45C5-8115-2775ED3AA14F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1-7F94-45C5-8115-2775ED3AA14F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2-7F94-45C5-8115-2775ED3AA14F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3-7F94-45C5-8115-2775ED3AA14F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4-7F94-45C5-8115-2775ED3AA14F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5-7F94-45C5-8115-2775ED3AA14F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6-7F94-45C5-8115-2775ED3AA14F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7-7F94-45C5-8115-2775ED3AA14F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8-7F94-45C5-8115-2775ED3AA14F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9-7F94-45C5-8115-2775ED3AA14F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A-7F94-45C5-8115-2775ED3AA14F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B-7F94-45C5-8115-2775ED3AA14F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C-7F94-45C5-8115-2775ED3AA14F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D-7F94-45C5-8115-2775ED3AA14F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E-7F94-45C5-8115-2775ED3AA14F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F-7F94-45C5-8115-2775ED3AA14F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0-7F94-45C5-8115-2775ED3AA14F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1-7F94-45C5-8115-2775ED3AA14F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2-7F94-45C5-8115-2775ED3AA14F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3-7F94-45C5-8115-2775ED3AA14F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4-7F94-45C5-8115-2775ED3AA14F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5-7F94-45C5-8115-2775ED3AA14F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6-7F94-45C5-8115-2775ED3AA14F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7-7F94-45C5-8115-2775ED3AA14F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8-7F94-45C5-8115-2775ED3AA14F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9-7F94-45C5-8115-2775ED3AA14F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A-7F94-45C5-8115-2775ED3AA14F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B-7F94-45C5-8115-2775ED3AA14F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C-7F94-45C5-8115-2775ED3AA14F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D-7F94-45C5-8115-2775ED3AA14F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E-7F94-45C5-8115-2775ED3AA14F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F-7F94-45C5-8115-2775ED3AA14F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0-7F94-45C5-8115-2775ED3AA14F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1-7F94-45C5-8115-2775ED3AA14F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2-7F94-45C5-8115-2775ED3AA14F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3-7F94-45C5-8115-2775ED3AA14F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4-7F94-45C5-8115-2775ED3AA14F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5-7F94-45C5-8115-2775ED3AA14F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6-7F94-45C5-8115-2775ED3AA14F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7-7F94-45C5-8115-2775ED3AA14F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8-7F94-45C5-8115-2775ED3AA14F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9-7F94-45C5-8115-2775ED3AA14F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A-7F94-45C5-8115-2775ED3AA14F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B-7F94-45C5-8115-2775ED3AA14F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C-7F94-45C5-8115-2775ED3AA14F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D-7F94-45C5-8115-2775ED3AA14F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E-7F94-45C5-8115-2775ED3AA14F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F-7F94-45C5-8115-2775ED3AA14F}"/>
                </c:ext>
              </c:extLst>
            </c:dLbl>
            <c:dLbl>
              <c:idx val="3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0-7F94-45C5-8115-2775ED3AA14F}"/>
                </c:ext>
              </c:extLst>
            </c:dLbl>
            <c:dLbl>
              <c:idx val="3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1-7F94-45C5-8115-2775ED3AA14F}"/>
                </c:ext>
              </c:extLst>
            </c:dLbl>
            <c:dLbl>
              <c:idx val="3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2-7F94-45C5-8115-2775ED3AA14F}"/>
                </c:ext>
              </c:extLst>
            </c:dLbl>
            <c:dLbl>
              <c:idx val="3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3-7F94-45C5-8115-2775ED3AA14F}"/>
                </c:ext>
              </c:extLst>
            </c:dLbl>
            <c:dLbl>
              <c:idx val="3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4-7F94-45C5-8115-2775ED3AA14F}"/>
                </c:ext>
              </c:extLst>
            </c:dLbl>
            <c:dLbl>
              <c:idx val="3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5-7F94-45C5-8115-2775ED3AA14F}"/>
                </c:ext>
              </c:extLst>
            </c:dLbl>
            <c:dLbl>
              <c:idx val="3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6-7F94-45C5-8115-2775ED3AA14F}"/>
                </c:ext>
              </c:extLst>
            </c:dLbl>
            <c:dLbl>
              <c:idx val="3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7-7F94-45C5-8115-2775ED3AA14F}"/>
                </c:ext>
              </c:extLst>
            </c:dLbl>
            <c:dLbl>
              <c:idx val="3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8-7F94-45C5-8115-2775ED3AA14F}"/>
                </c:ext>
              </c:extLst>
            </c:dLbl>
            <c:dLbl>
              <c:idx val="3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9-7F94-45C5-8115-2775ED3AA14F}"/>
                </c:ext>
              </c:extLst>
            </c:dLbl>
            <c:dLbl>
              <c:idx val="3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A-7F94-45C5-8115-2775ED3AA14F}"/>
                </c:ext>
              </c:extLst>
            </c:dLbl>
            <c:dLbl>
              <c:idx val="3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B-7F94-45C5-8115-2775ED3AA14F}"/>
                </c:ext>
              </c:extLst>
            </c:dLbl>
            <c:dLbl>
              <c:idx val="3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C-7F94-45C5-8115-2775ED3AA14F}"/>
                </c:ext>
              </c:extLst>
            </c:dLbl>
            <c:dLbl>
              <c:idx val="3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D-7F94-45C5-8115-2775ED3AA14F}"/>
                </c:ext>
              </c:extLst>
            </c:dLbl>
            <c:dLbl>
              <c:idx val="3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E-7F94-45C5-8115-2775ED3AA14F}"/>
                </c:ext>
              </c:extLst>
            </c:dLbl>
            <c:dLbl>
              <c:idx val="3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F-7F94-45C5-8115-2775ED3AA14F}"/>
                </c:ext>
              </c:extLst>
            </c:dLbl>
            <c:dLbl>
              <c:idx val="4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0-7F94-45C5-8115-2775ED3AA14F}"/>
                </c:ext>
              </c:extLst>
            </c:dLbl>
            <c:dLbl>
              <c:idx val="4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1-7F94-45C5-8115-2775ED3AA14F}"/>
                </c:ext>
              </c:extLst>
            </c:dLbl>
            <c:dLbl>
              <c:idx val="4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2-7F94-45C5-8115-2775ED3AA14F}"/>
                </c:ext>
              </c:extLst>
            </c:dLbl>
            <c:dLbl>
              <c:idx val="4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3-7F94-45C5-8115-2775ED3AA14F}"/>
                </c:ext>
              </c:extLst>
            </c:dLbl>
            <c:dLbl>
              <c:idx val="4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4-7F94-45C5-8115-2775ED3AA14F}"/>
                </c:ext>
              </c:extLst>
            </c:dLbl>
            <c:dLbl>
              <c:idx val="4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5-7F94-45C5-8115-2775ED3AA14F}"/>
                </c:ext>
              </c:extLst>
            </c:dLbl>
            <c:dLbl>
              <c:idx val="4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6-7F94-45C5-8115-2775ED3AA14F}"/>
                </c:ext>
              </c:extLst>
            </c:dLbl>
            <c:dLbl>
              <c:idx val="4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7-7F94-45C5-8115-2775ED3AA14F}"/>
                </c:ext>
              </c:extLst>
            </c:dLbl>
            <c:dLbl>
              <c:idx val="4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8-7F94-45C5-8115-2775ED3AA14F}"/>
                </c:ext>
              </c:extLst>
            </c:dLbl>
            <c:dLbl>
              <c:idx val="4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9-7F94-45C5-8115-2775ED3AA14F}"/>
                </c:ext>
              </c:extLst>
            </c:dLbl>
            <c:dLbl>
              <c:idx val="4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A-7F94-45C5-8115-2775ED3AA14F}"/>
                </c:ext>
              </c:extLst>
            </c:dLbl>
            <c:dLbl>
              <c:idx val="4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B-7F94-45C5-8115-2775ED3AA14F}"/>
                </c:ext>
              </c:extLst>
            </c:dLbl>
            <c:dLbl>
              <c:idx val="4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C-7F94-45C5-8115-2775ED3AA14F}"/>
                </c:ext>
              </c:extLst>
            </c:dLbl>
            <c:dLbl>
              <c:idx val="4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D-7F94-45C5-8115-2775ED3AA14F}"/>
                </c:ext>
              </c:extLst>
            </c:dLbl>
            <c:dLbl>
              <c:idx val="4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E-7F94-45C5-8115-2775ED3AA14F}"/>
                </c:ext>
              </c:extLst>
            </c:dLbl>
            <c:dLbl>
              <c:idx val="4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F-7F94-45C5-8115-2775ED3AA14F}"/>
                </c:ext>
              </c:extLst>
            </c:dLbl>
            <c:dLbl>
              <c:idx val="4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0-7F94-45C5-8115-2775ED3AA14F}"/>
                </c:ext>
              </c:extLst>
            </c:dLbl>
            <c:dLbl>
              <c:idx val="4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1-7F94-45C5-8115-2775ED3AA14F}"/>
                </c:ext>
              </c:extLst>
            </c:dLbl>
            <c:dLbl>
              <c:idx val="4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2-7F94-45C5-8115-2775ED3AA14F}"/>
                </c:ext>
              </c:extLst>
            </c:dLbl>
            <c:dLbl>
              <c:idx val="4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3-7F94-45C5-8115-2775ED3AA14F}"/>
                </c:ext>
              </c:extLst>
            </c:dLbl>
            <c:dLbl>
              <c:idx val="4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4-7F94-45C5-8115-2775ED3AA14F}"/>
                </c:ext>
              </c:extLst>
            </c:dLbl>
            <c:dLbl>
              <c:idx val="4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5-7F94-45C5-8115-2775ED3AA14F}"/>
                </c:ext>
              </c:extLst>
            </c:dLbl>
            <c:dLbl>
              <c:idx val="4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6-7F94-45C5-8115-2775ED3AA14F}"/>
                </c:ext>
              </c:extLst>
            </c:dLbl>
            <c:dLbl>
              <c:idx val="4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7-7F94-45C5-8115-2775ED3AA14F}"/>
                </c:ext>
              </c:extLst>
            </c:dLbl>
            <c:dLbl>
              <c:idx val="4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8-7F94-45C5-8115-2775ED3AA14F}"/>
                </c:ext>
              </c:extLst>
            </c:dLbl>
            <c:dLbl>
              <c:idx val="4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9-7F94-45C5-8115-2775ED3AA14F}"/>
                </c:ext>
              </c:extLst>
            </c:dLbl>
            <c:dLbl>
              <c:idx val="4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A-7F94-45C5-8115-2775ED3AA14F}"/>
                </c:ext>
              </c:extLst>
            </c:dLbl>
            <c:dLbl>
              <c:idx val="4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B-7F94-45C5-8115-2775ED3AA14F}"/>
                </c:ext>
              </c:extLst>
            </c:dLbl>
            <c:dLbl>
              <c:idx val="4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C-7F94-45C5-8115-2775ED3AA14F}"/>
                </c:ext>
              </c:extLst>
            </c:dLbl>
            <c:dLbl>
              <c:idx val="4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D-7F94-45C5-8115-2775ED3AA14F}"/>
                </c:ext>
              </c:extLst>
            </c:dLbl>
            <c:dLbl>
              <c:idx val="4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E-7F94-45C5-8115-2775ED3AA14F}"/>
                </c:ext>
              </c:extLst>
            </c:dLbl>
            <c:dLbl>
              <c:idx val="4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F-7F94-45C5-8115-2775ED3AA14F}"/>
                </c:ext>
              </c:extLst>
            </c:dLbl>
            <c:dLbl>
              <c:idx val="4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0-7F94-45C5-8115-2775ED3AA14F}"/>
                </c:ext>
              </c:extLst>
            </c:dLbl>
            <c:dLbl>
              <c:idx val="4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1-7F94-45C5-8115-2775ED3AA14F}"/>
                </c:ext>
              </c:extLst>
            </c:dLbl>
            <c:dLbl>
              <c:idx val="4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2-7F94-45C5-8115-2775ED3AA14F}"/>
                </c:ext>
              </c:extLst>
            </c:dLbl>
            <c:dLbl>
              <c:idx val="4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3-7F94-45C5-8115-2775ED3AA14F}"/>
                </c:ext>
              </c:extLst>
            </c:dLbl>
            <c:dLbl>
              <c:idx val="4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4-7F94-45C5-8115-2775ED3AA14F}"/>
                </c:ext>
              </c:extLst>
            </c:dLbl>
            <c:dLbl>
              <c:idx val="4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5-7F94-45C5-8115-2775ED3AA14F}"/>
                </c:ext>
              </c:extLst>
            </c:dLbl>
            <c:dLbl>
              <c:idx val="4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6-7F94-45C5-8115-2775ED3AA14F}"/>
                </c:ext>
              </c:extLst>
            </c:dLbl>
            <c:dLbl>
              <c:idx val="4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7-7F94-45C5-8115-2775ED3AA14F}"/>
                </c:ext>
              </c:extLst>
            </c:dLbl>
            <c:dLbl>
              <c:idx val="4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8-7F94-45C5-8115-2775ED3AA14F}"/>
                </c:ext>
              </c:extLst>
            </c:dLbl>
            <c:dLbl>
              <c:idx val="4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9-7F94-45C5-8115-2775ED3AA14F}"/>
                </c:ext>
              </c:extLst>
            </c:dLbl>
            <c:dLbl>
              <c:idx val="4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A-7F94-45C5-8115-2775ED3AA14F}"/>
                </c:ext>
              </c:extLst>
            </c:dLbl>
            <c:dLbl>
              <c:idx val="4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B-7F94-45C5-8115-2775ED3AA14F}"/>
                </c:ext>
              </c:extLst>
            </c:dLbl>
            <c:dLbl>
              <c:idx val="4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C-7F94-45C5-8115-2775ED3AA14F}"/>
                </c:ext>
              </c:extLst>
            </c:dLbl>
            <c:dLbl>
              <c:idx val="4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D-7F94-45C5-8115-2775ED3AA14F}"/>
                </c:ext>
              </c:extLst>
            </c:dLbl>
            <c:dLbl>
              <c:idx val="4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E-7F94-45C5-8115-2775ED3AA14F}"/>
                </c:ext>
              </c:extLst>
            </c:dLbl>
            <c:dLbl>
              <c:idx val="4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F-7F94-45C5-8115-2775ED3AA14F}"/>
                </c:ext>
              </c:extLst>
            </c:dLbl>
            <c:dLbl>
              <c:idx val="4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0-7F94-45C5-8115-2775ED3AA14F}"/>
                </c:ext>
              </c:extLst>
            </c:dLbl>
            <c:dLbl>
              <c:idx val="4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1-7F94-45C5-8115-2775ED3AA14F}"/>
                </c:ext>
              </c:extLst>
            </c:dLbl>
            <c:dLbl>
              <c:idx val="4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2-7F94-45C5-8115-2775ED3AA14F}"/>
                </c:ext>
              </c:extLst>
            </c:dLbl>
            <c:dLbl>
              <c:idx val="4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3-7F94-45C5-8115-2775ED3AA14F}"/>
                </c:ext>
              </c:extLst>
            </c:dLbl>
            <c:dLbl>
              <c:idx val="4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4-7F94-45C5-8115-2775ED3AA14F}"/>
                </c:ext>
              </c:extLst>
            </c:dLbl>
            <c:dLbl>
              <c:idx val="4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5-7F94-45C5-8115-2775ED3AA14F}"/>
                </c:ext>
              </c:extLst>
            </c:dLbl>
            <c:dLbl>
              <c:idx val="4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6-7F94-45C5-8115-2775ED3AA14F}"/>
                </c:ext>
              </c:extLst>
            </c:dLbl>
            <c:dLbl>
              <c:idx val="4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7-7F94-45C5-8115-2775ED3AA14F}"/>
                </c:ext>
              </c:extLst>
            </c:dLbl>
            <c:dLbl>
              <c:idx val="4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8-7F94-45C5-8115-2775ED3AA14F}"/>
                </c:ext>
              </c:extLst>
            </c:dLbl>
            <c:dLbl>
              <c:idx val="4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9-7F94-45C5-8115-2775ED3AA14F}"/>
                </c:ext>
              </c:extLst>
            </c:dLbl>
            <c:dLbl>
              <c:idx val="4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A-7F94-45C5-8115-2775ED3AA14F}"/>
                </c:ext>
              </c:extLst>
            </c:dLbl>
            <c:dLbl>
              <c:idx val="4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B-7F94-45C5-8115-2775ED3AA14F}"/>
                </c:ext>
              </c:extLst>
            </c:dLbl>
            <c:dLbl>
              <c:idx val="4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C-7F94-45C5-8115-2775ED3AA14F}"/>
                </c:ext>
              </c:extLst>
            </c:dLbl>
            <c:dLbl>
              <c:idx val="4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D-7F94-45C5-8115-2775ED3AA14F}"/>
                </c:ext>
              </c:extLst>
            </c:dLbl>
            <c:dLbl>
              <c:idx val="4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E-7F94-45C5-8115-2775ED3AA14F}"/>
                </c:ext>
              </c:extLst>
            </c:dLbl>
            <c:dLbl>
              <c:idx val="4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F-7F94-45C5-8115-2775ED3AA14F}"/>
                </c:ext>
              </c:extLst>
            </c:dLbl>
            <c:dLbl>
              <c:idx val="4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0-7F94-45C5-8115-2775ED3AA14F}"/>
                </c:ext>
              </c:extLst>
            </c:dLbl>
            <c:dLbl>
              <c:idx val="4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1-7F94-45C5-8115-2775ED3AA14F}"/>
                </c:ext>
              </c:extLst>
            </c:dLbl>
            <c:dLbl>
              <c:idx val="4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2-7F94-45C5-8115-2775ED3AA14F}"/>
                </c:ext>
              </c:extLst>
            </c:dLbl>
            <c:dLbl>
              <c:idx val="4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3-7F94-45C5-8115-2775ED3AA14F}"/>
                </c:ext>
              </c:extLst>
            </c:dLbl>
            <c:dLbl>
              <c:idx val="4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4-7F94-45C5-8115-2775ED3AA14F}"/>
                </c:ext>
              </c:extLst>
            </c:dLbl>
            <c:dLbl>
              <c:idx val="4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5-7F94-45C5-8115-2775ED3AA14F}"/>
                </c:ext>
              </c:extLst>
            </c:dLbl>
            <c:dLbl>
              <c:idx val="4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6-7F94-45C5-8115-2775ED3AA14F}"/>
                </c:ext>
              </c:extLst>
            </c:dLbl>
            <c:dLbl>
              <c:idx val="4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7-7F94-45C5-8115-2775ED3AA14F}"/>
                </c:ext>
              </c:extLst>
            </c:dLbl>
            <c:dLbl>
              <c:idx val="4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8-7F94-45C5-8115-2775ED3AA14F}"/>
                </c:ext>
              </c:extLst>
            </c:dLbl>
            <c:dLbl>
              <c:idx val="4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9-7F94-45C5-8115-2775ED3AA14F}"/>
                </c:ext>
              </c:extLst>
            </c:dLbl>
            <c:dLbl>
              <c:idx val="4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A-7F94-45C5-8115-2775ED3AA14F}"/>
                </c:ext>
              </c:extLst>
            </c:dLbl>
            <c:dLbl>
              <c:idx val="4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B-7F94-45C5-8115-2775ED3AA14F}"/>
                </c:ext>
              </c:extLst>
            </c:dLbl>
            <c:dLbl>
              <c:idx val="4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C-7F94-45C5-8115-2775ED3AA14F}"/>
                </c:ext>
              </c:extLst>
            </c:dLbl>
            <c:dLbl>
              <c:idx val="4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D-7F94-45C5-8115-2775ED3AA14F}"/>
                </c:ext>
              </c:extLst>
            </c:dLbl>
            <c:dLbl>
              <c:idx val="4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E-7F94-45C5-8115-2775ED3AA14F}"/>
                </c:ext>
              </c:extLst>
            </c:dLbl>
            <c:dLbl>
              <c:idx val="4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F-7F94-45C5-8115-2775ED3AA14F}"/>
                </c:ext>
              </c:extLst>
            </c:dLbl>
            <c:dLbl>
              <c:idx val="4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0-7F94-45C5-8115-2775ED3AA14F}"/>
                </c:ext>
              </c:extLst>
            </c:dLbl>
            <c:dLbl>
              <c:idx val="4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1-7F94-45C5-8115-2775ED3AA14F}"/>
                </c:ext>
              </c:extLst>
            </c:dLbl>
            <c:dLbl>
              <c:idx val="4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2-7F94-45C5-8115-2775ED3AA14F}"/>
                </c:ext>
              </c:extLst>
            </c:dLbl>
            <c:dLbl>
              <c:idx val="4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3-7F94-45C5-8115-2775ED3AA14F}"/>
                </c:ext>
              </c:extLst>
            </c:dLbl>
            <c:dLbl>
              <c:idx val="4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4-7F94-45C5-8115-2775ED3AA14F}"/>
                </c:ext>
              </c:extLst>
            </c:dLbl>
            <c:dLbl>
              <c:idx val="4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5-7F94-45C5-8115-2775ED3AA14F}"/>
                </c:ext>
              </c:extLst>
            </c:dLbl>
            <c:dLbl>
              <c:idx val="4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6-7F94-45C5-8115-2775ED3AA14F}"/>
                </c:ext>
              </c:extLst>
            </c:dLbl>
            <c:dLbl>
              <c:idx val="4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7-7F94-45C5-8115-2775ED3AA14F}"/>
                </c:ext>
              </c:extLst>
            </c:dLbl>
            <c:dLbl>
              <c:idx val="4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8-7F94-45C5-8115-2775ED3AA14F}"/>
                </c:ext>
              </c:extLst>
            </c:dLbl>
            <c:dLbl>
              <c:idx val="4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9-7F94-45C5-8115-2775ED3AA14F}"/>
                </c:ext>
              </c:extLst>
            </c:dLbl>
            <c:dLbl>
              <c:idx val="4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A-7F94-45C5-8115-2775ED3AA14F}"/>
                </c:ext>
              </c:extLst>
            </c:dLbl>
            <c:dLbl>
              <c:idx val="4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B-7F94-45C5-8115-2775ED3AA14F}"/>
                </c:ext>
              </c:extLst>
            </c:dLbl>
            <c:dLbl>
              <c:idx val="4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C-7F94-45C5-8115-2775ED3AA14F}"/>
                </c:ext>
              </c:extLst>
            </c:dLbl>
            <c:dLbl>
              <c:idx val="4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D-7F94-45C5-8115-2775ED3AA14F}"/>
                </c:ext>
              </c:extLst>
            </c:dLbl>
            <c:dLbl>
              <c:idx val="4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E-7F94-45C5-8115-2775ED3AA14F}"/>
                </c:ext>
              </c:extLst>
            </c:dLbl>
            <c:dLbl>
              <c:idx val="4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F-7F94-45C5-8115-2775ED3AA14F}"/>
                </c:ext>
              </c:extLst>
            </c:dLbl>
            <c:dLbl>
              <c:idx val="4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0-7F94-45C5-8115-2775ED3AA14F}"/>
                </c:ext>
              </c:extLst>
            </c:dLbl>
            <c:dLbl>
              <c:idx val="4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1-7F94-45C5-8115-2775ED3AA14F}"/>
                </c:ext>
              </c:extLst>
            </c:dLbl>
            <c:dLbl>
              <c:idx val="4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2-7F94-45C5-8115-2775ED3AA14F}"/>
                </c:ext>
              </c:extLst>
            </c:dLbl>
            <c:dLbl>
              <c:idx val="4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3-7F94-45C5-8115-2775ED3AA14F}"/>
                </c:ext>
              </c:extLst>
            </c:dLbl>
            <c:dLbl>
              <c:idx val="5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4-7F94-45C5-8115-2775ED3AA14F}"/>
                </c:ext>
              </c:extLst>
            </c:dLbl>
            <c:dLbl>
              <c:idx val="5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5-7F94-45C5-8115-2775ED3AA14F}"/>
                </c:ext>
              </c:extLst>
            </c:dLbl>
            <c:dLbl>
              <c:idx val="5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6-7F94-45C5-8115-2775ED3AA14F}"/>
                </c:ext>
              </c:extLst>
            </c:dLbl>
            <c:dLbl>
              <c:idx val="5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7-7F94-45C5-8115-2775ED3AA14F}"/>
                </c:ext>
              </c:extLst>
            </c:dLbl>
            <c:dLbl>
              <c:idx val="5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8-7F94-45C5-8115-2775ED3AA14F}"/>
                </c:ext>
              </c:extLst>
            </c:dLbl>
            <c:dLbl>
              <c:idx val="5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9-7F94-45C5-8115-2775ED3AA14F}"/>
                </c:ext>
              </c:extLst>
            </c:dLbl>
            <c:dLbl>
              <c:idx val="5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A-7F94-45C5-8115-2775ED3AA14F}"/>
                </c:ext>
              </c:extLst>
            </c:dLbl>
            <c:dLbl>
              <c:idx val="5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B-7F94-45C5-8115-2775ED3AA14F}"/>
                </c:ext>
              </c:extLst>
            </c:dLbl>
            <c:dLbl>
              <c:idx val="5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C-7F94-45C5-8115-2775ED3AA14F}"/>
                </c:ext>
              </c:extLst>
            </c:dLbl>
            <c:dLbl>
              <c:idx val="5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D-7F94-45C5-8115-2775ED3AA14F}"/>
                </c:ext>
              </c:extLst>
            </c:dLbl>
            <c:dLbl>
              <c:idx val="5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E-7F94-45C5-8115-2775ED3AA14F}"/>
                </c:ext>
              </c:extLst>
            </c:dLbl>
            <c:dLbl>
              <c:idx val="5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F-7F94-45C5-8115-2775ED3AA14F}"/>
                </c:ext>
              </c:extLst>
            </c:dLbl>
            <c:dLbl>
              <c:idx val="5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0-7F94-45C5-8115-2775ED3AA14F}"/>
                </c:ext>
              </c:extLst>
            </c:dLbl>
            <c:dLbl>
              <c:idx val="5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1-7F94-45C5-8115-2775ED3AA14F}"/>
                </c:ext>
              </c:extLst>
            </c:dLbl>
            <c:dLbl>
              <c:idx val="5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2-7F94-45C5-8115-2775ED3AA14F}"/>
                </c:ext>
              </c:extLst>
            </c:dLbl>
            <c:dLbl>
              <c:idx val="5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3-7F94-45C5-8115-2775ED3AA14F}"/>
                </c:ext>
              </c:extLst>
            </c:dLbl>
            <c:dLbl>
              <c:idx val="5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4-7F94-45C5-8115-2775ED3AA14F}"/>
                </c:ext>
              </c:extLst>
            </c:dLbl>
            <c:dLbl>
              <c:idx val="5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5-7F94-45C5-8115-2775ED3AA14F}"/>
                </c:ext>
              </c:extLst>
            </c:dLbl>
            <c:dLbl>
              <c:idx val="5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6-7F94-45C5-8115-2775ED3AA14F}"/>
                </c:ext>
              </c:extLst>
            </c:dLbl>
            <c:dLbl>
              <c:idx val="5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7-7F94-45C5-8115-2775ED3AA14F}"/>
                </c:ext>
              </c:extLst>
            </c:dLbl>
            <c:dLbl>
              <c:idx val="5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8-7F94-45C5-8115-2775ED3AA14F}"/>
                </c:ext>
              </c:extLst>
            </c:dLbl>
            <c:dLbl>
              <c:idx val="5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9-7F94-45C5-8115-2775ED3AA14F}"/>
                </c:ext>
              </c:extLst>
            </c:dLbl>
            <c:dLbl>
              <c:idx val="5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A-7F94-45C5-8115-2775ED3AA14F}"/>
                </c:ext>
              </c:extLst>
            </c:dLbl>
            <c:dLbl>
              <c:idx val="5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B-7F94-45C5-8115-2775ED3AA14F}"/>
                </c:ext>
              </c:extLst>
            </c:dLbl>
            <c:dLbl>
              <c:idx val="5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C-7F94-45C5-8115-2775ED3AA14F}"/>
                </c:ext>
              </c:extLst>
            </c:dLbl>
            <c:dLbl>
              <c:idx val="5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D-7F94-45C5-8115-2775ED3AA14F}"/>
                </c:ext>
              </c:extLst>
            </c:dLbl>
            <c:dLbl>
              <c:idx val="5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E-7F94-45C5-8115-2775ED3AA14F}"/>
                </c:ext>
              </c:extLst>
            </c:dLbl>
            <c:dLbl>
              <c:idx val="5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F-7F94-45C5-8115-2775ED3AA14F}"/>
                </c:ext>
              </c:extLst>
            </c:dLbl>
            <c:dLbl>
              <c:idx val="5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0-7F94-45C5-8115-2775ED3AA14F}"/>
                </c:ext>
              </c:extLst>
            </c:dLbl>
            <c:dLbl>
              <c:idx val="5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1-7F94-45C5-8115-2775ED3AA14F}"/>
                </c:ext>
              </c:extLst>
            </c:dLbl>
            <c:dLbl>
              <c:idx val="5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2-7F94-45C5-8115-2775ED3AA14F}"/>
                </c:ext>
              </c:extLst>
            </c:dLbl>
            <c:dLbl>
              <c:idx val="5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3-7F94-45C5-8115-2775ED3AA14F}"/>
                </c:ext>
              </c:extLst>
            </c:dLbl>
            <c:dLbl>
              <c:idx val="5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4-7F94-45C5-8115-2775ED3AA14F}"/>
                </c:ext>
              </c:extLst>
            </c:dLbl>
            <c:dLbl>
              <c:idx val="5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5-7F94-45C5-8115-2775ED3AA14F}"/>
                </c:ext>
              </c:extLst>
            </c:dLbl>
            <c:dLbl>
              <c:idx val="5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6-7F94-45C5-8115-2775ED3AA14F}"/>
                </c:ext>
              </c:extLst>
            </c:dLbl>
            <c:dLbl>
              <c:idx val="5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7-7F94-45C5-8115-2775ED3AA14F}"/>
                </c:ext>
              </c:extLst>
            </c:dLbl>
            <c:dLbl>
              <c:idx val="5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8-7F94-45C5-8115-2775ED3AA14F}"/>
                </c:ext>
              </c:extLst>
            </c:dLbl>
            <c:dLbl>
              <c:idx val="5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9-7F94-45C5-8115-2775ED3AA14F}"/>
                </c:ext>
              </c:extLst>
            </c:dLbl>
            <c:dLbl>
              <c:idx val="5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A-7F94-45C5-8115-2775ED3AA14F}"/>
                </c:ext>
              </c:extLst>
            </c:dLbl>
            <c:dLbl>
              <c:idx val="5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B-7F94-45C5-8115-2775ED3AA14F}"/>
                </c:ext>
              </c:extLst>
            </c:dLbl>
            <c:dLbl>
              <c:idx val="5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C-7F94-45C5-8115-2775ED3AA14F}"/>
                </c:ext>
              </c:extLst>
            </c:dLbl>
            <c:dLbl>
              <c:idx val="5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D-7F94-45C5-8115-2775ED3AA14F}"/>
                </c:ext>
              </c:extLst>
            </c:dLbl>
            <c:dLbl>
              <c:idx val="5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E-7F94-45C5-8115-2775ED3AA14F}"/>
                </c:ext>
              </c:extLst>
            </c:dLbl>
            <c:dLbl>
              <c:idx val="5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F-7F94-45C5-8115-2775ED3AA14F}"/>
                </c:ext>
              </c:extLst>
            </c:dLbl>
            <c:dLbl>
              <c:idx val="5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0-7F94-45C5-8115-2775ED3AA14F}"/>
                </c:ext>
              </c:extLst>
            </c:dLbl>
            <c:dLbl>
              <c:idx val="5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1-7F94-45C5-8115-2775ED3AA14F}"/>
                </c:ext>
              </c:extLst>
            </c:dLbl>
            <c:dLbl>
              <c:idx val="5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2-7F94-45C5-8115-2775ED3AA14F}"/>
                </c:ext>
              </c:extLst>
            </c:dLbl>
            <c:dLbl>
              <c:idx val="5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3-7F94-45C5-8115-2775ED3AA14F}"/>
                </c:ext>
              </c:extLst>
            </c:dLbl>
            <c:dLbl>
              <c:idx val="5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4-7F94-45C5-8115-2775ED3AA14F}"/>
                </c:ext>
              </c:extLst>
            </c:dLbl>
            <c:dLbl>
              <c:idx val="5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5-7F94-45C5-8115-2775ED3AA14F}"/>
                </c:ext>
              </c:extLst>
            </c:dLbl>
            <c:dLbl>
              <c:idx val="5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6-7F94-45C5-8115-2775ED3AA14F}"/>
                </c:ext>
              </c:extLst>
            </c:dLbl>
            <c:dLbl>
              <c:idx val="5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7-7F94-45C5-8115-2775ED3AA14F}"/>
                </c:ext>
              </c:extLst>
            </c:dLbl>
            <c:dLbl>
              <c:idx val="5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8-7F94-45C5-8115-2775ED3AA14F}"/>
                </c:ext>
              </c:extLst>
            </c:dLbl>
            <c:dLbl>
              <c:idx val="5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9-7F94-45C5-8115-2775ED3AA14F}"/>
                </c:ext>
              </c:extLst>
            </c:dLbl>
            <c:dLbl>
              <c:idx val="5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A-7F94-45C5-8115-2775ED3AA14F}"/>
                </c:ext>
              </c:extLst>
            </c:dLbl>
            <c:dLbl>
              <c:idx val="5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B-7F94-45C5-8115-2775ED3AA14F}"/>
                </c:ext>
              </c:extLst>
            </c:dLbl>
            <c:dLbl>
              <c:idx val="5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C-7F94-45C5-8115-2775ED3AA14F}"/>
                </c:ext>
              </c:extLst>
            </c:dLbl>
            <c:dLbl>
              <c:idx val="5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D-7F94-45C5-8115-2775ED3AA14F}"/>
                </c:ext>
              </c:extLst>
            </c:dLbl>
            <c:dLbl>
              <c:idx val="5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E-7F94-45C5-8115-2775ED3AA14F}"/>
                </c:ext>
              </c:extLst>
            </c:dLbl>
            <c:dLbl>
              <c:idx val="5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F-7F94-45C5-8115-2775ED3AA14F}"/>
                </c:ext>
              </c:extLst>
            </c:dLbl>
            <c:dLbl>
              <c:idx val="5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0-7F94-45C5-8115-2775ED3AA14F}"/>
                </c:ext>
              </c:extLst>
            </c:dLbl>
            <c:dLbl>
              <c:idx val="5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1-7F94-45C5-8115-2775ED3AA14F}"/>
                </c:ext>
              </c:extLst>
            </c:dLbl>
            <c:dLbl>
              <c:idx val="5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2-7F94-45C5-8115-2775ED3AA14F}"/>
                </c:ext>
              </c:extLst>
            </c:dLbl>
            <c:dLbl>
              <c:idx val="5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3-7F94-45C5-8115-2775ED3AA14F}"/>
                </c:ext>
              </c:extLst>
            </c:dLbl>
            <c:dLbl>
              <c:idx val="5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4-7F94-45C5-8115-2775ED3AA14F}"/>
                </c:ext>
              </c:extLst>
            </c:dLbl>
            <c:dLbl>
              <c:idx val="5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5-7F94-45C5-8115-2775ED3AA14F}"/>
                </c:ext>
              </c:extLst>
            </c:dLbl>
            <c:dLbl>
              <c:idx val="5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6-7F94-45C5-8115-2775ED3AA14F}"/>
                </c:ext>
              </c:extLst>
            </c:dLbl>
            <c:dLbl>
              <c:idx val="5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7-7F94-45C5-8115-2775ED3AA14F}"/>
                </c:ext>
              </c:extLst>
            </c:dLbl>
            <c:dLbl>
              <c:idx val="5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8-7F94-45C5-8115-2775ED3AA14F}"/>
                </c:ext>
              </c:extLst>
            </c:dLbl>
            <c:dLbl>
              <c:idx val="5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9-7F94-45C5-8115-2775ED3AA14F}"/>
                </c:ext>
              </c:extLst>
            </c:dLbl>
            <c:dLbl>
              <c:idx val="5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A-7F94-45C5-8115-2775ED3AA14F}"/>
                </c:ext>
              </c:extLst>
            </c:dLbl>
            <c:dLbl>
              <c:idx val="5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B-7F94-45C5-8115-2775ED3AA14F}"/>
                </c:ext>
              </c:extLst>
            </c:dLbl>
            <c:dLbl>
              <c:idx val="5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C-7F94-45C5-8115-2775ED3AA14F}"/>
                </c:ext>
              </c:extLst>
            </c:dLbl>
            <c:dLbl>
              <c:idx val="5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D-7F94-45C5-8115-2775ED3AA14F}"/>
                </c:ext>
              </c:extLst>
            </c:dLbl>
            <c:dLbl>
              <c:idx val="5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E-7F94-45C5-8115-2775ED3AA14F}"/>
                </c:ext>
              </c:extLst>
            </c:dLbl>
            <c:dLbl>
              <c:idx val="5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F-7F94-45C5-8115-2775ED3AA14F}"/>
                </c:ext>
              </c:extLst>
            </c:dLbl>
            <c:dLbl>
              <c:idx val="5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0-7F94-45C5-8115-2775ED3AA14F}"/>
                </c:ext>
              </c:extLst>
            </c:dLbl>
            <c:dLbl>
              <c:idx val="5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1-7F94-45C5-8115-2775ED3AA14F}"/>
                </c:ext>
              </c:extLst>
            </c:dLbl>
            <c:dLbl>
              <c:idx val="5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2-7F94-45C5-8115-2775ED3AA14F}"/>
                </c:ext>
              </c:extLst>
            </c:dLbl>
            <c:dLbl>
              <c:idx val="5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3-7F94-45C5-8115-2775ED3AA14F}"/>
                </c:ext>
              </c:extLst>
            </c:dLbl>
            <c:dLbl>
              <c:idx val="5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4-7F94-45C5-8115-2775ED3AA14F}"/>
                </c:ext>
              </c:extLst>
            </c:dLbl>
            <c:dLbl>
              <c:idx val="5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5-7F94-45C5-8115-2775ED3AA14F}"/>
                </c:ext>
              </c:extLst>
            </c:dLbl>
            <c:dLbl>
              <c:idx val="5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6-7F94-45C5-8115-2775ED3AA14F}"/>
                </c:ext>
              </c:extLst>
            </c:dLbl>
            <c:dLbl>
              <c:idx val="5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7-7F94-45C5-8115-2775ED3AA14F}"/>
                </c:ext>
              </c:extLst>
            </c:dLbl>
            <c:dLbl>
              <c:idx val="5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8-7F94-45C5-8115-2775ED3AA14F}"/>
                </c:ext>
              </c:extLst>
            </c:dLbl>
            <c:dLbl>
              <c:idx val="5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9-7F94-45C5-8115-2775ED3AA14F}"/>
                </c:ext>
              </c:extLst>
            </c:dLbl>
            <c:dLbl>
              <c:idx val="5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A-7F94-45C5-8115-2775ED3AA14F}"/>
                </c:ext>
              </c:extLst>
            </c:dLbl>
            <c:dLbl>
              <c:idx val="5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B-7F94-45C5-8115-2775ED3AA14F}"/>
                </c:ext>
              </c:extLst>
            </c:dLbl>
            <c:dLbl>
              <c:idx val="5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C-7F94-45C5-8115-2775ED3AA14F}"/>
                </c:ext>
              </c:extLst>
            </c:dLbl>
            <c:dLbl>
              <c:idx val="5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D-7F94-45C5-8115-2775ED3AA14F}"/>
                </c:ext>
              </c:extLst>
            </c:dLbl>
            <c:dLbl>
              <c:idx val="5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E-7F94-45C5-8115-2775ED3AA14F}"/>
                </c:ext>
              </c:extLst>
            </c:dLbl>
            <c:dLbl>
              <c:idx val="5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F-7F94-45C5-8115-2775ED3AA14F}"/>
                </c:ext>
              </c:extLst>
            </c:dLbl>
            <c:dLbl>
              <c:idx val="5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0-7F94-45C5-8115-2775ED3AA14F}"/>
                </c:ext>
              </c:extLst>
            </c:dLbl>
            <c:dLbl>
              <c:idx val="5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1-7F94-45C5-8115-2775ED3AA14F}"/>
                </c:ext>
              </c:extLst>
            </c:dLbl>
            <c:dLbl>
              <c:idx val="5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2-7F94-45C5-8115-2775ED3AA14F}"/>
                </c:ext>
              </c:extLst>
            </c:dLbl>
            <c:dLbl>
              <c:idx val="5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3-7F94-45C5-8115-2775ED3AA14F}"/>
                </c:ext>
              </c:extLst>
            </c:dLbl>
            <c:dLbl>
              <c:idx val="5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4-7F94-45C5-8115-2775ED3AA14F}"/>
                </c:ext>
              </c:extLst>
            </c:dLbl>
            <c:dLbl>
              <c:idx val="5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5-7F94-45C5-8115-2775ED3AA14F}"/>
                </c:ext>
              </c:extLst>
            </c:dLbl>
            <c:dLbl>
              <c:idx val="5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6-7F94-45C5-8115-2775ED3AA14F}"/>
                </c:ext>
              </c:extLst>
            </c:dLbl>
            <c:dLbl>
              <c:idx val="5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7-7F94-45C5-8115-2775ED3AA14F}"/>
                </c:ext>
              </c:extLst>
            </c:dLbl>
            <c:dLbl>
              <c:idx val="6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8-7F94-45C5-8115-2775ED3AA14F}"/>
                </c:ext>
              </c:extLst>
            </c:dLbl>
            <c:dLbl>
              <c:idx val="6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9-7F94-45C5-8115-2775ED3AA14F}"/>
                </c:ext>
              </c:extLst>
            </c:dLbl>
            <c:dLbl>
              <c:idx val="6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A-7F94-45C5-8115-2775ED3AA14F}"/>
                </c:ext>
              </c:extLst>
            </c:dLbl>
            <c:dLbl>
              <c:idx val="6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B-7F94-45C5-8115-2775ED3AA14F}"/>
                </c:ext>
              </c:extLst>
            </c:dLbl>
            <c:dLbl>
              <c:idx val="6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C-7F94-45C5-8115-2775ED3AA14F}"/>
                </c:ext>
              </c:extLst>
            </c:dLbl>
            <c:dLbl>
              <c:idx val="6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D-7F94-45C5-8115-2775ED3AA14F}"/>
                </c:ext>
              </c:extLst>
            </c:dLbl>
            <c:dLbl>
              <c:idx val="6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E-7F94-45C5-8115-2775ED3AA14F}"/>
                </c:ext>
              </c:extLst>
            </c:dLbl>
            <c:dLbl>
              <c:idx val="6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F-7F94-45C5-8115-2775ED3AA14F}"/>
                </c:ext>
              </c:extLst>
            </c:dLbl>
            <c:dLbl>
              <c:idx val="6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0-7F94-45C5-8115-2775ED3AA14F}"/>
                </c:ext>
              </c:extLst>
            </c:dLbl>
            <c:dLbl>
              <c:idx val="6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1-7F94-45C5-8115-2775ED3AA14F}"/>
                </c:ext>
              </c:extLst>
            </c:dLbl>
            <c:dLbl>
              <c:idx val="6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2-7F94-45C5-8115-2775ED3AA14F}"/>
                </c:ext>
              </c:extLst>
            </c:dLbl>
            <c:dLbl>
              <c:idx val="6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3-7F94-45C5-8115-2775ED3AA14F}"/>
                </c:ext>
              </c:extLst>
            </c:dLbl>
            <c:dLbl>
              <c:idx val="6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4-7F94-45C5-8115-2775ED3AA14F}"/>
                </c:ext>
              </c:extLst>
            </c:dLbl>
            <c:dLbl>
              <c:idx val="6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5-7F94-45C5-8115-2775ED3AA14F}"/>
                </c:ext>
              </c:extLst>
            </c:dLbl>
            <c:dLbl>
              <c:idx val="6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6-7F94-45C5-8115-2775ED3AA14F}"/>
                </c:ext>
              </c:extLst>
            </c:dLbl>
            <c:dLbl>
              <c:idx val="6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7-7F94-45C5-8115-2775ED3AA14F}"/>
                </c:ext>
              </c:extLst>
            </c:dLbl>
            <c:dLbl>
              <c:idx val="6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8-7F94-45C5-8115-2775ED3AA14F}"/>
                </c:ext>
              </c:extLst>
            </c:dLbl>
            <c:dLbl>
              <c:idx val="6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9-7F94-45C5-8115-2775ED3AA14F}"/>
                </c:ext>
              </c:extLst>
            </c:dLbl>
            <c:dLbl>
              <c:idx val="6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A-7F94-45C5-8115-2775ED3AA14F}"/>
                </c:ext>
              </c:extLst>
            </c:dLbl>
            <c:dLbl>
              <c:idx val="6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B-7F94-45C5-8115-2775ED3AA14F}"/>
                </c:ext>
              </c:extLst>
            </c:dLbl>
            <c:dLbl>
              <c:idx val="6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C-7F94-45C5-8115-2775ED3AA14F}"/>
                </c:ext>
              </c:extLst>
            </c:dLbl>
            <c:dLbl>
              <c:idx val="6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D-7F94-45C5-8115-2775ED3AA14F}"/>
                </c:ext>
              </c:extLst>
            </c:dLbl>
            <c:dLbl>
              <c:idx val="6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E-7F94-45C5-8115-2775ED3AA14F}"/>
                </c:ext>
              </c:extLst>
            </c:dLbl>
            <c:dLbl>
              <c:idx val="6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F-7F94-45C5-8115-2775ED3AA14F}"/>
                </c:ext>
              </c:extLst>
            </c:dLbl>
            <c:dLbl>
              <c:idx val="6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0-7F94-45C5-8115-2775ED3AA14F}"/>
                </c:ext>
              </c:extLst>
            </c:dLbl>
            <c:dLbl>
              <c:idx val="6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1-7F94-45C5-8115-2775ED3AA14F}"/>
                </c:ext>
              </c:extLst>
            </c:dLbl>
            <c:dLbl>
              <c:idx val="6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2-7F94-45C5-8115-2775ED3AA14F}"/>
                </c:ext>
              </c:extLst>
            </c:dLbl>
            <c:dLbl>
              <c:idx val="6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3-7F94-45C5-8115-2775ED3AA14F}"/>
                </c:ext>
              </c:extLst>
            </c:dLbl>
            <c:dLbl>
              <c:idx val="6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4-7F94-45C5-8115-2775ED3AA14F}"/>
                </c:ext>
              </c:extLst>
            </c:dLbl>
            <c:dLbl>
              <c:idx val="6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5-7F94-45C5-8115-2775ED3AA14F}"/>
                </c:ext>
              </c:extLst>
            </c:dLbl>
            <c:dLbl>
              <c:idx val="6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6-7F94-45C5-8115-2775ED3AA14F}"/>
                </c:ext>
              </c:extLst>
            </c:dLbl>
            <c:dLbl>
              <c:idx val="6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7-7F94-45C5-8115-2775ED3AA14F}"/>
                </c:ext>
              </c:extLst>
            </c:dLbl>
            <c:dLbl>
              <c:idx val="6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8-7F94-45C5-8115-2775ED3AA14F}"/>
                </c:ext>
              </c:extLst>
            </c:dLbl>
            <c:dLbl>
              <c:idx val="6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9-7F94-45C5-8115-2775ED3AA14F}"/>
                </c:ext>
              </c:extLst>
            </c:dLbl>
            <c:dLbl>
              <c:idx val="6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A-7F94-45C5-8115-2775ED3AA14F}"/>
                </c:ext>
              </c:extLst>
            </c:dLbl>
            <c:dLbl>
              <c:idx val="6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B-7F94-45C5-8115-2775ED3AA14F}"/>
                </c:ext>
              </c:extLst>
            </c:dLbl>
            <c:dLbl>
              <c:idx val="6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C-7F94-45C5-8115-2775ED3AA14F}"/>
                </c:ext>
              </c:extLst>
            </c:dLbl>
            <c:dLbl>
              <c:idx val="6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D-7F94-45C5-8115-2775ED3AA14F}"/>
                </c:ext>
              </c:extLst>
            </c:dLbl>
            <c:dLbl>
              <c:idx val="6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E-7F94-45C5-8115-2775ED3AA14F}"/>
                </c:ext>
              </c:extLst>
            </c:dLbl>
            <c:dLbl>
              <c:idx val="6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F-7F94-45C5-8115-2775ED3AA14F}"/>
                </c:ext>
              </c:extLst>
            </c:dLbl>
            <c:dLbl>
              <c:idx val="6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0-7F94-45C5-8115-2775ED3AA14F}"/>
                </c:ext>
              </c:extLst>
            </c:dLbl>
            <c:dLbl>
              <c:idx val="6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1-7F94-45C5-8115-2775ED3AA14F}"/>
                </c:ext>
              </c:extLst>
            </c:dLbl>
            <c:dLbl>
              <c:idx val="6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2-7F94-45C5-8115-2775ED3AA14F}"/>
                </c:ext>
              </c:extLst>
            </c:dLbl>
            <c:dLbl>
              <c:idx val="6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3-7F94-45C5-8115-2775ED3AA14F}"/>
                </c:ext>
              </c:extLst>
            </c:dLbl>
            <c:dLbl>
              <c:idx val="6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4-7F94-45C5-8115-2775ED3AA14F}"/>
                </c:ext>
              </c:extLst>
            </c:dLbl>
            <c:dLbl>
              <c:idx val="6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5-7F94-45C5-8115-2775ED3AA14F}"/>
                </c:ext>
              </c:extLst>
            </c:dLbl>
            <c:dLbl>
              <c:idx val="6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6-7F94-45C5-8115-2775ED3AA14F}"/>
                </c:ext>
              </c:extLst>
            </c:dLbl>
            <c:dLbl>
              <c:idx val="6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7-7F94-45C5-8115-2775ED3AA14F}"/>
                </c:ext>
              </c:extLst>
            </c:dLbl>
            <c:dLbl>
              <c:idx val="6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8-7F94-45C5-8115-2775ED3AA14F}"/>
                </c:ext>
              </c:extLst>
            </c:dLbl>
            <c:dLbl>
              <c:idx val="6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9-7F94-45C5-8115-2775ED3AA14F}"/>
                </c:ext>
              </c:extLst>
            </c:dLbl>
            <c:dLbl>
              <c:idx val="6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A-7F94-45C5-8115-2775ED3AA14F}"/>
                </c:ext>
              </c:extLst>
            </c:dLbl>
            <c:dLbl>
              <c:idx val="6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B-7F94-45C5-8115-2775ED3AA14F}"/>
                </c:ext>
              </c:extLst>
            </c:dLbl>
            <c:dLbl>
              <c:idx val="6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C-7F94-45C5-8115-2775ED3AA14F}"/>
                </c:ext>
              </c:extLst>
            </c:dLbl>
            <c:dLbl>
              <c:idx val="6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D-7F94-45C5-8115-2775ED3AA14F}"/>
                </c:ext>
              </c:extLst>
            </c:dLbl>
            <c:dLbl>
              <c:idx val="6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E-7F94-45C5-8115-2775ED3AA14F}"/>
                </c:ext>
              </c:extLst>
            </c:dLbl>
            <c:dLbl>
              <c:idx val="6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F-7F94-45C5-8115-2775ED3AA14F}"/>
                </c:ext>
              </c:extLst>
            </c:dLbl>
            <c:dLbl>
              <c:idx val="6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0-7F94-45C5-8115-2775ED3AA14F}"/>
                </c:ext>
              </c:extLst>
            </c:dLbl>
            <c:dLbl>
              <c:idx val="6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1-7F94-45C5-8115-2775ED3AA14F}"/>
                </c:ext>
              </c:extLst>
            </c:dLbl>
            <c:dLbl>
              <c:idx val="6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2-7F94-45C5-8115-2775ED3AA14F}"/>
                </c:ext>
              </c:extLst>
            </c:dLbl>
            <c:dLbl>
              <c:idx val="6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3-7F94-45C5-8115-2775ED3AA14F}"/>
                </c:ext>
              </c:extLst>
            </c:dLbl>
            <c:dLbl>
              <c:idx val="6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4-7F94-45C5-8115-2775ED3AA14F}"/>
                </c:ext>
              </c:extLst>
            </c:dLbl>
            <c:dLbl>
              <c:idx val="6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5-7F94-45C5-8115-2775ED3AA14F}"/>
                </c:ext>
              </c:extLst>
            </c:dLbl>
            <c:dLbl>
              <c:idx val="6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6-7F94-45C5-8115-2775ED3AA14F}"/>
                </c:ext>
              </c:extLst>
            </c:dLbl>
            <c:dLbl>
              <c:idx val="6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7-7F94-45C5-8115-2775ED3AA14F}"/>
                </c:ext>
              </c:extLst>
            </c:dLbl>
            <c:dLbl>
              <c:idx val="6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8-7F94-45C5-8115-2775ED3AA14F}"/>
                </c:ext>
              </c:extLst>
            </c:dLbl>
            <c:dLbl>
              <c:idx val="6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9-7F94-45C5-8115-2775ED3AA14F}"/>
                </c:ext>
              </c:extLst>
            </c:dLbl>
            <c:dLbl>
              <c:idx val="6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A-7F94-45C5-8115-2775ED3AA14F}"/>
                </c:ext>
              </c:extLst>
            </c:dLbl>
            <c:dLbl>
              <c:idx val="6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B-7F94-45C5-8115-2775ED3AA14F}"/>
                </c:ext>
              </c:extLst>
            </c:dLbl>
            <c:dLbl>
              <c:idx val="6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C-7F94-45C5-8115-2775ED3AA14F}"/>
                </c:ext>
              </c:extLst>
            </c:dLbl>
            <c:dLbl>
              <c:idx val="6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D-7F94-45C5-8115-2775ED3AA14F}"/>
                </c:ext>
              </c:extLst>
            </c:dLbl>
            <c:dLbl>
              <c:idx val="6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E-7F94-45C5-8115-2775ED3AA14F}"/>
                </c:ext>
              </c:extLst>
            </c:dLbl>
            <c:dLbl>
              <c:idx val="6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F-7F94-45C5-8115-2775ED3AA14F}"/>
                </c:ext>
              </c:extLst>
            </c:dLbl>
            <c:dLbl>
              <c:idx val="6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0-7F94-45C5-8115-2775ED3AA14F}"/>
                </c:ext>
              </c:extLst>
            </c:dLbl>
            <c:dLbl>
              <c:idx val="6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1-7F94-45C5-8115-2775ED3AA14F}"/>
                </c:ext>
              </c:extLst>
            </c:dLbl>
            <c:dLbl>
              <c:idx val="6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2-7F94-45C5-8115-2775ED3AA14F}"/>
                </c:ext>
              </c:extLst>
            </c:dLbl>
            <c:dLbl>
              <c:idx val="6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3-7F94-45C5-8115-2775ED3AA14F}"/>
                </c:ext>
              </c:extLst>
            </c:dLbl>
            <c:dLbl>
              <c:idx val="6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4-7F94-45C5-8115-2775ED3AA14F}"/>
                </c:ext>
              </c:extLst>
            </c:dLbl>
            <c:dLbl>
              <c:idx val="6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5-7F94-45C5-8115-2775ED3AA14F}"/>
                </c:ext>
              </c:extLst>
            </c:dLbl>
            <c:dLbl>
              <c:idx val="6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6-7F94-45C5-8115-2775ED3AA14F}"/>
                </c:ext>
              </c:extLst>
            </c:dLbl>
            <c:dLbl>
              <c:idx val="6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7-7F94-45C5-8115-2775ED3AA14F}"/>
                </c:ext>
              </c:extLst>
            </c:dLbl>
            <c:dLbl>
              <c:idx val="6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8-7F94-45C5-8115-2775ED3AA14F}"/>
                </c:ext>
              </c:extLst>
            </c:dLbl>
            <c:dLbl>
              <c:idx val="6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9-7F94-45C5-8115-2775ED3AA14F}"/>
                </c:ext>
              </c:extLst>
            </c:dLbl>
            <c:dLbl>
              <c:idx val="6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A-7F94-45C5-8115-2775ED3AA14F}"/>
                </c:ext>
              </c:extLst>
            </c:dLbl>
            <c:dLbl>
              <c:idx val="6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B-7F94-45C5-8115-2775ED3AA14F}"/>
                </c:ext>
              </c:extLst>
            </c:dLbl>
            <c:dLbl>
              <c:idx val="6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C-7F94-45C5-8115-2775ED3AA14F}"/>
                </c:ext>
              </c:extLst>
            </c:dLbl>
            <c:dLbl>
              <c:idx val="6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D-7F94-45C5-8115-2775ED3AA14F}"/>
                </c:ext>
              </c:extLst>
            </c:dLbl>
            <c:dLbl>
              <c:idx val="6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E-7F94-45C5-8115-2775ED3AA14F}"/>
                </c:ext>
              </c:extLst>
            </c:dLbl>
            <c:dLbl>
              <c:idx val="6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F-7F94-45C5-8115-2775ED3AA14F}"/>
                </c:ext>
              </c:extLst>
            </c:dLbl>
            <c:dLbl>
              <c:idx val="6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0-7F94-45C5-8115-2775ED3AA14F}"/>
                </c:ext>
              </c:extLst>
            </c:dLbl>
            <c:dLbl>
              <c:idx val="6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1-7F94-45C5-8115-2775ED3AA14F}"/>
                </c:ext>
              </c:extLst>
            </c:dLbl>
            <c:dLbl>
              <c:idx val="6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2-7F94-45C5-8115-2775ED3AA14F}"/>
                </c:ext>
              </c:extLst>
            </c:dLbl>
            <c:dLbl>
              <c:idx val="6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3-7F94-45C5-8115-2775ED3AA14F}"/>
                </c:ext>
              </c:extLst>
            </c:dLbl>
            <c:dLbl>
              <c:idx val="6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4-7F94-45C5-8115-2775ED3AA14F}"/>
                </c:ext>
              </c:extLst>
            </c:dLbl>
            <c:dLbl>
              <c:idx val="6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5-7F94-45C5-8115-2775ED3AA14F}"/>
                </c:ext>
              </c:extLst>
            </c:dLbl>
            <c:dLbl>
              <c:idx val="6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6-7F94-45C5-8115-2775ED3AA14F}"/>
                </c:ext>
              </c:extLst>
            </c:dLbl>
            <c:dLbl>
              <c:idx val="6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7-7F94-45C5-8115-2775ED3AA14F}"/>
                </c:ext>
              </c:extLst>
            </c:dLbl>
            <c:dLbl>
              <c:idx val="6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8-7F94-45C5-8115-2775ED3AA14F}"/>
                </c:ext>
              </c:extLst>
            </c:dLbl>
            <c:dLbl>
              <c:idx val="6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9-7F94-45C5-8115-2775ED3AA14F}"/>
                </c:ext>
              </c:extLst>
            </c:dLbl>
            <c:dLbl>
              <c:idx val="6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A-7F94-45C5-8115-2775ED3AA14F}"/>
                </c:ext>
              </c:extLst>
            </c:dLbl>
            <c:dLbl>
              <c:idx val="6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B-7F94-45C5-8115-2775ED3AA14F}"/>
                </c:ext>
              </c:extLst>
            </c:dLbl>
            <c:dLbl>
              <c:idx val="7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C-7F94-45C5-8115-2775ED3AA14F}"/>
                </c:ext>
              </c:extLst>
            </c:dLbl>
            <c:dLbl>
              <c:idx val="7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D-7F94-45C5-8115-2775ED3AA14F}"/>
                </c:ext>
              </c:extLst>
            </c:dLbl>
            <c:dLbl>
              <c:idx val="7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E-7F94-45C5-8115-2775ED3AA14F}"/>
                </c:ext>
              </c:extLst>
            </c:dLbl>
            <c:dLbl>
              <c:idx val="7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F-7F94-45C5-8115-2775ED3AA14F}"/>
                </c:ext>
              </c:extLst>
            </c:dLbl>
            <c:dLbl>
              <c:idx val="7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0-7F94-45C5-8115-2775ED3AA14F}"/>
                </c:ext>
              </c:extLst>
            </c:dLbl>
            <c:dLbl>
              <c:idx val="7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1-7F94-45C5-8115-2775ED3AA14F}"/>
                </c:ext>
              </c:extLst>
            </c:dLbl>
            <c:dLbl>
              <c:idx val="7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2-7F94-45C5-8115-2775ED3AA14F}"/>
                </c:ext>
              </c:extLst>
            </c:dLbl>
            <c:dLbl>
              <c:idx val="7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3-7F94-45C5-8115-2775ED3AA14F}"/>
                </c:ext>
              </c:extLst>
            </c:dLbl>
            <c:dLbl>
              <c:idx val="7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4-7F94-45C5-8115-2775ED3AA14F}"/>
                </c:ext>
              </c:extLst>
            </c:dLbl>
            <c:dLbl>
              <c:idx val="7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5-7F94-45C5-8115-2775ED3AA14F}"/>
                </c:ext>
              </c:extLst>
            </c:dLbl>
            <c:dLbl>
              <c:idx val="7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6-7F94-45C5-8115-2775ED3AA14F}"/>
                </c:ext>
              </c:extLst>
            </c:dLbl>
            <c:dLbl>
              <c:idx val="7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7-7F94-45C5-8115-2775ED3AA14F}"/>
                </c:ext>
              </c:extLst>
            </c:dLbl>
            <c:dLbl>
              <c:idx val="7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8-7F94-45C5-8115-2775ED3AA14F}"/>
                </c:ext>
              </c:extLst>
            </c:dLbl>
            <c:dLbl>
              <c:idx val="7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9-7F94-45C5-8115-2775ED3AA14F}"/>
                </c:ext>
              </c:extLst>
            </c:dLbl>
            <c:dLbl>
              <c:idx val="7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A-7F94-45C5-8115-2775ED3AA14F}"/>
                </c:ext>
              </c:extLst>
            </c:dLbl>
            <c:dLbl>
              <c:idx val="7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B-7F94-45C5-8115-2775ED3AA14F}"/>
                </c:ext>
              </c:extLst>
            </c:dLbl>
            <c:dLbl>
              <c:idx val="7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C-7F94-45C5-8115-2775ED3AA14F}"/>
                </c:ext>
              </c:extLst>
            </c:dLbl>
            <c:dLbl>
              <c:idx val="7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D-7F94-45C5-8115-2775ED3AA14F}"/>
                </c:ext>
              </c:extLst>
            </c:dLbl>
            <c:dLbl>
              <c:idx val="7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E-7F94-45C5-8115-2775ED3AA14F}"/>
                </c:ext>
              </c:extLst>
            </c:dLbl>
            <c:dLbl>
              <c:idx val="7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F-7F94-45C5-8115-2775ED3AA14F}"/>
                </c:ext>
              </c:extLst>
            </c:dLbl>
            <c:dLbl>
              <c:idx val="7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0-7F94-45C5-8115-2775ED3AA14F}"/>
                </c:ext>
              </c:extLst>
            </c:dLbl>
            <c:dLbl>
              <c:idx val="7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1-7F94-45C5-8115-2775ED3AA14F}"/>
                </c:ext>
              </c:extLst>
            </c:dLbl>
            <c:dLbl>
              <c:idx val="7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2-7F94-45C5-8115-2775ED3AA14F}"/>
                </c:ext>
              </c:extLst>
            </c:dLbl>
            <c:dLbl>
              <c:idx val="7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3-7F94-45C5-8115-2775ED3AA14F}"/>
                </c:ext>
              </c:extLst>
            </c:dLbl>
            <c:dLbl>
              <c:idx val="7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4-7F94-45C5-8115-2775ED3AA14F}"/>
                </c:ext>
              </c:extLst>
            </c:dLbl>
            <c:dLbl>
              <c:idx val="7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5-7F94-45C5-8115-2775ED3AA14F}"/>
                </c:ext>
              </c:extLst>
            </c:dLbl>
            <c:dLbl>
              <c:idx val="7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6-7F94-45C5-8115-2775ED3AA14F}"/>
                </c:ext>
              </c:extLst>
            </c:dLbl>
            <c:dLbl>
              <c:idx val="7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7-7F94-45C5-8115-2775ED3AA14F}"/>
                </c:ext>
              </c:extLst>
            </c:dLbl>
            <c:dLbl>
              <c:idx val="7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8-7F94-45C5-8115-2775ED3AA14F}"/>
                </c:ext>
              </c:extLst>
            </c:dLbl>
            <c:dLbl>
              <c:idx val="7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9-7F94-45C5-8115-2775ED3AA14F}"/>
                </c:ext>
              </c:extLst>
            </c:dLbl>
            <c:dLbl>
              <c:idx val="7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A-7F94-45C5-8115-2775ED3AA14F}"/>
                </c:ext>
              </c:extLst>
            </c:dLbl>
            <c:dLbl>
              <c:idx val="7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B-7F94-45C5-8115-2775ED3AA14F}"/>
                </c:ext>
              </c:extLst>
            </c:dLbl>
            <c:dLbl>
              <c:idx val="7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C-7F94-45C5-8115-2775ED3AA14F}"/>
                </c:ext>
              </c:extLst>
            </c:dLbl>
            <c:dLbl>
              <c:idx val="7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D-7F94-45C5-8115-2775ED3AA14F}"/>
                </c:ext>
              </c:extLst>
            </c:dLbl>
            <c:dLbl>
              <c:idx val="7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E-7F94-45C5-8115-2775ED3AA14F}"/>
                </c:ext>
              </c:extLst>
            </c:dLbl>
            <c:dLbl>
              <c:idx val="7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F-7F94-45C5-8115-2775ED3AA14F}"/>
                </c:ext>
              </c:extLst>
            </c:dLbl>
            <c:dLbl>
              <c:idx val="7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0-7F94-45C5-8115-2775ED3AA14F}"/>
                </c:ext>
              </c:extLst>
            </c:dLbl>
            <c:dLbl>
              <c:idx val="7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1-7F94-45C5-8115-2775ED3AA14F}"/>
                </c:ext>
              </c:extLst>
            </c:dLbl>
            <c:dLbl>
              <c:idx val="7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2-7F94-45C5-8115-2775ED3AA14F}"/>
                </c:ext>
              </c:extLst>
            </c:dLbl>
            <c:dLbl>
              <c:idx val="7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3-7F94-45C5-8115-2775ED3AA14F}"/>
                </c:ext>
              </c:extLst>
            </c:dLbl>
            <c:dLbl>
              <c:idx val="7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4-7F94-45C5-8115-2775ED3AA14F}"/>
                </c:ext>
              </c:extLst>
            </c:dLbl>
            <c:dLbl>
              <c:idx val="7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5-7F94-45C5-8115-2775ED3AA14F}"/>
                </c:ext>
              </c:extLst>
            </c:dLbl>
            <c:dLbl>
              <c:idx val="7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6-7F94-45C5-8115-2775ED3AA14F}"/>
                </c:ext>
              </c:extLst>
            </c:dLbl>
            <c:dLbl>
              <c:idx val="7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7-7F94-45C5-8115-2775ED3AA14F}"/>
                </c:ext>
              </c:extLst>
            </c:dLbl>
            <c:dLbl>
              <c:idx val="7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8-7F94-45C5-8115-2775ED3AA14F}"/>
                </c:ext>
              </c:extLst>
            </c:dLbl>
            <c:dLbl>
              <c:idx val="7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9-7F94-45C5-8115-2775ED3AA14F}"/>
                </c:ext>
              </c:extLst>
            </c:dLbl>
            <c:dLbl>
              <c:idx val="7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A-7F94-45C5-8115-2775ED3AA14F}"/>
                </c:ext>
              </c:extLst>
            </c:dLbl>
            <c:dLbl>
              <c:idx val="7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B-7F94-45C5-8115-2775ED3AA14F}"/>
                </c:ext>
              </c:extLst>
            </c:dLbl>
            <c:dLbl>
              <c:idx val="7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C-7F94-45C5-8115-2775ED3AA14F}"/>
                </c:ext>
              </c:extLst>
            </c:dLbl>
            <c:dLbl>
              <c:idx val="7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D-7F94-45C5-8115-2775ED3AA14F}"/>
                </c:ext>
              </c:extLst>
            </c:dLbl>
            <c:dLbl>
              <c:idx val="7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E-7F94-45C5-8115-2775ED3AA14F}"/>
                </c:ext>
              </c:extLst>
            </c:dLbl>
            <c:dLbl>
              <c:idx val="7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F-7F94-45C5-8115-2775ED3AA14F}"/>
                </c:ext>
              </c:extLst>
            </c:dLbl>
            <c:dLbl>
              <c:idx val="7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0-7F94-45C5-8115-2775ED3AA14F}"/>
                </c:ext>
              </c:extLst>
            </c:dLbl>
            <c:dLbl>
              <c:idx val="7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1-7F94-45C5-8115-2775ED3AA14F}"/>
                </c:ext>
              </c:extLst>
            </c:dLbl>
            <c:dLbl>
              <c:idx val="7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2-7F94-45C5-8115-2775ED3AA14F}"/>
                </c:ext>
              </c:extLst>
            </c:dLbl>
            <c:dLbl>
              <c:idx val="7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3-7F94-45C5-8115-2775ED3AA14F}"/>
                </c:ext>
              </c:extLst>
            </c:dLbl>
            <c:dLbl>
              <c:idx val="7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4-7F94-45C5-8115-2775ED3AA14F}"/>
                </c:ext>
              </c:extLst>
            </c:dLbl>
            <c:dLbl>
              <c:idx val="7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5-7F94-45C5-8115-2775ED3AA14F}"/>
                </c:ext>
              </c:extLst>
            </c:dLbl>
            <c:dLbl>
              <c:idx val="7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6-7F94-45C5-8115-2775ED3AA14F}"/>
                </c:ext>
              </c:extLst>
            </c:dLbl>
            <c:dLbl>
              <c:idx val="7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7-7F94-45C5-8115-2775ED3AA14F}"/>
                </c:ext>
              </c:extLst>
            </c:dLbl>
            <c:dLbl>
              <c:idx val="7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8-7F94-45C5-8115-2775ED3AA14F}"/>
                </c:ext>
              </c:extLst>
            </c:dLbl>
            <c:dLbl>
              <c:idx val="7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9-7F94-45C5-8115-2775ED3AA14F}"/>
                </c:ext>
              </c:extLst>
            </c:dLbl>
            <c:dLbl>
              <c:idx val="7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A-7F94-45C5-8115-2775ED3AA14F}"/>
                </c:ext>
              </c:extLst>
            </c:dLbl>
            <c:dLbl>
              <c:idx val="7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B-7F94-45C5-8115-2775ED3AA14F}"/>
                </c:ext>
              </c:extLst>
            </c:dLbl>
            <c:dLbl>
              <c:idx val="7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C-7F94-45C5-8115-2775ED3AA14F}"/>
                </c:ext>
              </c:extLst>
            </c:dLbl>
            <c:dLbl>
              <c:idx val="7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D-7F94-45C5-8115-2775ED3AA14F}"/>
                </c:ext>
              </c:extLst>
            </c:dLbl>
            <c:dLbl>
              <c:idx val="7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E-7F94-45C5-8115-2775ED3AA14F}"/>
                </c:ext>
              </c:extLst>
            </c:dLbl>
            <c:dLbl>
              <c:idx val="7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F-7F94-45C5-8115-2775ED3AA14F}"/>
                </c:ext>
              </c:extLst>
            </c:dLbl>
            <c:dLbl>
              <c:idx val="7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0-7F94-45C5-8115-2775ED3AA14F}"/>
                </c:ext>
              </c:extLst>
            </c:dLbl>
            <c:dLbl>
              <c:idx val="7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1-7F94-45C5-8115-2775ED3AA14F}"/>
                </c:ext>
              </c:extLst>
            </c:dLbl>
            <c:dLbl>
              <c:idx val="7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2-7F94-45C5-8115-2775ED3AA14F}"/>
                </c:ext>
              </c:extLst>
            </c:dLbl>
            <c:dLbl>
              <c:idx val="7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3-7F94-45C5-8115-2775ED3AA14F}"/>
                </c:ext>
              </c:extLst>
            </c:dLbl>
            <c:dLbl>
              <c:idx val="7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4-7F94-45C5-8115-2775ED3AA14F}"/>
                </c:ext>
              </c:extLst>
            </c:dLbl>
            <c:dLbl>
              <c:idx val="7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5-7F94-45C5-8115-2775ED3AA14F}"/>
                </c:ext>
              </c:extLst>
            </c:dLbl>
            <c:dLbl>
              <c:idx val="7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6-7F94-45C5-8115-2775ED3AA14F}"/>
                </c:ext>
              </c:extLst>
            </c:dLbl>
            <c:dLbl>
              <c:idx val="7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7-7F94-45C5-8115-2775ED3AA14F}"/>
                </c:ext>
              </c:extLst>
            </c:dLbl>
            <c:dLbl>
              <c:idx val="7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8-7F94-45C5-8115-2775ED3AA14F}"/>
                </c:ext>
              </c:extLst>
            </c:dLbl>
            <c:dLbl>
              <c:idx val="7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9-7F94-45C5-8115-2775ED3AA14F}"/>
                </c:ext>
              </c:extLst>
            </c:dLbl>
            <c:dLbl>
              <c:idx val="7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A-7F94-45C5-8115-2775ED3AA14F}"/>
                </c:ext>
              </c:extLst>
            </c:dLbl>
            <c:dLbl>
              <c:idx val="7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B-7F94-45C5-8115-2775ED3AA14F}"/>
                </c:ext>
              </c:extLst>
            </c:dLbl>
            <c:dLbl>
              <c:idx val="7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C-7F94-45C5-8115-2775ED3AA14F}"/>
                </c:ext>
              </c:extLst>
            </c:dLbl>
            <c:dLbl>
              <c:idx val="7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D-7F94-45C5-8115-2775ED3AA14F}"/>
                </c:ext>
              </c:extLst>
            </c:dLbl>
            <c:dLbl>
              <c:idx val="7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E-7F94-45C5-8115-2775ED3AA14F}"/>
                </c:ext>
              </c:extLst>
            </c:dLbl>
            <c:dLbl>
              <c:idx val="7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F-7F94-45C5-8115-2775ED3AA14F}"/>
                </c:ext>
              </c:extLst>
            </c:dLbl>
            <c:dLbl>
              <c:idx val="7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0-7F94-45C5-8115-2775ED3AA14F}"/>
                </c:ext>
              </c:extLst>
            </c:dLbl>
            <c:dLbl>
              <c:idx val="7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1-7F94-45C5-8115-2775ED3AA14F}"/>
                </c:ext>
              </c:extLst>
            </c:dLbl>
            <c:dLbl>
              <c:idx val="7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2-7F94-45C5-8115-2775ED3AA14F}"/>
                </c:ext>
              </c:extLst>
            </c:dLbl>
            <c:dLbl>
              <c:idx val="7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3-7F94-45C5-8115-2775ED3AA14F}"/>
                </c:ext>
              </c:extLst>
            </c:dLbl>
            <c:dLbl>
              <c:idx val="7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4-7F94-45C5-8115-2775ED3AA14F}"/>
                </c:ext>
              </c:extLst>
            </c:dLbl>
            <c:dLbl>
              <c:idx val="7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5-7F94-45C5-8115-2775ED3AA14F}"/>
                </c:ext>
              </c:extLst>
            </c:dLbl>
            <c:dLbl>
              <c:idx val="7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6-7F94-45C5-8115-2775ED3AA14F}"/>
                </c:ext>
              </c:extLst>
            </c:dLbl>
            <c:dLbl>
              <c:idx val="7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7-7F94-45C5-8115-2775ED3AA14F}"/>
                </c:ext>
              </c:extLst>
            </c:dLbl>
            <c:dLbl>
              <c:idx val="7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8-7F94-45C5-8115-2775ED3AA14F}"/>
                </c:ext>
              </c:extLst>
            </c:dLbl>
            <c:dLbl>
              <c:idx val="7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9-7F94-45C5-8115-2775ED3AA14F}"/>
                </c:ext>
              </c:extLst>
            </c:dLbl>
            <c:dLbl>
              <c:idx val="7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A-7F94-45C5-8115-2775ED3AA14F}"/>
                </c:ext>
              </c:extLst>
            </c:dLbl>
            <c:dLbl>
              <c:idx val="7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B-7F94-45C5-8115-2775ED3AA14F}"/>
                </c:ext>
              </c:extLst>
            </c:dLbl>
            <c:dLbl>
              <c:idx val="7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C-7F94-45C5-8115-2775ED3AA14F}"/>
                </c:ext>
              </c:extLst>
            </c:dLbl>
            <c:dLbl>
              <c:idx val="7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D-7F94-45C5-8115-2775ED3AA14F}"/>
                </c:ext>
              </c:extLst>
            </c:dLbl>
            <c:dLbl>
              <c:idx val="7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E-7F94-45C5-8115-2775ED3AA14F}"/>
                </c:ext>
              </c:extLst>
            </c:dLbl>
            <c:dLbl>
              <c:idx val="7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F-7F94-45C5-8115-2775ED3AA14F}"/>
                </c:ext>
              </c:extLst>
            </c:dLbl>
            <c:dLbl>
              <c:idx val="8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0-7F94-45C5-8115-2775ED3AA14F}"/>
                </c:ext>
              </c:extLst>
            </c:dLbl>
            <c:dLbl>
              <c:idx val="8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1-7F94-45C5-8115-2775ED3AA14F}"/>
                </c:ext>
              </c:extLst>
            </c:dLbl>
            <c:dLbl>
              <c:idx val="8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2-7F94-45C5-8115-2775ED3AA14F}"/>
                </c:ext>
              </c:extLst>
            </c:dLbl>
            <c:dLbl>
              <c:idx val="8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3-7F94-45C5-8115-2775ED3AA14F}"/>
                </c:ext>
              </c:extLst>
            </c:dLbl>
            <c:dLbl>
              <c:idx val="8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4-7F94-45C5-8115-2775ED3AA14F}"/>
                </c:ext>
              </c:extLst>
            </c:dLbl>
            <c:dLbl>
              <c:idx val="8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5-7F94-45C5-8115-2775ED3AA14F}"/>
                </c:ext>
              </c:extLst>
            </c:dLbl>
            <c:dLbl>
              <c:idx val="8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6-7F94-45C5-8115-2775ED3AA14F}"/>
                </c:ext>
              </c:extLst>
            </c:dLbl>
            <c:dLbl>
              <c:idx val="8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7-7F94-45C5-8115-2775ED3AA14F}"/>
                </c:ext>
              </c:extLst>
            </c:dLbl>
            <c:dLbl>
              <c:idx val="8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8-7F94-45C5-8115-2775ED3AA14F}"/>
                </c:ext>
              </c:extLst>
            </c:dLbl>
            <c:dLbl>
              <c:idx val="8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9-7F94-45C5-8115-2775ED3AA14F}"/>
                </c:ext>
              </c:extLst>
            </c:dLbl>
            <c:dLbl>
              <c:idx val="8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A-7F94-45C5-8115-2775ED3AA14F}"/>
                </c:ext>
              </c:extLst>
            </c:dLbl>
            <c:dLbl>
              <c:idx val="8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B-7F94-45C5-8115-2775ED3AA14F}"/>
                </c:ext>
              </c:extLst>
            </c:dLbl>
            <c:dLbl>
              <c:idx val="8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C-7F94-45C5-8115-2775ED3AA14F}"/>
                </c:ext>
              </c:extLst>
            </c:dLbl>
            <c:dLbl>
              <c:idx val="8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D-7F94-45C5-8115-2775ED3AA14F}"/>
                </c:ext>
              </c:extLst>
            </c:dLbl>
            <c:dLbl>
              <c:idx val="8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E-7F94-45C5-8115-2775ED3AA14F}"/>
                </c:ext>
              </c:extLst>
            </c:dLbl>
            <c:dLbl>
              <c:idx val="8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F-7F94-45C5-8115-2775ED3AA14F}"/>
                </c:ext>
              </c:extLst>
            </c:dLbl>
            <c:dLbl>
              <c:idx val="8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0-7F94-45C5-8115-2775ED3AA14F}"/>
                </c:ext>
              </c:extLst>
            </c:dLbl>
            <c:dLbl>
              <c:idx val="8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1-7F94-45C5-8115-2775ED3AA14F}"/>
                </c:ext>
              </c:extLst>
            </c:dLbl>
            <c:dLbl>
              <c:idx val="8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2-7F94-45C5-8115-2775ED3AA14F}"/>
                </c:ext>
              </c:extLst>
            </c:dLbl>
            <c:dLbl>
              <c:idx val="8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3-7F94-45C5-8115-2775ED3AA14F}"/>
                </c:ext>
              </c:extLst>
            </c:dLbl>
            <c:dLbl>
              <c:idx val="8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4-7F94-45C5-8115-2775ED3AA14F}"/>
                </c:ext>
              </c:extLst>
            </c:dLbl>
            <c:dLbl>
              <c:idx val="8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5-7F94-45C5-8115-2775ED3AA14F}"/>
                </c:ext>
              </c:extLst>
            </c:dLbl>
            <c:dLbl>
              <c:idx val="8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6-7F94-45C5-8115-2775ED3AA14F}"/>
                </c:ext>
              </c:extLst>
            </c:dLbl>
            <c:dLbl>
              <c:idx val="8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7-7F94-45C5-8115-2775ED3AA14F}"/>
                </c:ext>
              </c:extLst>
            </c:dLbl>
            <c:dLbl>
              <c:idx val="8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8-7F94-45C5-8115-2775ED3AA14F}"/>
                </c:ext>
              </c:extLst>
            </c:dLbl>
            <c:dLbl>
              <c:idx val="8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9-7F94-45C5-8115-2775ED3AA14F}"/>
                </c:ext>
              </c:extLst>
            </c:dLbl>
            <c:dLbl>
              <c:idx val="8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A-7F94-45C5-8115-2775ED3AA14F}"/>
                </c:ext>
              </c:extLst>
            </c:dLbl>
            <c:dLbl>
              <c:idx val="8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B-7F94-45C5-8115-2775ED3AA14F}"/>
                </c:ext>
              </c:extLst>
            </c:dLbl>
            <c:dLbl>
              <c:idx val="8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C-7F94-45C5-8115-2775ED3AA14F}"/>
                </c:ext>
              </c:extLst>
            </c:dLbl>
            <c:dLbl>
              <c:idx val="8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D-7F94-45C5-8115-2775ED3AA14F}"/>
                </c:ext>
              </c:extLst>
            </c:dLbl>
            <c:dLbl>
              <c:idx val="8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E-7F94-45C5-8115-2775ED3AA14F}"/>
                </c:ext>
              </c:extLst>
            </c:dLbl>
            <c:dLbl>
              <c:idx val="8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F-7F94-45C5-8115-2775ED3AA14F}"/>
                </c:ext>
              </c:extLst>
            </c:dLbl>
            <c:dLbl>
              <c:idx val="8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0-7F94-45C5-8115-2775ED3AA14F}"/>
                </c:ext>
              </c:extLst>
            </c:dLbl>
            <c:dLbl>
              <c:idx val="8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1-7F94-45C5-8115-2775ED3AA14F}"/>
                </c:ext>
              </c:extLst>
            </c:dLbl>
            <c:dLbl>
              <c:idx val="8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2-7F94-45C5-8115-2775ED3AA14F}"/>
                </c:ext>
              </c:extLst>
            </c:dLbl>
            <c:dLbl>
              <c:idx val="8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3-7F94-45C5-8115-2775ED3AA14F}"/>
                </c:ext>
              </c:extLst>
            </c:dLbl>
            <c:dLbl>
              <c:idx val="8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4-7F94-45C5-8115-2775ED3AA14F}"/>
                </c:ext>
              </c:extLst>
            </c:dLbl>
            <c:dLbl>
              <c:idx val="8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5-7F94-45C5-8115-2775ED3AA14F}"/>
                </c:ext>
              </c:extLst>
            </c:dLbl>
            <c:dLbl>
              <c:idx val="8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6-7F94-45C5-8115-2775ED3AA14F}"/>
                </c:ext>
              </c:extLst>
            </c:dLbl>
            <c:dLbl>
              <c:idx val="8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7-7F94-45C5-8115-2775ED3AA14F}"/>
                </c:ext>
              </c:extLst>
            </c:dLbl>
            <c:dLbl>
              <c:idx val="8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8-7F94-45C5-8115-2775ED3AA14F}"/>
                </c:ext>
              </c:extLst>
            </c:dLbl>
            <c:dLbl>
              <c:idx val="8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9-7F94-45C5-8115-2775ED3AA14F}"/>
                </c:ext>
              </c:extLst>
            </c:dLbl>
            <c:dLbl>
              <c:idx val="8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A-7F94-45C5-8115-2775ED3AA14F}"/>
                </c:ext>
              </c:extLst>
            </c:dLbl>
            <c:dLbl>
              <c:idx val="8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B-7F94-45C5-8115-2775ED3AA14F}"/>
                </c:ext>
              </c:extLst>
            </c:dLbl>
            <c:dLbl>
              <c:idx val="8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C-7F94-45C5-8115-2775ED3AA14F}"/>
                </c:ext>
              </c:extLst>
            </c:dLbl>
            <c:dLbl>
              <c:idx val="8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D-7F94-45C5-8115-2775ED3AA14F}"/>
                </c:ext>
              </c:extLst>
            </c:dLbl>
            <c:dLbl>
              <c:idx val="8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E-7F94-45C5-8115-2775ED3AA14F}"/>
                </c:ext>
              </c:extLst>
            </c:dLbl>
            <c:dLbl>
              <c:idx val="8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F-7F94-45C5-8115-2775ED3AA14F}"/>
                </c:ext>
              </c:extLst>
            </c:dLbl>
            <c:dLbl>
              <c:idx val="8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0-7F94-45C5-8115-2775ED3AA14F}"/>
                </c:ext>
              </c:extLst>
            </c:dLbl>
            <c:dLbl>
              <c:idx val="8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1-7F94-45C5-8115-2775ED3AA14F}"/>
                </c:ext>
              </c:extLst>
            </c:dLbl>
            <c:dLbl>
              <c:idx val="8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2-7F94-45C5-8115-2775ED3AA14F}"/>
                </c:ext>
              </c:extLst>
            </c:dLbl>
            <c:dLbl>
              <c:idx val="8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3-7F94-45C5-8115-2775ED3AA14F}"/>
                </c:ext>
              </c:extLst>
            </c:dLbl>
            <c:dLbl>
              <c:idx val="8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4-7F94-45C5-8115-2775ED3AA14F}"/>
                </c:ext>
              </c:extLst>
            </c:dLbl>
            <c:dLbl>
              <c:idx val="8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5-7F94-45C5-8115-2775ED3AA14F}"/>
                </c:ext>
              </c:extLst>
            </c:dLbl>
            <c:dLbl>
              <c:idx val="8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6-7F94-45C5-8115-2775ED3AA14F}"/>
                </c:ext>
              </c:extLst>
            </c:dLbl>
            <c:dLbl>
              <c:idx val="8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7-7F94-45C5-8115-2775ED3AA14F}"/>
                </c:ext>
              </c:extLst>
            </c:dLbl>
            <c:dLbl>
              <c:idx val="8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8-7F94-45C5-8115-2775ED3AA14F}"/>
                </c:ext>
              </c:extLst>
            </c:dLbl>
            <c:dLbl>
              <c:idx val="8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9-7F94-45C5-8115-2775ED3AA14F}"/>
                </c:ext>
              </c:extLst>
            </c:dLbl>
            <c:dLbl>
              <c:idx val="8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A-7F94-45C5-8115-2775ED3AA14F}"/>
                </c:ext>
              </c:extLst>
            </c:dLbl>
            <c:dLbl>
              <c:idx val="8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B-7F94-45C5-8115-2775ED3AA14F}"/>
                </c:ext>
              </c:extLst>
            </c:dLbl>
            <c:dLbl>
              <c:idx val="8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C-7F94-45C5-8115-2775ED3AA14F}"/>
                </c:ext>
              </c:extLst>
            </c:dLbl>
            <c:dLbl>
              <c:idx val="8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D-7F94-45C5-8115-2775ED3AA14F}"/>
                </c:ext>
              </c:extLst>
            </c:dLbl>
            <c:dLbl>
              <c:idx val="8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E-7F94-45C5-8115-2775ED3AA14F}"/>
                </c:ext>
              </c:extLst>
            </c:dLbl>
            <c:dLbl>
              <c:idx val="8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F-7F94-45C5-8115-2775ED3AA14F}"/>
                </c:ext>
              </c:extLst>
            </c:dLbl>
            <c:dLbl>
              <c:idx val="8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0-7F94-45C5-8115-2775ED3AA14F}"/>
                </c:ext>
              </c:extLst>
            </c:dLbl>
            <c:dLbl>
              <c:idx val="8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1-7F94-45C5-8115-2775ED3AA14F}"/>
                </c:ext>
              </c:extLst>
            </c:dLbl>
            <c:dLbl>
              <c:idx val="8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2-7F94-45C5-8115-2775ED3AA14F}"/>
                </c:ext>
              </c:extLst>
            </c:dLbl>
            <c:dLbl>
              <c:idx val="8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3-7F94-45C5-8115-2775ED3AA14F}"/>
                </c:ext>
              </c:extLst>
            </c:dLbl>
            <c:dLbl>
              <c:idx val="8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4-7F94-45C5-8115-2775ED3AA14F}"/>
                </c:ext>
              </c:extLst>
            </c:dLbl>
            <c:dLbl>
              <c:idx val="8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5-7F94-45C5-8115-2775ED3AA14F}"/>
                </c:ext>
              </c:extLst>
            </c:dLbl>
            <c:dLbl>
              <c:idx val="8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6-7F94-45C5-8115-2775ED3AA14F}"/>
                </c:ext>
              </c:extLst>
            </c:dLbl>
            <c:dLbl>
              <c:idx val="8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7-7F94-45C5-8115-2775ED3AA14F}"/>
                </c:ext>
              </c:extLst>
            </c:dLbl>
            <c:dLbl>
              <c:idx val="8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8-7F94-45C5-8115-2775ED3AA14F}"/>
                </c:ext>
              </c:extLst>
            </c:dLbl>
            <c:dLbl>
              <c:idx val="8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9-7F94-45C5-8115-2775ED3AA14F}"/>
                </c:ext>
              </c:extLst>
            </c:dLbl>
            <c:dLbl>
              <c:idx val="8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A-7F94-45C5-8115-2775ED3AA14F}"/>
                </c:ext>
              </c:extLst>
            </c:dLbl>
            <c:dLbl>
              <c:idx val="8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B-7F94-45C5-8115-2775ED3AA14F}"/>
                </c:ext>
              </c:extLst>
            </c:dLbl>
            <c:dLbl>
              <c:idx val="8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C-7F94-45C5-8115-2775ED3AA14F}"/>
                </c:ext>
              </c:extLst>
            </c:dLbl>
            <c:dLbl>
              <c:idx val="8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D-7F94-45C5-8115-2775ED3AA14F}"/>
                </c:ext>
              </c:extLst>
            </c:dLbl>
            <c:dLbl>
              <c:idx val="8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E-7F94-45C5-8115-2775ED3AA14F}"/>
                </c:ext>
              </c:extLst>
            </c:dLbl>
            <c:dLbl>
              <c:idx val="8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F-7F94-45C5-8115-2775ED3AA14F}"/>
                </c:ext>
              </c:extLst>
            </c:dLbl>
            <c:dLbl>
              <c:idx val="8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0-7F94-45C5-8115-2775ED3AA14F}"/>
                </c:ext>
              </c:extLst>
            </c:dLbl>
            <c:dLbl>
              <c:idx val="8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1-7F94-45C5-8115-2775ED3AA14F}"/>
                </c:ext>
              </c:extLst>
            </c:dLbl>
            <c:dLbl>
              <c:idx val="8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2-7F94-45C5-8115-2775ED3AA14F}"/>
                </c:ext>
              </c:extLst>
            </c:dLbl>
            <c:dLbl>
              <c:idx val="8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3-7F94-45C5-8115-2775ED3AA14F}"/>
                </c:ext>
              </c:extLst>
            </c:dLbl>
            <c:dLbl>
              <c:idx val="8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4-7F94-45C5-8115-2775ED3AA14F}"/>
                </c:ext>
              </c:extLst>
            </c:dLbl>
            <c:dLbl>
              <c:idx val="8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5-7F94-45C5-8115-2775ED3AA14F}"/>
                </c:ext>
              </c:extLst>
            </c:dLbl>
            <c:dLbl>
              <c:idx val="8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6-7F94-45C5-8115-2775ED3AA14F}"/>
                </c:ext>
              </c:extLst>
            </c:dLbl>
            <c:dLbl>
              <c:idx val="8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7-7F94-45C5-8115-2775ED3AA14F}"/>
                </c:ext>
              </c:extLst>
            </c:dLbl>
            <c:dLbl>
              <c:idx val="8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8-7F94-45C5-8115-2775ED3AA14F}"/>
                </c:ext>
              </c:extLst>
            </c:dLbl>
            <c:dLbl>
              <c:idx val="8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9-7F94-45C5-8115-2775ED3AA14F}"/>
                </c:ext>
              </c:extLst>
            </c:dLbl>
            <c:dLbl>
              <c:idx val="8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A-7F94-45C5-8115-2775ED3AA14F}"/>
                </c:ext>
              </c:extLst>
            </c:dLbl>
            <c:dLbl>
              <c:idx val="8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B-7F94-45C5-8115-2775ED3AA14F}"/>
                </c:ext>
              </c:extLst>
            </c:dLbl>
            <c:dLbl>
              <c:idx val="8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C-7F94-45C5-8115-2775ED3AA14F}"/>
                </c:ext>
              </c:extLst>
            </c:dLbl>
            <c:dLbl>
              <c:idx val="8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D-7F94-45C5-8115-2775ED3AA14F}"/>
                </c:ext>
              </c:extLst>
            </c:dLbl>
            <c:dLbl>
              <c:idx val="8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E-7F94-45C5-8115-2775ED3AA14F}"/>
                </c:ext>
              </c:extLst>
            </c:dLbl>
            <c:dLbl>
              <c:idx val="8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F-7F94-45C5-8115-2775ED3AA14F}"/>
                </c:ext>
              </c:extLst>
            </c:dLbl>
            <c:dLbl>
              <c:idx val="8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0-7F94-45C5-8115-2775ED3AA14F}"/>
                </c:ext>
              </c:extLst>
            </c:dLbl>
            <c:dLbl>
              <c:idx val="8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1-7F94-45C5-8115-2775ED3AA14F}"/>
                </c:ext>
              </c:extLst>
            </c:dLbl>
            <c:dLbl>
              <c:idx val="8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2-7F94-45C5-8115-2775ED3AA14F}"/>
                </c:ext>
              </c:extLst>
            </c:dLbl>
            <c:dLbl>
              <c:idx val="8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3-7F94-45C5-8115-2775ED3AA14F}"/>
                </c:ext>
              </c:extLst>
            </c:dLbl>
            <c:dLbl>
              <c:idx val="9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4-7F94-45C5-8115-2775ED3AA14F}"/>
                </c:ext>
              </c:extLst>
            </c:dLbl>
            <c:dLbl>
              <c:idx val="9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5-7F94-45C5-8115-2775ED3AA14F}"/>
                </c:ext>
              </c:extLst>
            </c:dLbl>
            <c:dLbl>
              <c:idx val="9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6-7F94-45C5-8115-2775ED3AA14F}"/>
                </c:ext>
              </c:extLst>
            </c:dLbl>
            <c:dLbl>
              <c:idx val="9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7-7F94-45C5-8115-2775ED3AA14F}"/>
                </c:ext>
              </c:extLst>
            </c:dLbl>
            <c:dLbl>
              <c:idx val="9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8-7F94-45C5-8115-2775ED3AA14F}"/>
                </c:ext>
              </c:extLst>
            </c:dLbl>
            <c:dLbl>
              <c:idx val="9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9-7F94-45C5-8115-2775ED3AA14F}"/>
                </c:ext>
              </c:extLst>
            </c:dLbl>
            <c:dLbl>
              <c:idx val="9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A-7F94-45C5-8115-2775ED3AA14F}"/>
                </c:ext>
              </c:extLst>
            </c:dLbl>
            <c:dLbl>
              <c:idx val="9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B-7F94-45C5-8115-2775ED3AA14F}"/>
                </c:ext>
              </c:extLst>
            </c:dLbl>
            <c:dLbl>
              <c:idx val="9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C-7F94-45C5-8115-2775ED3AA14F}"/>
                </c:ext>
              </c:extLst>
            </c:dLbl>
            <c:dLbl>
              <c:idx val="9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D-7F94-45C5-8115-2775ED3AA14F}"/>
                </c:ext>
              </c:extLst>
            </c:dLbl>
            <c:dLbl>
              <c:idx val="9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E-7F94-45C5-8115-2775ED3AA14F}"/>
                </c:ext>
              </c:extLst>
            </c:dLbl>
            <c:dLbl>
              <c:idx val="9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F-7F94-45C5-8115-2775ED3AA14F}"/>
                </c:ext>
              </c:extLst>
            </c:dLbl>
            <c:dLbl>
              <c:idx val="9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0-7F94-45C5-8115-2775ED3AA14F}"/>
                </c:ext>
              </c:extLst>
            </c:dLbl>
            <c:dLbl>
              <c:idx val="9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1-7F94-45C5-8115-2775ED3AA14F}"/>
                </c:ext>
              </c:extLst>
            </c:dLbl>
            <c:dLbl>
              <c:idx val="9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2-7F94-45C5-8115-2775ED3AA14F}"/>
                </c:ext>
              </c:extLst>
            </c:dLbl>
            <c:dLbl>
              <c:idx val="9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3-7F94-45C5-8115-2775ED3AA14F}"/>
                </c:ext>
              </c:extLst>
            </c:dLbl>
            <c:dLbl>
              <c:idx val="9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4-7F94-45C5-8115-2775ED3AA14F}"/>
                </c:ext>
              </c:extLst>
            </c:dLbl>
            <c:dLbl>
              <c:idx val="9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5-7F94-45C5-8115-2775ED3AA14F}"/>
                </c:ext>
              </c:extLst>
            </c:dLbl>
            <c:dLbl>
              <c:idx val="9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6-7F94-45C5-8115-2775ED3AA14F}"/>
                </c:ext>
              </c:extLst>
            </c:dLbl>
            <c:dLbl>
              <c:idx val="9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7-7F94-45C5-8115-2775ED3AA14F}"/>
                </c:ext>
              </c:extLst>
            </c:dLbl>
            <c:dLbl>
              <c:idx val="9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8-7F94-45C5-8115-2775ED3AA14F}"/>
                </c:ext>
              </c:extLst>
            </c:dLbl>
            <c:dLbl>
              <c:idx val="9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9-7F94-45C5-8115-2775ED3AA14F}"/>
                </c:ext>
              </c:extLst>
            </c:dLbl>
            <c:dLbl>
              <c:idx val="9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A-7F94-45C5-8115-2775ED3AA14F}"/>
                </c:ext>
              </c:extLst>
            </c:dLbl>
            <c:dLbl>
              <c:idx val="9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B-7F94-45C5-8115-2775ED3AA14F}"/>
                </c:ext>
              </c:extLst>
            </c:dLbl>
            <c:dLbl>
              <c:idx val="9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C-7F94-45C5-8115-2775ED3AA14F}"/>
                </c:ext>
              </c:extLst>
            </c:dLbl>
            <c:dLbl>
              <c:idx val="9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D-7F94-45C5-8115-2775ED3AA14F}"/>
                </c:ext>
              </c:extLst>
            </c:dLbl>
            <c:dLbl>
              <c:idx val="9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E-7F94-45C5-8115-2775ED3AA14F}"/>
                </c:ext>
              </c:extLst>
            </c:dLbl>
            <c:dLbl>
              <c:idx val="9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F-7F94-45C5-8115-2775ED3AA14F}"/>
                </c:ext>
              </c:extLst>
            </c:dLbl>
            <c:dLbl>
              <c:idx val="9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0-7F94-45C5-8115-2775ED3AA14F}"/>
                </c:ext>
              </c:extLst>
            </c:dLbl>
            <c:dLbl>
              <c:idx val="9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1-7F94-45C5-8115-2775ED3AA14F}"/>
                </c:ext>
              </c:extLst>
            </c:dLbl>
            <c:dLbl>
              <c:idx val="9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2-7F94-45C5-8115-2775ED3AA14F}"/>
                </c:ext>
              </c:extLst>
            </c:dLbl>
            <c:dLbl>
              <c:idx val="9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3-7F94-45C5-8115-2775ED3AA14F}"/>
                </c:ext>
              </c:extLst>
            </c:dLbl>
            <c:dLbl>
              <c:idx val="9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4-7F94-45C5-8115-2775ED3AA14F}"/>
                </c:ext>
              </c:extLst>
            </c:dLbl>
            <c:dLbl>
              <c:idx val="9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5-7F94-45C5-8115-2775ED3AA14F}"/>
                </c:ext>
              </c:extLst>
            </c:dLbl>
            <c:dLbl>
              <c:idx val="9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6-7F94-45C5-8115-2775ED3AA14F}"/>
                </c:ext>
              </c:extLst>
            </c:dLbl>
            <c:dLbl>
              <c:idx val="9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7-7F94-45C5-8115-2775ED3AA14F}"/>
                </c:ext>
              </c:extLst>
            </c:dLbl>
            <c:dLbl>
              <c:idx val="9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8-7F94-45C5-8115-2775ED3AA14F}"/>
                </c:ext>
              </c:extLst>
            </c:dLbl>
            <c:dLbl>
              <c:idx val="9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9-7F94-45C5-8115-2775ED3AA14F}"/>
                </c:ext>
              </c:extLst>
            </c:dLbl>
            <c:dLbl>
              <c:idx val="9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A-7F94-45C5-8115-2775ED3AA14F}"/>
                </c:ext>
              </c:extLst>
            </c:dLbl>
            <c:dLbl>
              <c:idx val="9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B-7F94-45C5-8115-2775ED3AA14F}"/>
                </c:ext>
              </c:extLst>
            </c:dLbl>
            <c:dLbl>
              <c:idx val="9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C-7F94-45C5-8115-2775ED3AA14F}"/>
                </c:ext>
              </c:extLst>
            </c:dLbl>
            <c:dLbl>
              <c:idx val="9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D-7F94-45C5-8115-2775ED3AA14F}"/>
                </c:ext>
              </c:extLst>
            </c:dLbl>
            <c:dLbl>
              <c:idx val="9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E-7F94-45C5-8115-2775ED3AA14F}"/>
                </c:ext>
              </c:extLst>
            </c:dLbl>
            <c:dLbl>
              <c:idx val="9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F-7F94-45C5-8115-2775ED3AA14F}"/>
                </c:ext>
              </c:extLst>
            </c:dLbl>
            <c:dLbl>
              <c:idx val="9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0-7F94-45C5-8115-2775ED3AA14F}"/>
                </c:ext>
              </c:extLst>
            </c:dLbl>
            <c:dLbl>
              <c:idx val="9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1-7F94-45C5-8115-2775ED3AA14F}"/>
                </c:ext>
              </c:extLst>
            </c:dLbl>
            <c:dLbl>
              <c:idx val="9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2-7F94-45C5-8115-2775ED3AA14F}"/>
                </c:ext>
              </c:extLst>
            </c:dLbl>
            <c:dLbl>
              <c:idx val="9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3-7F94-45C5-8115-2775ED3AA14F}"/>
                </c:ext>
              </c:extLst>
            </c:dLbl>
            <c:dLbl>
              <c:idx val="9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4-7F94-45C5-8115-2775ED3AA14F}"/>
                </c:ext>
              </c:extLst>
            </c:dLbl>
            <c:dLbl>
              <c:idx val="9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5-7F94-45C5-8115-2775ED3AA14F}"/>
                </c:ext>
              </c:extLst>
            </c:dLbl>
            <c:dLbl>
              <c:idx val="9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6-7F94-45C5-8115-2775ED3AA14F}"/>
                </c:ext>
              </c:extLst>
            </c:dLbl>
            <c:dLbl>
              <c:idx val="9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7-7F94-45C5-8115-2775ED3AA14F}"/>
                </c:ext>
              </c:extLst>
            </c:dLbl>
            <c:dLbl>
              <c:idx val="9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8-7F94-45C5-8115-2775ED3AA14F}"/>
                </c:ext>
              </c:extLst>
            </c:dLbl>
            <c:dLbl>
              <c:idx val="9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9-7F94-45C5-8115-2775ED3AA14F}"/>
                </c:ext>
              </c:extLst>
            </c:dLbl>
            <c:dLbl>
              <c:idx val="9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A-7F94-45C5-8115-2775ED3AA14F}"/>
                </c:ext>
              </c:extLst>
            </c:dLbl>
            <c:dLbl>
              <c:idx val="9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B-7F94-45C5-8115-2775ED3AA14F}"/>
                </c:ext>
              </c:extLst>
            </c:dLbl>
            <c:dLbl>
              <c:idx val="9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C-7F94-45C5-8115-2775ED3AA14F}"/>
                </c:ext>
              </c:extLst>
            </c:dLbl>
            <c:dLbl>
              <c:idx val="9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D-7F94-45C5-8115-2775ED3AA14F}"/>
                </c:ext>
              </c:extLst>
            </c:dLbl>
            <c:dLbl>
              <c:idx val="9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E-7F94-45C5-8115-2775ED3AA14F}"/>
                </c:ext>
              </c:extLst>
            </c:dLbl>
            <c:dLbl>
              <c:idx val="9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F-7F94-45C5-8115-2775ED3AA14F}"/>
                </c:ext>
              </c:extLst>
            </c:dLbl>
            <c:dLbl>
              <c:idx val="9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0-7F94-45C5-8115-2775ED3AA14F}"/>
                </c:ext>
              </c:extLst>
            </c:dLbl>
            <c:dLbl>
              <c:idx val="9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1-7F94-45C5-8115-2775ED3AA14F}"/>
                </c:ext>
              </c:extLst>
            </c:dLbl>
            <c:dLbl>
              <c:idx val="9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2-7F94-45C5-8115-2775ED3AA14F}"/>
                </c:ext>
              </c:extLst>
            </c:dLbl>
            <c:dLbl>
              <c:idx val="9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3-7F94-45C5-8115-2775ED3AA14F}"/>
                </c:ext>
              </c:extLst>
            </c:dLbl>
            <c:dLbl>
              <c:idx val="9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4-7F94-45C5-8115-2775ED3AA14F}"/>
                </c:ext>
              </c:extLst>
            </c:dLbl>
            <c:dLbl>
              <c:idx val="9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5-7F94-45C5-8115-2775ED3AA14F}"/>
                </c:ext>
              </c:extLst>
            </c:dLbl>
            <c:dLbl>
              <c:idx val="9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6-7F94-45C5-8115-2775ED3AA14F}"/>
                </c:ext>
              </c:extLst>
            </c:dLbl>
            <c:dLbl>
              <c:idx val="9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7-7F94-45C5-8115-2775ED3AA14F}"/>
                </c:ext>
              </c:extLst>
            </c:dLbl>
            <c:dLbl>
              <c:idx val="9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8-7F94-45C5-8115-2775ED3AA14F}"/>
                </c:ext>
              </c:extLst>
            </c:dLbl>
            <c:dLbl>
              <c:idx val="9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9-7F94-45C5-8115-2775ED3AA14F}"/>
                </c:ext>
              </c:extLst>
            </c:dLbl>
            <c:dLbl>
              <c:idx val="9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A-7F94-45C5-8115-2775ED3AA14F}"/>
                </c:ext>
              </c:extLst>
            </c:dLbl>
            <c:dLbl>
              <c:idx val="9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B-7F94-45C5-8115-2775ED3AA14F}"/>
                </c:ext>
              </c:extLst>
            </c:dLbl>
            <c:dLbl>
              <c:idx val="9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C-7F94-45C5-8115-2775ED3AA14F}"/>
                </c:ext>
              </c:extLst>
            </c:dLbl>
            <c:dLbl>
              <c:idx val="9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D-7F94-45C5-8115-2775ED3AA14F}"/>
                </c:ext>
              </c:extLst>
            </c:dLbl>
            <c:dLbl>
              <c:idx val="9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E-7F94-45C5-8115-2775ED3AA14F}"/>
                </c:ext>
              </c:extLst>
            </c:dLbl>
            <c:dLbl>
              <c:idx val="9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F-7F94-45C5-8115-2775ED3AA14F}"/>
                </c:ext>
              </c:extLst>
            </c:dLbl>
            <c:dLbl>
              <c:idx val="9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0-7F94-45C5-8115-2775ED3AA14F}"/>
                </c:ext>
              </c:extLst>
            </c:dLbl>
            <c:dLbl>
              <c:idx val="9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1-7F94-45C5-8115-2775ED3AA14F}"/>
                </c:ext>
              </c:extLst>
            </c:dLbl>
            <c:dLbl>
              <c:idx val="9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2-7F94-45C5-8115-2775ED3AA14F}"/>
                </c:ext>
              </c:extLst>
            </c:dLbl>
            <c:dLbl>
              <c:idx val="9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3-7F94-45C5-8115-2775ED3AA14F}"/>
                </c:ext>
              </c:extLst>
            </c:dLbl>
            <c:dLbl>
              <c:idx val="9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4-7F94-45C5-8115-2775ED3AA14F}"/>
                </c:ext>
              </c:extLst>
            </c:dLbl>
            <c:dLbl>
              <c:idx val="9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5-7F94-45C5-8115-2775ED3AA14F}"/>
                </c:ext>
              </c:extLst>
            </c:dLbl>
            <c:dLbl>
              <c:idx val="9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6-7F94-45C5-8115-2775ED3AA14F}"/>
                </c:ext>
              </c:extLst>
            </c:dLbl>
            <c:dLbl>
              <c:idx val="9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7-7F94-45C5-8115-2775ED3AA14F}"/>
                </c:ext>
              </c:extLst>
            </c:dLbl>
            <c:dLbl>
              <c:idx val="9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8-7F94-45C5-8115-2775ED3AA14F}"/>
                </c:ext>
              </c:extLst>
            </c:dLbl>
            <c:dLbl>
              <c:idx val="9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9-7F94-45C5-8115-2775ED3AA14F}"/>
                </c:ext>
              </c:extLst>
            </c:dLbl>
            <c:dLbl>
              <c:idx val="9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A-7F94-45C5-8115-2775ED3AA14F}"/>
                </c:ext>
              </c:extLst>
            </c:dLbl>
            <c:dLbl>
              <c:idx val="9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B-7F94-45C5-8115-2775ED3AA14F}"/>
                </c:ext>
              </c:extLst>
            </c:dLbl>
            <c:dLbl>
              <c:idx val="9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C-7F94-45C5-8115-2775ED3AA14F}"/>
                </c:ext>
              </c:extLst>
            </c:dLbl>
            <c:dLbl>
              <c:idx val="9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D-7F94-45C5-8115-2775ED3AA14F}"/>
                </c:ext>
              </c:extLst>
            </c:dLbl>
            <c:dLbl>
              <c:idx val="9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E-7F94-45C5-8115-2775ED3AA1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'FC(0-15)'!$S$2:$S$1000</c:f>
              <c:numCache>
                <c:formatCode>General</c:formatCode>
                <c:ptCount val="991"/>
                <c:pt idx="0">
                  <c:v>48</c:v>
                </c:pt>
                <c:pt idx="1">
                  <c:v>39.791039522013705</c:v>
                </c:pt>
                <c:pt idx="2">
                  <c:v>25.147088746247157</c:v>
                </c:pt>
                <c:pt idx="3">
                  <c:v>50</c:v>
                </c:pt>
                <c:pt idx="4">
                  <c:v>50</c:v>
                </c:pt>
                <c:pt idx="5">
                  <c:v>34.582909863254372</c:v>
                </c:pt>
                <c:pt idx="6">
                  <c:v>33.401494496614895</c:v>
                </c:pt>
                <c:pt idx="7">
                  <c:v>14.713344298503166</c:v>
                </c:pt>
                <c:pt idx="8">
                  <c:v>33</c:v>
                </c:pt>
                <c:pt idx="9">
                  <c:v>31</c:v>
                </c:pt>
                <c:pt idx="10">
                  <c:v>15</c:v>
                </c:pt>
                <c:pt idx="11">
                  <c:v>25</c:v>
                </c:pt>
                <c:pt idx="12">
                  <c:v>31</c:v>
                </c:pt>
                <c:pt idx="13">
                  <c:v>35</c:v>
                </c:pt>
                <c:pt idx="14">
                  <c:v>20</c:v>
                </c:pt>
                <c:pt idx="15">
                  <c:v>44</c:v>
                </c:pt>
                <c:pt idx="16">
                  <c:v>30</c:v>
                </c:pt>
                <c:pt idx="17">
                  <c:v>30</c:v>
                </c:pt>
                <c:pt idx="18">
                  <c:v>36</c:v>
                </c:pt>
                <c:pt idx="19">
                  <c:v>30</c:v>
                </c:pt>
                <c:pt idx="20">
                  <c:v>31</c:v>
                </c:pt>
                <c:pt idx="21">
                  <c:v>22</c:v>
                </c:pt>
                <c:pt idx="22">
                  <c:v>10</c:v>
                </c:pt>
                <c:pt idx="23">
                  <c:v>13</c:v>
                </c:pt>
                <c:pt idx="24">
                  <c:v>9</c:v>
                </c:pt>
                <c:pt idx="25">
                  <c:v>18</c:v>
                </c:pt>
                <c:pt idx="26">
                  <c:v>4</c:v>
                </c:pt>
                <c:pt idx="27">
                  <c:v>31.690020186029951</c:v>
                </c:pt>
                <c:pt idx="28">
                  <c:v>45.304727708454081</c:v>
                </c:pt>
                <c:pt idx="29">
                  <c:v>44</c:v>
                </c:pt>
                <c:pt idx="30">
                  <c:v>38.77841210501574</c:v>
                </c:pt>
                <c:pt idx="31">
                  <c:v>17.840493908747671</c:v>
                </c:pt>
                <c:pt idx="32">
                  <c:v>18.219583987539913</c:v>
                </c:pt>
                <c:pt idx="33">
                  <c:v>9.7097277084540803</c:v>
                </c:pt>
                <c:pt idx="34">
                  <c:v>42.268264728627749</c:v>
                </c:pt>
                <c:pt idx="35">
                  <c:v>50</c:v>
                </c:pt>
                <c:pt idx="36">
                  <c:v>23.662733882394701</c:v>
                </c:pt>
                <c:pt idx="37">
                  <c:v>31.384453978259991</c:v>
                </c:pt>
                <c:pt idx="38">
                  <c:v>41.241781855933837</c:v>
                </c:pt>
                <c:pt idx="39">
                  <c:v>47</c:v>
                </c:pt>
                <c:pt idx="40">
                  <c:v>14.794727708454081</c:v>
                </c:pt>
                <c:pt idx="41">
                  <c:v>45</c:v>
                </c:pt>
                <c:pt idx="42">
                  <c:v>39.791039522013705</c:v>
                </c:pt>
                <c:pt idx="43">
                  <c:v>7.6757277084540814</c:v>
                </c:pt>
                <c:pt idx="44">
                  <c:v>9.7097277084540803</c:v>
                </c:pt>
                <c:pt idx="45">
                  <c:v>47.400679092097292</c:v>
                </c:pt>
                <c:pt idx="46">
                  <c:v>34.410014755792346</c:v>
                </c:pt>
                <c:pt idx="47">
                  <c:v>15.367756549746447</c:v>
                </c:pt>
                <c:pt idx="48">
                  <c:v>21.363868238119245</c:v>
                </c:pt>
                <c:pt idx="49">
                  <c:v>19.515245216070571</c:v>
                </c:pt>
                <c:pt idx="50">
                  <c:v>18.058677583398872</c:v>
                </c:pt>
                <c:pt idx="51">
                  <c:v>4.1544069804687851</c:v>
                </c:pt>
                <c:pt idx="52">
                  <c:v>13.526744293198279</c:v>
                </c:pt>
                <c:pt idx="53">
                  <c:v>16.798110705332835</c:v>
                </c:pt>
                <c:pt idx="54">
                  <c:v>18.114210177050264</c:v>
                </c:pt>
                <c:pt idx="55">
                  <c:v>23.052409925821848</c:v>
                </c:pt>
                <c:pt idx="56">
                  <c:v>18.114210177050264</c:v>
                </c:pt>
                <c:pt idx="57">
                  <c:v>18.882877112162507</c:v>
                </c:pt>
                <c:pt idx="58">
                  <c:v>14.150454331220697</c:v>
                </c:pt>
                <c:pt idx="59">
                  <c:v>17.44150088290851</c:v>
                </c:pt>
                <c:pt idx="60">
                  <c:v>11.931015486381245</c:v>
                </c:pt>
                <c:pt idx="61">
                  <c:v>14.794727708454081</c:v>
                </c:pt>
                <c:pt idx="62">
                  <c:v>25.33333242319528</c:v>
                </c:pt>
                <c:pt idx="63">
                  <c:v>18.236945437627433</c:v>
                </c:pt>
                <c:pt idx="64">
                  <c:v>21.12830099242036</c:v>
                </c:pt>
                <c:pt idx="65">
                  <c:v>12.979110236574355</c:v>
                </c:pt>
                <c:pt idx="66">
                  <c:v>19.267678737733021</c:v>
                </c:pt>
                <c:pt idx="67">
                  <c:v>25.33333242319528</c:v>
                </c:pt>
                <c:pt idx="68">
                  <c:v>22.323436544034166</c:v>
                </c:pt>
                <c:pt idx="69">
                  <c:v>22.323436544034166</c:v>
                </c:pt>
                <c:pt idx="70">
                  <c:v>19.538491182054319</c:v>
                </c:pt>
                <c:pt idx="71">
                  <c:v>16.25665009059821</c:v>
                </c:pt>
                <c:pt idx="72">
                  <c:v>16.193699884424063</c:v>
                </c:pt>
                <c:pt idx="73">
                  <c:v>50</c:v>
                </c:pt>
                <c:pt idx="74">
                  <c:v>22.132997930877057</c:v>
                </c:pt>
                <c:pt idx="75">
                  <c:v>19.267678737733021</c:v>
                </c:pt>
                <c:pt idx="76">
                  <c:v>24.964727708454081</c:v>
                </c:pt>
                <c:pt idx="77">
                  <c:v>27.652436739277917</c:v>
                </c:pt>
                <c:pt idx="78">
                  <c:v>31.518041533449324</c:v>
                </c:pt>
                <c:pt idx="79">
                  <c:v>30.920839048461922</c:v>
                </c:pt>
                <c:pt idx="80">
                  <c:v>18</c:v>
                </c:pt>
                <c:pt idx="81">
                  <c:v>33.56128708665269</c:v>
                </c:pt>
                <c:pt idx="82">
                  <c:v>22.411962988312354</c:v>
                </c:pt>
                <c:pt idx="83">
                  <c:v>22.323436544034166</c:v>
                </c:pt>
                <c:pt idx="84">
                  <c:v>24.601628267044163</c:v>
                </c:pt>
                <c:pt idx="85">
                  <c:v>21.913727708454083</c:v>
                </c:pt>
                <c:pt idx="86">
                  <c:v>26.179559536066353</c:v>
                </c:pt>
                <c:pt idx="87">
                  <c:v>12.107208778017329</c:v>
                </c:pt>
                <c:pt idx="88">
                  <c:v>20</c:v>
                </c:pt>
                <c:pt idx="89">
                  <c:v>10</c:v>
                </c:pt>
                <c:pt idx="90">
                  <c:v>17</c:v>
                </c:pt>
                <c:pt idx="91">
                  <c:v>13</c:v>
                </c:pt>
                <c:pt idx="92">
                  <c:v>11.085586001415646</c:v>
                </c:pt>
                <c:pt idx="93">
                  <c:v>3.2471290609399812</c:v>
                </c:pt>
                <c:pt idx="94">
                  <c:v>16.5</c:v>
                </c:pt>
                <c:pt idx="95">
                  <c:v>11.9</c:v>
                </c:pt>
                <c:pt idx="96">
                  <c:v>9.0423404482122773</c:v>
                </c:pt>
                <c:pt idx="97">
                  <c:v>10</c:v>
                </c:pt>
                <c:pt idx="98">
                  <c:v>29</c:v>
                </c:pt>
                <c:pt idx="99">
                  <c:v>19</c:v>
                </c:pt>
                <c:pt idx="100">
                  <c:v>8</c:v>
                </c:pt>
                <c:pt idx="101">
                  <c:v>20</c:v>
                </c:pt>
                <c:pt idx="102">
                  <c:v>8</c:v>
                </c:pt>
                <c:pt idx="103">
                  <c:v>12</c:v>
                </c:pt>
                <c:pt idx="104">
                  <c:v>18</c:v>
                </c:pt>
                <c:pt idx="105">
                  <c:v>10</c:v>
                </c:pt>
                <c:pt idx="106">
                  <c:v>16</c:v>
                </c:pt>
                <c:pt idx="107">
                  <c:v>20</c:v>
                </c:pt>
                <c:pt idx="108">
                  <c:v>4.9558493418055409</c:v>
                </c:pt>
                <c:pt idx="109">
                  <c:v>27</c:v>
                </c:pt>
                <c:pt idx="110">
                  <c:v>12</c:v>
                </c:pt>
                <c:pt idx="111">
                  <c:v>6</c:v>
                </c:pt>
                <c:pt idx="112">
                  <c:v>28</c:v>
                </c:pt>
                <c:pt idx="113">
                  <c:v>6</c:v>
                </c:pt>
                <c:pt idx="114">
                  <c:v>16</c:v>
                </c:pt>
                <c:pt idx="115">
                  <c:v>10</c:v>
                </c:pt>
                <c:pt idx="116">
                  <c:v>5</c:v>
                </c:pt>
                <c:pt idx="117">
                  <c:v>7</c:v>
                </c:pt>
                <c:pt idx="118">
                  <c:v>11</c:v>
                </c:pt>
                <c:pt idx="119">
                  <c:v>4.9558493418055409</c:v>
                </c:pt>
                <c:pt idx="120">
                  <c:v>13.231089313065855</c:v>
                </c:pt>
                <c:pt idx="121">
                  <c:v>10.837693047727299</c:v>
                </c:pt>
                <c:pt idx="122">
                  <c:v>9</c:v>
                </c:pt>
                <c:pt idx="123">
                  <c:v>8</c:v>
                </c:pt>
                <c:pt idx="124">
                  <c:v>11</c:v>
                </c:pt>
                <c:pt idx="125">
                  <c:v>6.9990948950089091</c:v>
                </c:pt>
                <c:pt idx="126">
                  <c:v>12</c:v>
                </c:pt>
                <c:pt idx="127">
                  <c:v>4.9558493418055409</c:v>
                </c:pt>
                <c:pt idx="128">
                  <c:v>6</c:v>
                </c:pt>
                <c:pt idx="129">
                  <c:v>8</c:v>
                </c:pt>
                <c:pt idx="130">
                  <c:v>8</c:v>
                </c:pt>
                <c:pt idx="131">
                  <c:v>33.02991887438256</c:v>
                </c:pt>
                <c:pt idx="132">
                  <c:v>10</c:v>
                </c:pt>
                <c:pt idx="133">
                  <c:v>19</c:v>
                </c:pt>
                <c:pt idx="134">
                  <c:v>5</c:v>
                </c:pt>
                <c:pt idx="135">
                  <c:v>7</c:v>
                </c:pt>
                <c:pt idx="136">
                  <c:v>11</c:v>
                </c:pt>
                <c:pt idx="137">
                  <c:v>20</c:v>
                </c:pt>
                <c:pt idx="138">
                  <c:v>4.9558493418055409</c:v>
                </c:pt>
                <c:pt idx="139">
                  <c:v>13.231089313065855</c:v>
                </c:pt>
                <c:pt idx="140">
                  <c:v>9.8061238283456458</c:v>
                </c:pt>
                <c:pt idx="141">
                  <c:v>9</c:v>
                </c:pt>
                <c:pt idx="142">
                  <c:v>8</c:v>
                </c:pt>
                <c:pt idx="143">
                  <c:v>11</c:v>
                </c:pt>
                <c:pt idx="144">
                  <c:v>23</c:v>
                </c:pt>
                <c:pt idx="145">
                  <c:v>11.085586001415646</c:v>
                </c:pt>
                <c:pt idx="146">
                  <c:v>6.9990948950089091</c:v>
                </c:pt>
                <c:pt idx="147">
                  <c:v>21</c:v>
                </c:pt>
                <c:pt idx="148">
                  <c:v>12</c:v>
                </c:pt>
                <c:pt idx="149">
                  <c:v>16.606192911280008</c:v>
                </c:pt>
                <c:pt idx="150">
                  <c:v>19.090246802780523</c:v>
                </c:pt>
                <c:pt idx="151">
                  <c:v>4.9558493418055409</c:v>
                </c:pt>
                <c:pt idx="152">
                  <c:v>16.193699884424063</c:v>
                </c:pt>
                <c:pt idx="153">
                  <c:v>7.0727792170981916</c:v>
                </c:pt>
                <c:pt idx="154">
                  <c:v>6</c:v>
                </c:pt>
                <c:pt idx="155">
                  <c:v>17</c:v>
                </c:pt>
                <c:pt idx="156">
                  <c:v>17</c:v>
                </c:pt>
                <c:pt idx="157">
                  <c:v>38</c:v>
                </c:pt>
                <c:pt idx="158">
                  <c:v>10</c:v>
                </c:pt>
                <c:pt idx="159">
                  <c:v>5.9774721184072259</c:v>
                </c:pt>
                <c:pt idx="160">
                  <c:v>22</c:v>
                </c:pt>
                <c:pt idx="161">
                  <c:v>18</c:v>
                </c:pt>
                <c:pt idx="162">
                  <c:v>24</c:v>
                </c:pt>
                <c:pt idx="163">
                  <c:v>17</c:v>
                </c:pt>
                <c:pt idx="164">
                  <c:v>20</c:v>
                </c:pt>
                <c:pt idx="165">
                  <c:v>10</c:v>
                </c:pt>
                <c:pt idx="166">
                  <c:v>31</c:v>
                </c:pt>
                <c:pt idx="167">
                  <c:v>19</c:v>
                </c:pt>
                <c:pt idx="168">
                  <c:v>22</c:v>
                </c:pt>
                <c:pt idx="169">
                  <c:v>13</c:v>
                </c:pt>
                <c:pt idx="170">
                  <c:v>6</c:v>
                </c:pt>
                <c:pt idx="171">
                  <c:v>24.601628267044163</c:v>
                </c:pt>
                <c:pt idx="172">
                  <c:v>5.1629272396462369</c:v>
                </c:pt>
                <c:pt idx="173">
                  <c:v>12</c:v>
                </c:pt>
                <c:pt idx="174">
                  <c:v>17</c:v>
                </c:pt>
                <c:pt idx="175">
                  <c:v>15</c:v>
                </c:pt>
                <c:pt idx="176">
                  <c:v>19</c:v>
                </c:pt>
              </c:numCache>
            </c:numRef>
          </c:xVal>
          <c:yVal>
            <c:numRef>
              <c:f>'FC(0-15)'!$T$2:$T$1000</c:f>
              <c:numCache>
                <c:formatCode>General</c:formatCode>
                <c:ptCount val="991"/>
                <c:pt idx="0">
                  <c:v>0.4605780251867681</c:v>
                </c:pt>
                <c:pt idx="1">
                  <c:v>0.46457997609263452</c:v>
                </c:pt>
                <c:pt idx="2">
                  <c:v>0.45056088134666111</c:v>
                </c:pt>
                <c:pt idx="3">
                  <c:v>0.46607687189501268</c:v>
                </c:pt>
                <c:pt idx="4">
                  <c:v>0.44833033375496856</c:v>
                </c:pt>
                <c:pt idx="5">
                  <c:v>0.42727287575152495</c:v>
                </c:pt>
                <c:pt idx="6">
                  <c:v>0.40628572947320163</c:v>
                </c:pt>
                <c:pt idx="7">
                  <c:v>0.28688074628129984</c:v>
                </c:pt>
                <c:pt idx="8">
                  <c:v>0.32628609021962468</c:v>
                </c:pt>
                <c:pt idx="9">
                  <c:v>0.34478378388333258</c:v>
                </c:pt>
                <c:pt idx="10">
                  <c:v>0.35704445825060377</c:v>
                </c:pt>
                <c:pt idx="11">
                  <c:v>0.37246141076592043</c:v>
                </c:pt>
                <c:pt idx="12">
                  <c:v>0.38671707068635441</c:v>
                </c:pt>
                <c:pt idx="13">
                  <c:v>0.39028268127787474</c:v>
                </c:pt>
                <c:pt idx="14">
                  <c:v>0.41391866813380601</c:v>
                </c:pt>
                <c:pt idx="15">
                  <c:v>0.48395466270661963</c:v>
                </c:pt>
                <c:pt idx="16">
                  <c:v>0.3616435228042178</c:v>
                </c:pt>
                <c:pt idx="17">
                  <c:v>0.37327739071119559</c:v>
                </c:pt>
                <c:pt idx="18">
                  <c:v>0.39135925645844938</c:v>
                </c:pt>
                <c:pt idx="19">
                  <c:v>0.36975087782565025</c:v>
                </c:pt>
                <c:pt idx="20">
                  <c:v>0.38039324062736202</c:v>
                </c:pt>
                <c:pt idx="21">
                  <c:v>0.3404642342684317</c:v>
                </c:pt>
                <c:pt idx="22">
                  <c:v>0.40426374692155642</c:v>
                </c:pt>
                <c:pt idx="23">
                  <c:v>0.46571440212538107</c:v>
                </c:pt>
                <c:pt idx="24">
                  <c:v>0.43134064336097816</c:v>
                </c:pt>
                <c:pt idx="25">
                  <c:v>0.43743344032001963</c:v>
                </c:pt>
                <c:pt idx="26">
                  <c:v>0.44195394382343622</c:v>
                </c:pt>
                <c:pt idx="27">
                  <c:v>0.45208722924775169</c:v>
                </c:pt>
                <c:pt idx="28">
                  <c:v>0.45066621292629583</c:v>
                </c:pt>
                <c:pt idx="29">
                  <c:v>0.44785719056485018</c:v>
                </c:pt>
                <c:pt idx="30">
                  <c:v>0.45626032011202294</c:v>
                </c:pt>
                <c:pt idx="31">
                  <c:v>0.46866528156771176</c:v>
                </c:pt>
                <c:pt idx="32">
                  <c:v>0.28086715031562481</c:v>
                </c:pt>
                <c:pt idx="33">
                  <c:v>0.41579557381916138</c:v>
                </c:pt>
                <c:pt idx="34">
                  <c:v>0.4381484191806328</c:v>
                </c:pt>
                <c:pt idx="35">
                  <c:v>0.44531969397144811</c:v>
                </c:pt>
                <c:pt idx="36">
                  <c:v>0.53235578628595537</c:v>
                </c:pt>
                <c:pt idx="37">
                  <c:v>0.51408483384263226</c:v>
                </c:pt>
                <c:pt idx="38">
                  <c:v>0.38359929921400471</c:v>
                </c:pt>
                <c:pt idx="39">
                  <c:v>0.3861490356937104</c:v>
                </c:pt>
                <c:pt idx="40">
                  <c:v>0.45361196260515668</c:v>
                </c:pt>
                <c:pt idx="41">
                  <c:v>0.45207636648822214</c:v>
                </c:pt>
                <c:pt idx="42">
                  <c:v>0.450121275019983</c:v>
                </c:pt>
                <c:pt idx="43">
                  <c:v>0.41213302440721322</c:v>
                </c:pt>
                <c:pt idx="44">
                  <c:v>0.4638271918037839</c:v>
                </c:pt>
                <c:pt idx="45">
                  <c:v>0.44285478130018918</c:v>
                </c:pt>
                <c:pt idx="46">
                  <c:v>0.45830690019356041</c:v>
                </c:pt>
                <c:pt idx="47">
                  <c:v>0.17562273642115375</c:v>
                </c:pt>
                <c:pt idx="48">
                  <c:v>0.1878245050407136</c:v>
                </c:pt>
                <c:pt idx="49">
                  <c:v>0.17022606141548213</c:v>
                </c:pt>
                <c:pt idx="50">
                  <c:v>0.17123713095602808</c:v>
                </c:pt>
                <c:pt idx="51">
                  <c:v>0.15618403675975748</c:v>
                </c:pt>
                <c:pt idx="52">
                  <c:v>0.1866654843796608</c:v>
                </c:pt>
                <c:pt idx="53">
                  <c:v>0.19371019063390379</c:v>
                </c:pt>
                <c:pt idx="54">
                  <c:v>0.18006167843171317</c:v>
                </c:pt>
                <c:pt idx="55">
                  <c:v>0.17546453094444486</c:v>
                </c:pt>
                <c:pt idx="56">
                  <c:v>0.16119871325338653</c:v>
                </c:pt>
                <c:pt idx="57">
                  <c:v>0.15112941033324179</c:v>
                </c:pt>
                <c:pt idx="58">
                  <c:v>0.14354106697975338</c:v>
                </c:pt>
                <c:pt idx="59">
                  <c:v>0.21273552621929537</c:v>
                </c:pt>
                <c:pt idx="60">
                  <c:v>0.12545850960188543</c:v>
                </c:pt>
                <c:pt idx="61">
                  <c:v>0.18207597949246737</c:v>
                </c:pt>
                <c:pt idx="62">
                  <c:v>0.17347229705932429</c:v>
                </c:pt>
                <c:pt idx="63">
                  <c:v>0.15770396477425241</c:v>
                </c:pt>
                <c:pt idx="64">
                  <c:v>0.14910551017877796</c:v>
                </c:pt>
                <c:pt idx="65">
                  <c:v>0.20899813281237858</c:v>
                </c:pt>
                <c:pt idx="66">
                  <c:v>0.20762507071914793</c:v>
                </c:pt>
                <c:pt idx="67">
                  <c:v>0.19023328084537591</c:v>
                </c:pt>
                <c:pt idx="68">
                  <c:v>0.16192110293926798</c:v>
                </c:pt>
                <c:pt idx="69">
                  <c:v>0.18606752147053579</c:v>
                </c:pt>
                <c:pt idx="70">
                  <c:v>0.17700012186826272</c:v>
                </c:pt>
                <c:pt idx="71">
                  <c:v>0.16856695770662064</c:v>
                </c:pt>
                <c:pt idx="72">
                  <c:v>0.3518565687707717</c:v>
                </c:pt>
                <c:pt idx="73">
                  <c:v>0.34005706040738171</c:v>
                </c:pt>
                <c:pt idx="74">
                  <c:v>0.39443854452294763</c:v>
                </c:pt>
                <c:pt idx="75">
                  <c:v>0.75944055490702811</c:v>
                </c:pt>
                <c:pt idx="76">
                  <c:v>0.69848519705882084</c:v>
                </c:pt>
                <c:pt idx="77">
                  <c:v>0.67655768381081871</c:v>
                </c:pt>
                <c:pt idx="78">
                  <c:v>0.61926651618382467</c:v>
                </c:pt>
                <c:pt idx="79">
                  <c:v>0.59654326984488437</c:v>
                </c:pt>
                <c:pt idx="80">
                  <c:v>0.57346666124954793</c:v>
                </c:pt>
                <c:pt idx="81">
                  <c:v>0.55057815901448504</c:v>
                </c:pt>
                <c:pt idx="82">
                  <c:v>0.68616498159837802</c:v>
                </c:pt>
                <c:pt idx="83">
                  <c:v>0.52725040113319044</c:v>
                </c:pt>
                <c:pt idx="84">
                  <c:v>0.59651480707601157</c:v>
                </c:pt>
                <c:pt idx="85">
                  <c:v>0.58676889519166697</c:v>
                </c:pt>
                <c:pt idx="86">
                  <c:v>0.72913194979003371</c:v>
                </c:pt>
                <c:pt idx="87">
                  <c:v>0.7313281382306801</c:v>
                </c:pt>
                <c:pt idx="88">
                  <c:v>0.41040980653687942</c:v>
                </c:pt>
                <c:pt idx="89">
                  <c:v>0.36238634111507301</c:v>
                </c:pt>
                <c:pt idx="90">
                  <c:v>0.31283439799226292</c:v>
                </c:pt>
                <c:pt idx="91">
                  <c:v>0.27753388620257169</c:v>
                </c:pt>
                <c:pt idx="92">
                  <c:v>0.18358758567464886</c:v>
                </c:pt>
                <c:pt idx="93">
                  <c:v>0.19416125234695772</c:v>
                </c:pt>
                <c:pt idx="94">
                  <c:v>0.26125162190707524</c:v>
                </c:pt>
                <c:pt idx="95">
                  <c:v>0.21063801577915689</c:v>
                </c:pt>
                <c:pt idx="96">
                  <c:v>0.21843519501123315</c:v>
                </c:pt>
                <c:pt idx="97">
                  <c:v>0.18582697017222355</c:v>
                </c:pt>
                <c:pt idx="98">
                  <c:v>0.3998315757390235</c:v>
                </c:pt>
                <c:pt idx="99">
                  <c:v>0.27365003964171042</c:v>
                </c:pt>
                <c:pt idx="100">
                  <c:v>0.37501444545805784</c:v>
                </c:pt>
                <c:pt idx="101">
                  <c:v>0.46056465829617804</c:v>
                </c:pt>
                <c:pt idx="102">
                  <c:v>0.17964586835926805</c:v>
                </c:pt>
                <c:pt idx="103">
                  <c:v>0.17964586835926805</c:v>
                </c:pt>
                <c:pt idx="104">
                  <c:v>0.15892669010125324</c:v>
                </c:pt>
                <c:pt idx="105">
                  <c:v>0.18291401830306916</c:v>
                </c:pt>
                <c:pt idx="106">
                  <c:v>0.18291401830306916</c:v>
                </c:pt>
                <c:pt idx="107">
                  <c:v>0.15731529303345035</c:v>
                </c:pt>
                <c:pt idx="108">
                  <c:v>0.21415340558337126</c:v>
                </c:pt>
                <c:pt idx="109">
                  <c:v>0.16837811560496074</c:v>
                </c:pt>
                <c:pt idx="110">
                  <c:v>0.1354824251661523</c:v>
                </c:pt>
                <c:pt idx="111">
                  <c:v>0.18516455599573803</c:v>
                </c:pt>
                <c:pt idx="112">
                  <c:v>0.24968093020331977</c:v>
                </c:pt>
                <c:pt idx="113">
                  <c:v>0.29979257157006212</c:v>
                </c:pt>
                <c:pt idx="114">
                  <c:v>0.27570622069605277</c:v>
                </c:pt>
                <c:pt idx="115">
                  <c:v>8.1708716452894348E-2</c:v>
                </c:pt>
                <c:pt idx="116">
                  <c:v>0.10391510233434594</c:v>
                </c:pt>
                <c:pt idx="117">
                  <c:v>8.6554162691466971E-2</c:v>
                </c:pt>
                <c:pt idx="118">
                  <c:v>9.6842501412969809E-2</c:v>
                </c:pt>
                <c:pt idx="119">
                  <c:v>8.1178000862084099E-2</c:v>
                </c:pt>
                <c:pt idx="120">
                  <c:v>8.6554162691466971E-2</c:v>
                </c:pt>
                <c:pt idx="121">
                  <c:v>0.11256212687966641</c:v>
                </c:pt>
                <c:pt idx="122">
                  <c:v>8.050102812442346E-2</c:v>
                </c:pt>
                <c:pt idx="123">
                  <c:v>9.9494091268857901E-2</c:v>
                </c:pt>
                <c:pt idx="124">
                  <c:v>6.9991746931662963E-2</c:v>
                </c:pt>
                <c:pt idx="125">
                  <c:v>8.0918081188814758E-2</c:v>
                </c:pt>
                <c:pt idx="126">
                  <c:v>9.6155157494657223E-2</c:v>
                </c:pt>
                <c:pt idx="127">
                  <c:v>8.7108385367271501E-2</c:v>
                </c:pt>
                <c:pt idx="128">
                  <c:v>6.4902611838247984E-2</c:v>
                </c:pt>
                <c:pt idx="129">
                  <c:v>0.16168656150038352</c:v>
                </c:pt>
                <c:pt idx="130">
                  <c:v>0.1268030078676663</c:v>
                </c:pt>
                <c:pt idx="131">
                  <c:v>0.32625068761230275</c:v>
                </c:pt>
                <c:pt idx="132">
                  <c:v>0.21470859309434046</c:v>
                </c:pt>
                <c:pt idx="133">
                  <c:v>0.31416038190575835</c:v>
                </c:pt>
                <c:pt idx="134">
                  <c:v>0.35272387211707096</c:v>
                </c:pt>
                <c:pt idx="135">
                  <c:v>0.29295853389960763</c:v>
                </c:pt>
                <c:pt idx="136">
                  <c:v>0.25128470181432178</c:v>
                </c:pt>
                <c:pt idx="137">
                  <c:v>0.2126962441300615</c:v>
                </c:pt>
                <c:pt idx="138">
                  <c:v>0.2133396873392745</c:v>
                </c:pt>
                <c:pt idx="139">
                  <c:v>0.22097053274714859</c:v>
                </c:pt>
                <c:pt idx="140">
                  <c:v>0.2843653739181799</c:v>
                </c:pt>
                <c:pt idx="141">
                  <c:v>0.17635935525892174</c:v>
                </c:pt>
                <c:pt idx="142">
                  <c:v>0.219103575365937</c:v>
                </c:pt>
                <c:pt idx="143">
                  <c:v>0.18070947307136978</c:v>
                </c:pt>
                <c:pt idx="144">
                  <c:v>0.22796996447546292</c:v>
                </c:pt>
                <c:pt idx="145">
                  <c:v>0.20671506854819735</c:v>
                </c:pt>
                <c:pt idx="146">
                  <c:v>0.18228793828126377</c:v>
                </c:pt>
                <c:pt idx="147">
                  <c:v>0.21686294693200636</c:v>
                </c:pt>
                <c:pt idx="148">
                  <c:v>0.20671506854819735</c:v>
                </c:pt>
                <c:pt idx="149">
                  <c:v>0.21544804960089567</c:v>
                </c:pt>
                <c:pt idx="150">
                  <c:v>0.19606726038850242</c:v>
                </c:pt>
                <c:pt idx="151">
                  <c:v>0.18366454998760334</c:v>
                </c:pt>
                <c:pt idx="152">
                  <c:v>0.20333270240386928</c:v>
                </c:pt>
                <c:pt idx="153">
                  <c:v>6.9423794221774651E-2</c:v>
                </c:pt>
                <c:pt idx="154">
                  <c:v>0.15931377480748557</c:v>
                </c:pt>
                <c:pt idx="155">
                  <c:v>0.17470528751720663</c:v>
                </c:pt>
                <c:pt idx="156">
                  <c:v>0.16704424545035065</c:v>
                </c:pt>
                <c:pt idx="157">
                  <c:v>0.19981888385778981</c:v>
                </c:pt>
                <c:pt idx="158">
                  <c:v>0.14198514796239897</c:v>
                </c:pt>
                <c:pt idx="159">
                  <c:v>0.13363308043519903</c:v>
                </c:pt>
                <c:pt idx="160">
                  <c:v>0.13342576711775192</c:v>
                </c:pt>
                <c:pt idx="161">
                  <c:v>0.17498414485267766</c:v>
                </c:pt>
                <c:pt idx="162">
                  <c:v>0.17744021091509274</c:v>
                </c:pt>
                <c:pt idx="163">
                  <c:v>0.16665156652635968</c:v>
                </c:pt>
                <c:pt idx="164">
                  <c:v>0.13363308043519903</c:v>
                </c:pt>
                <c:pt idx="165">
                  <c:v>0.21198377190094075</c:v>
                </c:pt>
                <c:pt idx="166">
                  <c:v>0.15831898820004173</c:v>
                </c:pt>
                <c:pt idx="167">
                  <c:v>0.20764359601656338</c:v>
                </c:pt>
                <c:pt idx="168">
                  <c:v>0.15010398800747093</c:v>
                </c:pt>
                <c:pt idx="169">
                  <c:v>0.14198514796239897</c:v>
                </c:pt>
                <c:pt idx="170">
                  <c:v>0.14209528316229272</c:v>
                </c:pt>
                <c:pt idx="171">
                  <c:v>0.1591973611129584</c:v>
                </c:pt>
                <c:pt idx="172">
                  <c:v>0.18346156726451926</c:v>
                </c:pt>
                <c:pt idx="173">
                  <c:v>0.18244272042098403</c:v>
                </c:pt>
                <c:pt idx="174">
                  <c:v>0.16757616959258781</c:v>
                </c:pt>
                <c:pt idx="175">
                  <c:v>0.20897979513292164</c:v>
                </c:pt>
                <c:pt idx="176">
                  <c:v>0.19966318573395045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'FC(0-15)'!$V$2:$V$179</c15:f>
                <c15:dlblRangeCache>
                  <c:ptCount val="170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1</c:v>
                  </c:pt>
                  <c:pt idx="8">
                    <c:v>0</c:v>
                  </c:pt>
                  <c:pt idx="9">
                    <c:v>0</c:v>
                  </c:pt>
                  <c:pt idx="10">
                    <c:v>1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1</c:v>
                  </c:pt>
                  <c:pt idx="22">
                    <c:v>1</c:v>
                  </c:pt>
                  <c:pt idx="23">
                    <c:v>1</c:v>
                  </c:pt>
                  <c:pt idx="24">
                    <c:v>1</c:v>
                  </c:pt>
                  <c:pt idx="25">
                    <c:v>1</c:v>
                  </c:pt>
                  <c:pt idx="26">
                    <c:v>1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1</c:v>
                  </c:pt>
                  <c:pt idx="32">
                    <c:v>1</c:v>
                  </c:pt>
                  <c:pt idx="33">
                    <c:v>1</c:v>
                  </c:pt>
                  <c:pt idx="34">
                    <c:v>0</c:v>
                  </c:pt>
                  <c:pt idx="35">
                    <c:v>0</c:v>
                  </c:pt>
                  <c:pt idx="36">
                    <c:v>1</c:v>
                  </c:pt>
                  <c:pt idx="37">
                    <c:v>0</c:v>
                  </c:pt>
                  <c:pt idx="38">
                    <c:v>0</c:v>
                  </c:pt>
                  <c:pt idx="39">
                    <c:v>0</c:v>
                  </c:pt>
                  <c:pt idx="40">
                    <c:v>1</c:v>
                  </c:pt>
                  <c:pt idx="41">
                    <c:v>0</c:v>
                  </c:pt>
                  <c:pt idx="42">
                    <c:v>0</c:v>
                  </c:pt>
                  <c:pt idx="43">
                    <c:v>1</c:v>
                  </c:pt>
                  <c:pt idx="44">
                    <c:v>1</c:v>
                  </c:pt>
                  <c:pt idx="45">
                    <c:v>0</c:v>
                  </c:pt>
                  <c:pt idx="46">
                    <c:v>0</c:v>
                  </c:pt>
                  <c:pt idx="47">
                    <c:v>1</c:v>
                  </c:pt>
                  <c:pt idx="48">
                    <c:v>0</c:v>
                  </c:pt>
                  <c:pt idx="49">
                    <c:v>0</c:v>
                  </c:pt>
                  <c:pt idx="50">
                    <c:v>0</c:v>
                  </c:pt>
                  <c:pt idx="51">
                    <c:v>1</c:v>
                  </c:pt>
                  <c:pt idx="52">
                    <c:v>1</c:v>
                  </c:pt>
                  <c:pt idx="53">
                    <c:v>0</c:v>
                  </c:pt>
                  <c:pt idx="54">
                    <c:v>0</c:v>
                  </c:pt>
                  <c:pt idx="55">
                    <c:v>0</c:v>
                  </c:pt>
                  <c:pt idx="56">
                    <c:v>0</c:v>
                  </c:pt>
                  <c:pt idx="57">
                    <c:v>0</c:v>
                  </c:pt>
                  <c:pt idx="58">
                    <c:v>0</c:v>
                  </c:pt>
                  <c:pt idx="59">
                    <c:v>1</c:v>
                  </c:pt>
                  <c:pt idx="60">
                    <c:v>1</c:v>
                  </c:pt>
                  <c:pt idx="61">
                    <c:v>1</c:v>
                  </c:pt>
                  <c:pt idx="62">
                    <c:v>0</c:v>
                  </c:pt>
                  <c:pt idx="63">
                    <c:v>0</c:v>
                  </c:pt>
                  <c:pt idx="64">
                    <c:v>0</c:v>
                  </c:pt>
                  <c:pt idx="65">
                    <c:v>1</c:v>
                  </c:pt>
                  <c:pt idx="66">
                    <c:v>1</c:v>
                  </c:pt>
                  <c:pt idx="67">
                    <c:v>0</c:v>
                  </c:pt>
                  <c:pt idx="68">
                    <c:v>0</c:v>
                  </c:pt>
                  <c:pt idx="69">
                    <c:v>0</c:v>
                  </c:pt>
                  <c:pt idx="70">
                    <c:v>0</c:v>
                  </c:pt>
                  <c:pt idx="71">
                    <c:v>0</c:v>
                  </c:pt>
                  <c:pt idx="72">
                    <c:v>1</c:v>
                  </c:pt>
                  <c:pt idx="73">
                    <c:v>0</c:v>
                  </c:pt>
                  <c:pt idx="74">
                    <c:v>1</c:v>
                  </c:pt>
                  <c:pt idx="75">
                    <c:v>1</c:v>
                  </c:pt>
                  <c:pt idx="76">
                    <c:v>1</c:v>
                  </c:pt>
                  <c:pt idx="77">
                    <c:v>1</c:v>
                  </c:pt>
                  <c:pt idx="78">
                    <c:v>0</c:v>
                  </c:pt>
                  <c:pt idx="79">
                    <c:v>0</c:v>
                  </c:pt>
                  <c:pt idx="80">
                    <c:v>1</c:v>
                  </c:pt>
                  <c:pt idx="81">
                    <c:v>0</c:v>
                  </c:pt>
                  <c:pt idx="82">
                    <c:v>1</c:v>
                  </c:pt>
                  <c:pt idx="83">
                    <c:v>1</c:v>
                  </c:pt>
                  <c:pt idx="84">
                    <c:v>1</c:v>
                  </c:pt>
                  <c:pt idx="85">
                    <c:v>1</c:v>
                  </c:pt>
                  <c:pt idx="86">
                    <c:v>1</c:v>
                  </c:pt>
                  <c:pt idx="87">
                    <c:v>1</c:v>
                  </c:pt>
                  <c:pt idx="88">
                    <c:v>1</c:v>
                  </c:pt>
                  <c:pt idx="89">
                    <c:v>1</c:v>
                  </c:pt>
                  <c:pt idx="90">
                    <c:v>1</c:v>
                  </c:pt>
                  <c:pt idx="91">
                    <c:v>1</c:v>
                  </c:pt>
                  <c:pt idx="92">
                    <c:v>1</c:v>
                  </c:pt>
                  <c:pt idx="93">
                    <c:v>1</c:v>
                  </c:pt>
                  <c:pt idx="94">
                    <c:v>1</c:v>
                  </c:pt>
                  <c:pt idx="95">
                    <c:v>1</c:v>
                  </c:pt>
                  <c:pt idx="96">
                    <c:v>1</c:v>
                  </c:pt>
                  <c:pt idx="97">
                    <c:v>1</c:v>
                  </c:pt>
                  <c:pt idx="98">
                    <c:v>0</c:v>
                  </c:pt>
                  <c:pt idx="99">
                    <c:v>1</c:v>
                  </c:pt>
                  <c:pt idx="100">
                    <c:v>1</c:v>
                  </c:pt>
                  <c:pt idx="101">
                    <c:v>0</c:v>
                  </c:pt>
                  <c:pt idx="102">
                    <c:v>1</c:v>
                  </c:pt>
                  <c:pt idx="103">
                    <c:v>0</c:v>
                  </c:pt>
                  <c:pt idx="104">
                    <c:v>0</c:v>
                  </c:pt>
                  <c:pt idx="105">
                    <c:v>1</c:v>
                  </c:pt>
                  <c:pt idx="106">
                    <c:v>0</c:v>
                  </c:pt>
                  <c:pt idx="107">
                    <c:v>0</c:v>
                  </c:pt>
                  <c:pt idx="108">
                    <c:v>1</c:v>
                  </c:pt>
                  <c:pt idx="109">
                    <c:v>0</c:v>
                  </c:pt>
                  <c:pt idx="110">
                    <c:v>0</c:v>
                  </c:pt>
                  <c:pt idx="111">
                    <c:v>1</c:v>
                  </c:pt>
                  <c:pt idx="112">
                    <c:v>0</c:v>
                  </c:pt>
                  <c:pt idx="113">
                    <c:v>1</c:v>
                  </c:pt>
                  <c:pt idx="114">
                    <c:v>0</c:v>
                  </c:pt>
                  <c:pt idx="115">
                    <c:v>0</c:v>
                  </c:pt>
                  <c:pt idx="116">
                    <c:v>1</c:v>
                  </c:pt>
                  <c:pt idx="117">
                    <c:v>0</c:v>
                  </c:pt>
                  <c:pt idx="118">
                    <c:v>0</c:v>
                  </c:pt>
                  <c:pt idx="119">
                    <c:v>0</c:v>
                  </c:pt>
                  <c:pt idx="120">
                    <c:v>0</c:v>
                  </c:pt>
                  <c:pt idx="121">
                    <c:v>0</c:v>
                  </c:pt>
                  <c:pt idx="122">
                    <c:v>0</c:v>
                  </c:pt>
                  <c:pt idx="123">
                    <c:v>0</c:v>
                  </c:pt>
                  <c:pt idx="124">
                    <c:v>0</c:v>
                  </c:pt>
                  <c:pt idx="125">
                    <c:v>0</c:v>
                  </c:pt>
                  <c:pt idx="126">
                    <c:v>0</c:v>
                  </c:pt>
                  <c:pt idx="127">
                    <c:v>0</c:v>
                  </c:pt>
                  <c:pt idx="128">
                    <c:v>1</c:v>
                  </c:pt>
                  <c:pt idx="129">
                    <c:v>1</c:v>
                  </c:pt>
                  <c:pt idx="130">
                    <c:v>0</c:v>
                  </c:pt>
                  <c:pt idx="131">
                    <c:v>0</c:v>
                  </c:pt>
                  <c:pt idx="132">
                    <c:v>1</c:v>
                  </c:pt>
                  <c:pt idx="133">
                    <c:v>0</c:v>
                  </c:pt>
                  <c:pt idx="134">
                    <c:v>1</c:v>
                  </c:pt>
                  <c:pt idx="135">
                    <c:v>1</c:v>
                  </c:pt>
                  <c:pt idx="136">
                    <c:v>1</c:v>
                  </c:pt>
                  <c:pt idx="137">
                    <c:v>0</c:v>
                  </c:pt>
                  <c:pt idx="138">
                    <c:v>1</c:v>
                  </c:pt>
                  <c:pt idx="139">
                    <c:v>1</c:v>
                  </c:pt>
                  <c:pt idx="140">
                    <c:v>1</c:v>
                  </c:pt>
                  <c:pt idx="141">
                    <c:v>1</c:v>
                  </c:pt>
                  <c:pt idx="142">
                    <c:v>1</c:v>
                  </c:pt>
                  <c:pt idx="143">
                    <c:v>1</c:v>
                  </c:pt>
                  <c:pt idx="144">
                    <c:v>0</c:v>
                  </c:pt>
                  <c:pt idx="145">
                    <c:v>0</c:v>
                  </c:pt>
                  <c:pt idx="146">
                    <c:v>1</c:v>
                  </c:pt>
                  <c:pt idx="147">
                    <c:v>0</c:v>
                  </c:pt>
                  <c:pt idx="148">
                    <c:v>1</c:v>
                  </c:pt>
                  <c:pt idx="149">
                    <c:v>0</c:v>
                  </c:pt>
                  <c:pt idx="150">
                    <c:v>0</c:v>
                  </c:pt>
                  <c:pt idx="151">
                    <c:v>1</c:v>
                  </c:pt>
                  <c:pt idx="152">
                    <c:v>0</c:v>
                  </c:pt>
                  <c:pt idx="153">
                    <c:v>0</c:v>
                  </c:pt>
                  <c:pt idx="154">
                    <c:v>1</c:v>
                  </c:pt>
                  <c:pt idx="155">
                    <c:v>1</c:v>
                  </c:pt>
                  <c:pt idx="156">
                    <c:v>1</c:v>
                  </c:pt>
                  <c:pt idx="157">
                    <c:v>0</c:v>
                  </c:pt>
                  <c:pt idx="158">
                    <c:v>1</c:v>
                  </c:pt>
                  <c:pt idx="159">
                    <c:v>1</c:v>
                  </c:pt>
                  <c:pt idx="160">
                    <c:v>0</c:v>
                  </c:pt>
                  <c:pt idx="161">
                    <c:v>0</c:v>
                  </c:pt>
                  <c:pt idx="162">
                    <c:v>0</c:v>
                  </c:pt>
                  <c:pt idx="163">
                    <c:v>0</c:v>
                  </c:pt>
                  <c:pt idx="164">
                    <c:v>0</c:v>
                  </c:pt>
                  <c:pt idx="165">
                    <c:v>0</c:v>
                  </c:pt>
                  <c:pt idx="166">
                    <c:v>0</c:v>
                  </c:pt>
                  <c:pt idx="167">
                    <c:v>0</c:v>
                  </c:pt>
                  <c:pt idx="168">
                    <c:v>0</c:v>
                  </c:pt>
                  <c:pt idx="169">
                    <c:v>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3DF-7F94-45C5-8115-2775ED3AA14F}"/>
            </c:ext>
          </c:extLst>
        </c:ser>
        <c:ser>
          <c:idx val="1"/>
          <c:order val="1"/>
          <c:tx>
            <c:v>CRR7.5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'CRR(7.5)'!$A$2:$A$16</c:f>
              <c:numCache>
                <c:formatCode>General</c:formatCode>
                <c:ptCount val="1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</c:numCache>
            </c:numRef>
          </c:xVal>
          <c:yVal>
            <c:numRef>
              <c:f>'CRR(7.5)'!$B$2:$B$16</c:f>
              <c:numCache>
                <c:formatCode>General</c:formatCode>
                <c:ptCount val="15"/>
                <c:pt idx="0">
                  <c:v>5.2899134341442035E-2</c:v>
                </c:pt>
                <c:pt idx="1">
                  <c:v>6.4883378187876456E-2</c:v>
                </c:pt>
                <c:pt idx="2">
                  <c:v>7.9693877551020392E-2</c:v>
                </c:pt>
                <c:pt idx="3">
                  <c:v>9.5920797720797715E-2</c:v>
                </c:pt>
                <c:pt idx="4">
                  <c:v>0.11311886202492621</c:v>
                </c:pt>
                <c:pt idx="5">
                  <c:v>0.1311799816345271</c:v>
                </c:pt>
                <c:pt idx="6">
                  <c:v>0.150164624083543</c:v>
                </c:pt>
                <c:pt idx="7">
                  <c:v>0.170263842069315</c:v>
                </c:pt>
                <c:pt idx="8">
                  <c:v>0.19182098765432098</c:v>
                </c:pt>
                <c:pt idx="9">
                  <c:v>0.21540970583244634</c:v>
                </c:pt>
                <c:pt idx="10">
                  <c:v>0.24200829344830768</c:v>
                </c:pt>
                <c:pt idx="11">
                  <c:v>0.27339335180055402</c:v>
                </c:pt>
                <c:pt idx="12">
                  <c:v>0.31313008251465657</c:v>
                </c:pt>
                <c:pt idx="13">
                  <c:v>0.36954744685513913</c:v>
                </c:pt>
                <c:pt idx="14">
                  <c:v>0.4676423020373871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3E0-7F94-45C5-8115-2775ED3AA14F}"/>
            </c:ext>
          </c:extLst>
        </c:ser>
        <c:ser>
          <c:idx val="5"/>
          <c:order val="5"/>
          <c:tx>
            <c:v>C25PS-PILA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'cen-testC25'!$K$3:$K$27</c:f>
              <c:numCache>
                <c:formatCode>General</c:formatCode>
                <c:ptCount val="25"/>
                <c:pt idx="0">
                  <c:v>21.919652289135001</c:v>
                </c:pt>
                <c:pt idx="1">
                  <c:v>32.886529915186898</c:v>
                </c:pt>
                <c:pt idx="2">
                  <c:v>16.235664233557799</c:v>
                </c:pt>
                <c:pt idx="3">
                  <c:v>23.960515451498502</c:v>
                </c:pt>
                <c:pt idx="4">
                  <c:v>31.866019548382098</c:v>
                </c:pt>
                <c:pt idx="5">
                  <c:v>9.0206312440940106</c:v>
                </c:pt>
                <c:pt idx="6">
                  <c:v>20.4971490529724</c:v>
                </c:pt>
                <c:pt idx="7">
                  <c:v>17.974209063855</c:v>
                </c:pt>
                <c:pt idx="8">
                  <c:v>30.3372424662718</c:v>
                </c:pt>
                <c:pt idx="9">
                  <c:v>18.9586774821984</c:v>
                </c:pt>
                <c:pt idx="10">
                  <c:v>6.4675317511164803</c:v>
                </c:pt>
                <c:pt idx="11">
                  <c:v>11.5189559425172</c:v>
                </c:pt>
                <c:pt idx="12">
                  <c:v>10.730186880520399</c:v>
                </c:pt>
                <c:pt idx="13">
                  <c:v>25.161037220324801</c:v>
                </c:pt>
                <c:pt idx="14">
                  <c:v>31.023917245543402</c:v>
                </c:pt>
                <c:pt idx="15">
                  <c:v>5.6292788727012502</c:v>
                </c:pt>
                <c:pt idx="16">
                  <c:v>49.223286740953498</c:v>
                </c:pt>
                <c:pt idx="17">
                  <c:v>7.1070999542832798</c:v>
                </c:pt>
                <c:pt idx="18">
                  <c:v>17.310347459343198</c:v>
                </c:pt>
                <c:pt idx="19">
                  <c:v>8.7239942854803196</c:v>
                </c:pt>
                <c:pt idx="20">
                  <c:v>21.2140898734825</c:v>
                </c:pt>
                <c:pt idx="21">
                  <c:v>43.701213219140101</c:v>
                </c:pt>
                <c:pt idx="22">
                  <c:v>35.003035339079403</c:v>
                </c:pt>
                <c:pt idx="23">
                  <c:v>19.142197457432399</c:v>
                </c:pt>
                <c:pt idx="24">
                  <c:v>11.1873538631878</c:v>
                </c:pt>
              </c:numCache>
            </c:numRef>
          </c:xVal>
          <c:yVal>
            <c:numRef>
              <c:f>'cen-testC25'!$L$3:$L$27</c:f>
              <c:numCache>
                <c:formatCode>General</c:formatCode>
                <c:ptCount val="25"/>
                <c:pt idx="0">
                  <c:v>0.58182873758628295</c:v>
                </c:pt>
                <c:pt idx="1">
                  <c:v>0.32897852098267699</c:v>
                </c:pt>
                <c:pt idx="2">
                  <c:v>0.27488892638564499</c:v>
                </c:pt>
                <c:pt idx="3">
                  <c:v>0.70753115720924498</c:v>
                </c:pt>
                <c:pt idx="4">
                  <c:v>0.51651983398730905</c:v>
                </c:pt>
                <c:pt idx="5">
                  <c:v>0.42449871918536197</c:v>
                </c:pt>
                <c:pt idx="6">
                  <c:v>0.40973581613381499</c:v>
                </c:pt>
                <c:pt idx="7">
                  <c:v>0.46088998883035898</c:v>
                </c:pt>
                <c:pt idx="8">
                  <c:v>0.37689665636758202</c:v>
                </c:pt>
                <c:pt idx="9">
                  <c:v>0.31148486504293499</c:v>
                </c:pt>
                <c:pt idx="10">
                  <c:v>8.3812423974981606E-2</c:v>
                </c:pt>
                <c:pt idx="11">
                  <c:v>0.20979478770143201</c:v>
                </c:pt>
                <c:pt idx="12">
                  <c:v>0.181222191788351</c:v>
                </c:pt>
                <c:pt idx="13">
                  <c:v>0.17592194394147301</c:v>
                </c:pt>
                <c:pt idx="14">
                  <c:v>0.60748023412949304</c:v>
                </c:pt>
                <c:pt idx="15">
                  <c:v>0.181788866651623</c:v>
                </c:pt>
                <c:pt idx="16">
                  <c:v>0.45106158086666998</c:v>
                </c:pt>
                <c:pt idx="17">
                  <c:v>0.29463035240524599</c:v>
                </c:pt>
                <c:pt idx="18">
                  <c:v>0.16999226605322501</c:v>
                </c:pt>
                <c:pt idx="19">
                  <c:v>0.37089842740408602</c:v>
                </c:pt>
                <c:pt idx="20">
                  <c:v>0.15206689109941399</c:v>
                </c:pt>
                <c:pt idx="21">
                  <c:v>0.44926781688704298</c:v>
                </c:pt>
                <c:pt idx="22">
                  <c:v>0.40881656272757999</c:v>
                </c:pt>
                <c:pt idx="23">
                  <c:v>0.20516671114246701</c:v>
                </c:pt>
                <c:pt idx="24">
                  <c:v>9.9135742794228696E-2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3E1-7F94-45C5-8115-2775ED3AA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9148712"/>
        <c:axId val="234330480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v>C25P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'cen-testC25'!$B$3:$B$27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45.459789999999998</c:v>
                      </c:pt>
                      <c:pt idx="1">
                        <c:v>25.191490000000002</c:v>
                      </c:pt>
                      <c:pt idx="2">
                        <c:v>30.04494</c:v>
                      </c:pt>
                      <c:pt idx="3">
                        <c:v>13.110889999999999</c:v>
                      </c:pt>
                      <c:pt idx="4">
                        <c:v>40.0105</c:v>
                      </c:pt>
                      <c:pt idx="5">
                        <c:v>15.36975</c:v>
                      </c:pt>
                      <c:pt idx="6">
                        <c:v>27.75975</c:v>
                      </c:pt>
                      <c:pt idx="7">
                        <c:v>16.203389999999999</c:v>
                      </c:pt>
                      <c:pt idx="8">
                        <c:v>16.980540000000001</c:v>
                      </c:pt>
                      <c:pt idx="9">
                        <c:v>21.244499999999999</c:v>
                      </c:pt>
                      <c:pt idx="10">
                        <c:v>9.9045229999999993</c:v>
                      </c:pt>
                      <c:pt idx="11">
                        <c:v>6.1207580000000004</c:v>
                      </c:pt>
                      <c:pt idx="12">
                        <c:v>17.97927</c:v>
                      </c:pt>
                      <c:pt idx="13">
                        <c:v>4.791944</c:v>
                      </c:pt>
                      <c:pt idx="14">
                        <c:v>11.73897</c:v>
                      </c:pt>
                      <c:pt idx="15">
                        <c:v>34.495139999999999</c:v>
                      </c:pt>
                      <c:pt idx="16">
                        <c:v>14.803470000000001</c:v>
                      </c:pt>
                      <c:pt idx="17">
                        <c:v>23.979189999999999</c:v>
                      </c:pt>
                      <c:pt idx="18">
                        <c:v>19.08315</c:v>
                      </c:pt>
                      <c:pt idx="19">
                        <c:v>18.11514</c:v>
                      </c:pt>
                      <c:pt idx="20">
                        <c:v>7.9193360000000004</c:v>
                      </c:pt>
                      <c:pt idx="21">
                        <c:v>31.328250000000001</c:v>
                      </c:pt>
                      <c:pt idx="22">
                        <c:v>22.239360000000001</c:v>
                      </c:pt>
                      <c:pt idx="23">
                        <c:v>50.450740000000003</c:v>
                      </c:pt>
                      <c:pt idx="24">
                        <c:v>19.985589999999998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'cen-testC25'!$C$3:$C$27</c15:sqref>
                        </c15:formulaRef>
                      </c:ext>
                    </c:extLst>
                    <c:numCache>
                      <c:formatCode>0.00E+00</c:formatCode>
                      <c:ptCount val="25"/>
                      <c:pt idx="0">
                        <c:v>0.4460287</c:v>
                      </c:pt>
                      <c:pt idx="1">
                        <c:v>0.38202120000000001</c:v>
                      </c:pt>
                      <c:pt idx="2">
                        <c:v>0.370971</c:v>
                      </c:pt>
                      <c:pt idx="3">
                        <c:v>0.22775509999999999</c:v>
                      </c:pt>
                      <c:pt idx="4">
                        <c:v>0.42264580000000002</c:v>
                      </c:pt>
                      <c:pt idx="5">
                        <c:v>0.18514</c:v>
                      </c:pt>
                      <c:pt idx="6">
                        <c:v>0.41049269999999999</c:v>
                      </c:pt>
                      <c:pt idx="7">
                        <c:v>0.2373152</c:v>
                      </c:pt>
                      <c:pt idx="8">
                        <c:v>0.1970384</c:v>
                      </c:pt>
                      <c:pt idx="9">
                        <c:v>0.18974340000000001</c:v>
                      </c:pt>
                      <c:pt idx="10">
                        <c:v>0.25791649999999999</c:v>
                      </c:pt>
                      <c:pt idx="11">
                        <c:v>0.16221740000000001</c:v>
                      </c:pt>
                      <c:pt idx="12">
                        <c:v>0.47994379999999998</c:v>
                      </c:pt>
                      <c:pt idx="13">
                        <c:v>0.19370319999999999</c:v>
                      </c:pt>
                      <c:pt idx="14">
                        <c:v>0.18761320000000001</c:v>
                      </c:pt>
                      <c:pt idx="15" formatCode="General">
                        <c:v>0.42623179999999999</c:v>
                      </c:pt>
                      <c:pt idx="16" formatCode="General">
                        <c:v>0.28895920000000003</c:v>
                      </c:pt>
                      <c:pt idx="17" formatCode="General">
                        <c:v>0.32745020000000002</c:v>
                      </c:pt>
                      <c:pt idx="18" formatCode="General">
                        <c:v>0.24013590000000001</c:v>
                      </c:pt>
                      <c:pt idx="19" formatCode="General">
                        <c:v>0.1816653</c:v>
                      </c:pt>
                      <c:pt idx="20" formatCode="General">
                        <c:v>0.21185109999999999</c:v>
                      </c:pt>
                      <c:pt idx="21" formatCode="General">
                        <c:v>0.43669750000000002</c:v>
                      </c:pt>
                      <c:pt idx="22" formatCode="General">
                        <c:v>0.33317409999999997</c:v>
                      </c:pt>
                      <c:pt idx="23" formatCode="General">
                        <c:v>0.45235959999999997</c:v>
                      </c:pt>
                      <c:pt idx="24" formatCode="General">
                        <c:v>0.29468610000000001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2-7F94-45C5-8115-2775ED3AA14F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C25PS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'cen-testC25'!$E$3:$E$27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50.460949999999997</c:v>
                      </c:pt>
                      <c:pt idx="1">
                        <c:v>27.75901</c:v>
                      </c:pt>
                      <c:pt idx="2">
                        <c:v>30.043780000000002</c:v>
                      </c:pt>
                      <c:pt idx="3">
                        <c:v>11.984249999999999</c:v>
                      </c:pt>
                      <c:pt idx="4">
                        <c:v>34.492080000000001</c:v>
                      </c:pt>
                      <c:pt idx="5">
                        <c:v>14.92474</c:v>
                      </c:pt>
                      <c:pt idx="6">
                        <c:v>25.192049999999998</c:v>
                      </c:pt>
                      <c:pt idx="7">
                        <c:v>16.976659999999999</c:v>
                      </c:pt>
                      <c:pt idx="8">
                        <c:v>13.10305</c:v>
                      </c:pt>
                      <c:pt idx="9">
                        <c:v>23.982089999999999</c:v>
                      </c:pt>
                      <c:pt idx="10">
                        <c:v>16.18685</c:v>
                      </c:pt>
                      <c:pt idx="11">
                        <c:v>9.8034730000000003</c:v>
                      </c:pt>
                      <c:pt idx="12">
                        <c:v>17.978339999999999</c:v>
                      </c:pt>
                      <c:pt idx="13">
                        <c:v>7.4875679999999996</c:v>
                      </c:pt>
                      <c:pt idx="14">
                        <c:v>10.992710000000001</c:v>
                      </c:pt>
                      <c:pt idx="15">
                        <c:v>45.47598</c:v>
                      </c:pt>
                      <c:pt idx="16">
                        <c:v>14.174149999999999</c:v>
                      </c:pt>
                      <c:pt idx="17">
                        <c:v>21.244230000000002</c:v>
                      </c:pt>
                      <c:pt idx="18">
                        <c:v>19.083410000000001</c:v>
                      </c:pt>
                      <c:pt idx="19">
                        <c:v>18.114879999999999</c:v>
                      </c:pt>
                      <c:pt idx="20">
                        <c:v>5.0163580000000003</c:v>
                      </c:pt>
                      <c:pt idx="21">
                        <c:v>31.326419999999999</c:v>
                      </c:pt>
                      <c:pt idx="22">
                        <c:v>22.23959</c:v>
                      </c:pt>
                      <c:pt idx="23">
                        <c:v>40.014719999999997</c:v>
                      </c:pt>
                      <c:pt idx="24">
                        <c:v>19.987880000000001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'cen-testC25'!$F$3:$F$27</c15:sqref>
                        </c15:formulaRef>
                      </c:ext>
                    </c:extLst>
                    <c:numCache>
                      <c:formatCode>0.00E+00</c:formatCode>
                      <c:ptCount val="25"/>
                      <c:pt idx="0">
                        <c:v>0.45239590000000002</c:v>
                      </c:pt>
                      <c:pt idx="1">
                        <c:v>0.410528</c:v>
                      </c:pt>
                      <c:pt idx="2">
                        <c:v>0.37096180000000001</c:v>
                      </c:pt>
                      <c:pt idx="3">
                        <c:v>0.1902953</c:v>
                      </c:pt>
                      <c:pt idx="4">
                        <c:v>0.42626059999999999</c:v>
                      </c:pt>
                      <c:pt idx="5">
                        <c:v>0.28534779999999998</c:v>
                      </c:pt>
                      <c:pt idx="6">
                        <c:v>0.38189699999999999</c:v>
                      </c:pt>
                      <c:pt idx="7">
                        <c:v>0.1973743</c:v>
                      </c:pt>
                      <c:pt idx="8">
                        <c:v>0.22746839999999999</c:v>
                      </c:pt>
                      <c:pt idx="9">
                        <c:v>0.32722790000000002</c:v>
                      </c:pt>
                      <c:pt idx="10">
                        <c:v>0.2370244</c:v>
                      </c:pt>
                      <c:pt idx="11">
                        <c:v>0.2653432</c:v>
                      </c:pt>
                      <c:pt idx="12">
                        <c:v>0.47967389999999999</c:v>
                      </c:pt>
                      <c:pt idx="13">
                        <c:v>0.19217139999999999</c:v>
                      </c:pt>
                      <c:pt idx="14">
                        <c:v>0.15941089999999999</c:v>
                      </c:pt>
                      <c:pt idx="15">
                        <c:v>0.445849</c:v>
                      </c:pt>
                      <c:pt idx="16">
                        <c:v>0.15177950000000001</c:v>
                      </c:pt>
                      <c:pt idx="17">
                        <c:v>0.18975220000000001</c:v>
                      </c:pt>
                      <c:pt idx="18">
                        <c:v>0.24019589999999999</c:v>
                      </c:pt>
                      <c:pt idx="19">
                        <c:v>0.18167720000000001</c:v>
                      </c:pt>
                      <c:pt idx="20">
                        <c:v>0.18844269999999999</c:v>
                      </c:pt>
                      <c:pt idx="21">
                        <c:v>0.43653989999999998</c:v>
                      </c:pt>
                      <c:pt idx="22">
                        <c:v>0.3331614</c:v>
                      </c:pt>
                      <c:pt idx="23">
                        <c:v>0.42268119999999998</c:v>
                      </c:pt>
                      <c:pt idx="24">
                        <c:v>0.29568820000000001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3-7F94-45C5-8115-2775ED3AA14F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v>C25PSNOQ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'cen-testC25'!$H$3:$H$27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40.248449999999998</c:v>
                      </c:pt>
                      <c:pt idx="1">
                        <c:v>50.628709999999998</c:v>
                      </c:pt>
                      <c:pt idx="2">
                        <c:v>25.327110000000001</c:v>
                      </c:pt>
                      <c:pt idx="3">
                        <c:v>7.9923409999999997</c:v>
                      </c:pt>
                      <c:pt idx="4">
                        <c:v>25.798380000000002</c:v>
                      </c:pt>
                      <c:pt idx="5">
                        <c:v>4.9115789999999997</c:v>
                      </c:pt>
                      <c:pt idx="6">
                        <c:v>30.378789999999999</c:v>
                      </c:pt>
                      <c:pt idx="7">
                        <c:v>11.811680000000001</c:v>
                      </c:pt>
                      <c:pt idx="8">
                        <c:v>14.96847</c:v>
                      </c:pt>
                      <c:pt idx="9">
                        <c:v>20.755199999999999</c:v>
                      </c:pt>
                      <c:pt idx="10">
                        <c:v>9.7158169999999995</c:v>
                      </c:pt>
                      <c:pt idx="11">
                        <c:v>10.052390000000001</c:v>
                      </c:pt>
                      <c:pt idx="12">
                        <c:v>19.20401</c:v>
                      </c:pt>
                      <c:pt idx="13">
                        <c:v>6.1564620000000003</c:v>
                      </c:pt>
                      <c:pt idx="14">
                        <c:v>16.310929999999999</c:v>
                      </c:pt>
                      <c:pt idx="15">
                        <c:v>45.717129999999997</c:v>
                      </c:pt>
                      <c:pt idx="16">
                        <c:v>13.194419999999999</c:v>
                      </c:pt>
                      <c:pt idx="17">
                        <c:v>22.43683</c:v>
                      </c:pt>
                      <c:pt idx="18">
                        <c:v>18.10652</c:v>
                      </c:pt>
                      <c:pt idx="19">
                        <c:v>16.866060000000001</c:v>
                      </c:pt>
                      <c:pt idx="20">
                        <c:v>4.7463769999999998</c:v>
                      </c:pt>
                      <c:pt idx="21">
                        <c:v>34.649160000000002</c:v>
                      </c:pt>
                      <c:pt idx="22">
                        <c:v>22.463539999999998</c:v>
                      </c:pt>
                      <c:pt idx="23">
                        <c:v>31.60155</c:v>
                      </c:pt>
                      <c:pt idx="24">
                        <c:v>19.983889999999999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'cen-testC25'!$I$3:$I$27</c15:sqref>
                        </c15:formulaRef>
                      </c:ext>
                    </c:extLst>
                    <c:numCache>
                      <c:formatCode>0.00E+00</c:formatCode>
                      <c:ptCount val="25"/>
                      <c:pt idx="0">
                        <c:v>0.4294811</c:v>
                      </c:pt>
                      <c:pt idx="1">
                        <c:v>0.45246140000000001</c:v>
                      </c:pt>
                      <c:pt idx="2">
                        <c:v>0.19662660000000001</c:v>
                      </c:pt>
                      <c:pt idx="3">
                        <c:v>0.1612101</c:v>
                      </c:pt>
                      <c:pt idx="4">
                        <c:v>0.67759930000000002</c:v>
                      </c:pt>
                      <c:pt idx="5">
                        <c:v>0.16270100000000001</c:v>
                      </c:pt>
                      <c:pt idx="6">
                        <c:v>0.36088439999999999</c:v>
                      </c:pt>
                      <c:pt idx="7">
                        <c:v>0.16660079999999999</c:v>
                      </c:pt>
                      <c:pt idx="8">
                        <c:v>0.21761050000000001</c:v>
                      </c:pt>
                      <c:pt idx="9">
                        <c:v>0.1940392</c:v>
                      </c:pt>
                      <c:pt idx="10">
                        <c:v>0.41027989999999998</c:v>
                      </c:pt>
                      <c:pt idx="11">
                        <c:v>0.18181620000000001</c:v>
                      </c:pt>
                      <c:pt idx="12">
                        <c:v>0.20528460000000001</c:v>
                      </c:pt>
                      <c:pt idx="13">
                        <c:v>0.1441443</c:v>
                      </c:pt>
                      <c:pt idx="14">
                        <c:v>0.31334689999999998</c:v>
                      </c:pt>
                      <c:pt idx="15">
                        <c:v>0.44356630000000002</c:v>
                      </c:pt>
                      <c:pt idx="16">
                        <c:v>0.2036983</c:v>
                      </c:pt>
                      <c:pt idx="17">
                        <c:v>0.56616259999999996</c:v>
                      </c:pt>
                      <c:pt idx="18">
                        <c:v>0.1754706</c:v>
                      </c:pt>
                      <c:pt idx="19">
                        <c:v>0.18616559999999999</c:v>
                      </c:pt>
                      <c:pt idx="20">
                        <c:v>0.36446909999999999</c:v>
                      </c:pt>
                      <c:pt idx="21">
                        <c:v>0.41621609999999998</c:v>
                      </c:pt>
                      <c:pt idx="22">
                        <c:v>0.18057100000000001</c:v>
                      </c:pt>
                      <c:pt idx="23">
                        <c:v>0.50958930000000002</c:v>
                      </c:pt>
                      <c:pt idx="24">
                        <c:v>0.42798819999999999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4-7F94-45C5-8115-2775ED3AA14F}"/>
                  </c:ext>
                </c:extLst>
              </c15:ser>
            </c15:filteredScatterSeries>
          </c:ext>
        </c:extLst>
      </c:scatterChart>
      <c:valAx>
        <c:axId val="139148712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(N</a:t>
                </a:r>
                <a:r>
                  <a:rPr lang="en-US" sz="1600" b="1" baseline="-25000"/>
                  <a:t>1</a:t>
                </a:r>
                <a:r>
                  <a:rPr lang="en-US" sz="1600" b="1" baseline="0"/>
                  <a:t>)</a:t>
                </a:r>
                <a:r>
                  <a:rPr lang="en-US" sz="1600" b="1" baseline="-25000"/>
                  <a:t>60cs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4330480"/>
        <c:crosses val="autoZero"/>
        <c:crossBetween val="midCat"/>
      </c:valAx>
      <c:valAx>
        <c:axId val="234330480"/>
        <c:scaling>
          <c:orientation val="minMax"/>
          <c:max val="0.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CSR</a:t>
                </a:r>
                <a:r>
                  <a:rPr lang="en-US" sz="1600" b="1" baseline="-25000"/>
                  <a:t>eq-7.5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9148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'FC(0-15)'!$T$1</c:f>
              <c:strCache>
                <c:ptCount val="1"/>
                <c:pt idx="0">
                  <c:v>CSReq-7.5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A4333E9-B92D-4199-8FC4-17835A5E3C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A526-4E05-B74B-7C79CE7FF8D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A0144B0-5769-409F-BA16-0C02D57989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A526-4E05-B74B-7C79CE7FF8D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F132F48-1FA0-4DCC-8E53-111D544C47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A526-4E05-B74B-7C79CE7FF8D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B0FC638-50CF-491C-A5E9-370A83DFD9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A526-4E05-B74B-7C79CE7FF8D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3B34014D-E3E1-482C-A927-533F384A84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A526-4E05-B74B-7C79CE7FF8D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53BD7DA-0FA8-41AA-A332-321286BB1D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A526-4E05-B74B-7C79CE7FF8D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943C3485-D72E-4293-831B-257E073FB7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A526-4E05-B74B-7C79CE7FF8DB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B18C924D-849F-4AF2-ADD5-E3F958D81F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A526-4E05-B74B-7C79CE7FF8DB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0EC99B0-973B-4671-9A47-97BAD25AAB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A526-4E05-B74B-7C79CE7FF8DB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700733B5-1A9E-46AB-8A28-C436206391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A526-4E05-B74B-7C79CE7FF8DB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6644FEF8-D59E-46CC-B0D5-FC14735D3B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A526-4E05-B74B-7C79CE7FF8DB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2D6ECE15-AA50-4417-8A02-458E490244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A526-4E05-B74B-7C79CE7FF8DB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879338D0-D21F-4012-8F47-DB76D4A3DF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A526-4E05-B74B-7C79CE7FF8DB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8443FCC2-4700-45EC-A9DD-AA99DF9A4DE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A526-4E05-B74B-7C79CE7FF8DB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B5EAC3DC-43B8-4F50-AA59-8D8FC64599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A526-4E05-B74B-7C79CE7FF8DB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E2680C39-9F80-41EC-A11B-6DBC294CA7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A526-4E05-B74B-7C79CE7FF8DB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5939BD34-FF9F-4284-88F8-2F6E03E4EA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A526-4E05-B74B-7C79CE7FF8DB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E3DFD410-A5E7-4C28-A1E6-1BCCE91DBD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A526-4E05-B74B-7C79CE7FF8DB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D812C4B7-BDED-4F9E-BAE9-B57928EA911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A526-4E05-B74B-7C79CE7FF8DB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A079E1DF-246A-4AC1-82BD-068DC869AC3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A526-4E05-B74B-7C79CE7FF8DB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02DB0A37-ED9E-47CB-8188-4C7D7CDE65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A526-4E05-B74B-7C79CE7FF8DB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6A8D5CDE-B626-44E7-B732-0DEB024C44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A526-4E05-B74B-7C79CE7FF8DB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7A50F3D4-3FD9-4C63-8D62-2EC530A21F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A526-4E05-B74B-7C79CE7FF8DB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AB8DFE77-1C58-4245-A6F1-CA11FAB8E7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A526-4E05-B74B-7C79CE7FF8DB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961B7BD2-79DA-49FD-B86F-AE29A9E477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A526-4E05-B74B-7C79CE7FF8DB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A8C4B395-D4DB-4EFD-A4C3-E86DB75B3F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A526-4E05-B74B-7C79CE7FF8DB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52EAF607-B8A1-406E-AB7D-D61CAF1AA6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A526-4E05-B74B-7C79CE7FF8DB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6A6E6DFB-5647-46E2-8F12-67EAD6FEE7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A526-4E05-B74B-7C79CE7FF8DB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929C69BB-4138-4FDB-A0F8-D3D49630B1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A526-4E05-B74B-7C79CE7FF8DB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89A9CE8D-9601-4E00-BB97-C6CDBFEF35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A526-4E05-B74B-7C79CE7FF8DB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BB4519B6-9D0B-45E8-A0C1-B4B8D82E1E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A526-4E05-B74B-7C79CE7FF8DB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44C1771C-DF10-4E0D-8D55-A896C8D004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A526-4E05-B74B-7C79CE7FF8DB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1991CEB8-B7B3-4DED-A161-BC5D4F6A14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A526-4E05-B74B-7C79CE7FF8DB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A181304F-5586-467A-83E8-8F67EF10FF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A526-4E05-B74B-7C79CE7FF8DB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618F03D1-AB6D-47BE-8F91-1540091C95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A526-4E05-B74B-7C79CE7FF8DB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3F7A9807-743A-4ABE-B401-444D91B275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A526-4E05-B74B-7C79CE7FF8DB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BFCD3AAD-DEE3-4001-93B5-646B5048B7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A526-4E05-B74B-7C79CE7FF8DB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FF8680BE-8EAE-461E-B7D1-EE56710223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A526-4E05-B74B-7C79CE7FF8DB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7E93FD4B-D4C8-4FD1-9A46-9A8C0CAE7F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A526-4E05-B74B-7C79CE7FF8DB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8664825D-BC30-4C45-8B53-41C7D40243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A526-4E05-B74B-7C79CE7FF8DB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3B10E1DB-B390-4BA3-813C-0AE631FE37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A526-4E05-B74B-7C79CE7FF8DB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8E583481-E8E4-4880-ADB7-10489C75A7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A526-4E05-B74B-7C79CE7FF8DB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8DF70734-59CB-4159-A47F-FF7496A7C2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A526-4E05-B74B-7C79CE7FF8DB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521ED2C2-A41E-4616-8781-B955BC478E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A526-4E05-B74B-7C79CE7FF8DB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FDD5AF9D-C91C-41CC-A684-CFE85CFCC5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A526-4E05-B74B-7C79CE7FF8DB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4A859649-0F98-4CED-9DDB-99F6E090B2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A526-4E05-B74B-7C79CE7FF8DB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000A0712-8D1C-4CD2-A7C0-AAA6189E81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A526-4E05-B74B-7C79CE7FF8DB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258AB25B-5CD2-49C3-B2CD-541CE7DA14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A526-4E05-B74B-7C79CE7FF8DB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E4A8F93E-1CCC-40BF-9CCC-6C6555A575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A526-4E05-B74B-7C79CE7FF8DB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17ABC2ED-28B8-42B7-A293-12DF8152B9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A526-4E05-B74B-7C79CE7FF8DB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F93EF52C-FFF6-4ECA-A2CC-C07046FBB1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A526-4E05-B74B-7C79CE7FF8DB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503A01AF-B95D-4115-9539-4025C87421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A526-4E05-B74B-7C79CE7FF8DB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DA62FB15-99C8-4CC3-97C2-DCE804CAD9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A526-4E05-B74B-7C79CE7FF8DB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F4C37B23-A4B6-4C04-8843-3B7342670D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A526-4E05-B74B-7C79CE7FF8DB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AD0BF9B0-9314-49F3-BE0B-0C462C51CA4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A526-4E05-B74B-7C79CE7FF8DB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16205434-7468-4BBE-A53D-A00DF76F79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A526-4E05-B74B-7C79CE7FF8DB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9A8D7D9A-AACE-4CC8-B3ED-67611B4941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A526-4E05-B74B-7C79CE7FF8DB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1444FF18-81CE-425A-AE4E-08C25E439A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A526-4E05-B74B-7C79CE7FF8DB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9BBFCF22-9199-42F9-8947-42A6B60028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A526-4E05-B74B-7C79CE7FF8DB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54247C87-F58C-480B-99C6-7B1B38D86F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A526-4E05-B74B-7C79CE7FF8DB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21BB4C81-754A-4A59-BA31-D4E0C1A6BC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A526-4E05-B74B-7C79CE7FF8DB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AC1D495D-3924-4CBF-88F0-61ACCCC81F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A526-4E05-B74B-7C79CE7FF8DB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E93A77B9-8162-4C54-8307-7709612841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A526-4E05-B74B-7C79CE7FF8DB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E58741EB-04CE-4A01-96A3-F23DE64A21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A526-4E05-B74B-7C79CE7FF8DB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8FA6F203-EEB3-495B-B483-EE337303F2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A526-4E05-B74B-7C79CE7FF8DB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D3D35BAC-DB41-49AB-8ECE-EFE634385B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A526-4E05-B74B-7C79CE7FF8DB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5E8774FA-739D-4FD3-A69C-06B3F5CBBC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A526-4E05-B74B-7C79CE7FF8DB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D892A7F0-55ED-41A9-9800-0392B7CA9B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A526-4E05-B74B-7C79CE7FF8DB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23BAA1EA-F2B8-4E7A-8D16-A14E1E415C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A526-4E05-B74B-7C79CE7FF8DB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617B7E68-88A3-448E-AC2A-856473E926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A526-4E05-B74B-7C79CE7FF8DB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DA8225A3-E96A-43E2-B794-3B2F37B057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A526-4E05-B74B-7C79CE7FF8DB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E47E8D33-3E1F-4938-B318-CD2F9B577E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A526-4E05-B74B-7C79CE7FF8DB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B1BCA85E-9377-498A-99F8-5AC7BF1C79A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A526-4E05-B74B-7C79CE7FF8DB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5C3D7929-E530-4E79-BE2B-DB41F98371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A526-4E05-B74B-7C79CE7FF8DB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1B8D168B-3BB1-4CEA-8CB4-F52BD00920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A526-4E05-B74B-7C79CE7FF8DB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C3D773F6-2FAC-4CE3-8BF2-04C7FD298C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A526-4E05-B74B-7C79CE7FF8DB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9241499C-3EEF-48A3-B231-2643FB2FCC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A526-4E05-B74B-7C79CE7FF8DB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9CF9F547-E4F0-435C-8B58-5B9D32121E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A526-4E05-B74B-7C79CE7FF8DB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16222C02-ED1B-476C-8B00-EBC56AFCB2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A526-4E05-B74B-7C79CE7FF8DB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4F0CC2A1-1FCE-4187-877C-4F29DCD668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A526-4E05-B74B-7C79CE7FF8DB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E0B711AB-E988-4AEF-A58E-772A4E21BF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A526-4E05-B74B-7C79CE7FF8DB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8CE6824D-DEC4-4E89-A44E-D78338095B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A526-4E05-B74B-7C79CE7FF8DB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BE472891-801B-4DF4-BBC0-B1C4A09754E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A526-4E05-B74B-7C79CE7FF8DB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B2FE74C4-33DE-40B1-B4A7-2A7E8FC2F3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A526-4E05-B74B-7C79CE7FF8DB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7B593A19-B083-4B13-8577-7DED4F6105A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A526-4E05-B74B-7C79CE7FF8DB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73266DCC-3ECE-4766-BC4A-E68060D201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A526-4E05-B74B-7C79CE7FF8DB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300BADC5-7BFA-47CF-AAC6-FFE7A6486F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A526-4E05-B74B-7C79CE7FF8DB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2E42C928-AD82-4A70-B178-AA20E0E294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A526-4E05-B74B-7C79CE7FF8DB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737F791B-7DC1-4C4A-8FB6-5114B37444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A526-4E05-B74B-7C79CE7FF8DB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CA162B3D-E866-43A4-B8BF-5EE3195575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A526-4E05-B74B-7C79CE7FF8DB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6E22DB02-F4C1-4D19-A1E0-6BAC8CAD22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A526-4E05-B74B-7C79CE7FF8DB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16E3E3E2-615A-4613-B2FA-929D640C41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A526-4E05-B74B-7C79CE7FF8DB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2C2E4F2B-F2D2-465E-B97E-69F3B88E59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A526-4E05-B74B-7C79CE7FF8DB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97355039-4DCD-47C4-ACCC-62F1E3F785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A526-4E05-B74B-7C79CE7FF8DB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F36ED6D0-7F33-4006-B042-ECF011526C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A526-4E05-B74B-7C79CE7FF8DB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3B6DA49D-A98E-447B-AC2C-F58D92E672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A526-4E05-B74B-7C79CE7FF8DB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7C0F80DB-A433-4BE6-B191-16A5FDF360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A526-4E05-B74B-7C79CE7FF8DB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43FA0748-6B9D-41BD-8267-FA12892B18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A526-4E05-B74B-7C79CE7FF8DB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F2A98F9D-4F34-42BF-9DA5-7FDE01AF1F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A526-4E05-B74B-7C79CE7FF8DB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82D38A6E-2FAD-4C15-A7AD-D22866E07C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A526-4E05-B74B-7C79CE7FF8DB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91B7F7EC-F0BC-43F9-8F9A-224C0923FE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A526-4E05-B74B-7C79CE7FF8DB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A55209BA-7469-46BF-8FBB-A5DF174A51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A526-4E05-B74B-7C79CE7FF8DB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D405ECDC-7358-4498-8C00-F3ABAA8A12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A526-4E05-B74B-7C79CE7FF8DB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47570248-235B-4C53-9877-64A7E49DFE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A526-4E05-B74B-7C79CE7FF8DB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C2CE32BE-9D73-4F4D-BA03-C4B6A19917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A526-4E05-B74B-7C79CE7FF8DB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D6DEDC6A-6124-4E05-A7C3-875D8EFDCA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A526-4E05-B74B-7C79CE7FF8DB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079D32B6-9266-47C3-9CB4-9C5C724BAA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A526-4E05-B74B-7C79CE7FF8DB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9C4E5FEC-ECC2-4787-8BE6-81A7DC6AA4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A526-4E05-B74B-7C79CE7FF8DB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70BE1849-D937-47F0-9A05-953B993EA7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A526-4E05-B74B-7C79CE7FF8DB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08A859C2-C89D-4A01-B885-5102FCE47B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A526-4E05-B74B-7C79CE7FF8DB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51A1A956-0177-4BB2-BE08-6BF8155E6B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A526-4E05-B74B-7C79CE7FF8DB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AE43E52D-0585-4FCA-B7F1-CE5B9D8E8F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A526-4E05-B74B-7C79CE7FF8DB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CA8B7BA8-A23C-4D94-B056-DA95507581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A526-4E05-B74B-7C79CE7FF8DB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F5E5BAB2-024D-4202-A8F7-DAA01C9927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A526-4E05-B74B-7C79CE7FF8DB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BF4187D8-6E6B-4192-A9EC-1D3189840C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A526-4E05-B74B-7C79CE7FF8DB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B95F1EB0-CCAC-43D3-877C-E84B6D1F6D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A526-4E05-B74B-7C79CE7FF8DB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41079F34-7EFE-40E3-8DA7-A2612A997F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A526-4E05-B74B-7C79CE7FF8DB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41855051-5976-4AAD-9CA7-8FB47A05E0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A526-4E05-B74B-7C79CE7FF8DB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72E3E1F7-628C-47E0-B27B-30683EB330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A526-4E05-B74B-7C79CE7FF8DB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9C99FD52-E92E-4985-8962-29272342D07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A526-4E05-B74B-7C79CE7FF8DB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D2680E08-4FFC-41EA-97AA-326324ADD1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A526-4E05-B74B-7C79CE7FF8DB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B2864A53-38ED-45E1-AFB2-6169373C96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A526-4E05-B74B-7C79CE7FF8DB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91648782-A3DD-4A3E-BE03-9435DB4FC9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A526-4E05-B74B-7C79CE7FF8DB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D1CC32B5-5EF9-41DC-8FB9-5D6A02D078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A526-4E05-B74B-7C79CE7FF8DB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D21796B7-4381-4CEF-A2D0-03FDC4F81D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A526-4E05-B74B-7C79CE7FF8DB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69B190CB-054D-4BE5-A012-55E8E55BB1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A526-4E05-B74B-7C79CE7FF8DB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8E870188-403D-4436-A2BF-81E51C84F2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A526-4E05-B74B-7C79CE7FF8DB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60D73862-55A3-4477-A0C4-FFBA155A99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A526-4E05-B74B-7C79CE7FF8DB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A51CC58F-34E3-4B54-B821-6A913B5216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A526-4E05-B74B-7C79CE7FF8DB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477FC8C3-E9FB-4100-B5C0-C5ABE4A239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A526-4E05-B74B-7C79CE7FF8DB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D4358FA7-D548-44DA-B6D4-4C0BD284A4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A526-4E05-B74B-7C79CE7FF8DB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D96CFBA0-AECB-4E13-9653-EBA76F81BD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A526-4E05-B74B-7C79CE7FF8DB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5021DDB0-3F1C-44EF-98F2-CDB4B4E132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A526-4E05-B74B-7C79CE7FF8DB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6F96C516-7549-4D5A-87A3-00D6A88FA3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A526-4E05-B74B-7C79CE7FF8DB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E856945A-EE87-4B7E-B634-535ED6CCC0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A526-4E05-B74B-7C79CE7FF8DB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CEEDF78C-48A4-4569-AF15-119F47A45A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A526-4E05-B74B-7C79CE7FF8DB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986D7AB3-2F33-4A16-90B8-67B9774959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A526-4E05-B74B-7C79CE7FF8DB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169CA635-0927-46D5-8BCF-0E6F4BC055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A526-4E05-B74B-7C79CE7FF8DB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BBADB3E3-DE20-408A-A650-BD0D5241FF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A526-4E05-B74B-7C79CE7FF8DB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107844C1-02C4-4E4D-A7BB-A0F1FA7CEA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A526-4E05-B74B-7C79CE7FF8DB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074299A1-496A-484A-945D-3210990EF6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A526-4E05-B74B-7C79CE7FF8DB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4853205B-0927-4C87-AD4C-33C7B8D27E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A526-4E05-B74B-7C79CE7FF8DB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D33DC142-8012-4840-9328-C7500664AD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A526-4E05-B74B-7C79CE7FF8DB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AEF63027-5F1F-4621-B8D6-C86DD8A1AC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A526-4E05-B74B-7C79CE7FF8DB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6169BD2F-DAF4-4304-ADF4-ADA611FF2D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A526-4E05-B74B-7C79CE7FF8DB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96FB6582-AB88-4442-B51B-FB5E346D86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1-A526-4E05-B74B-7C79CE7FF8DB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81F55930-FC49-4585-9995-39EDA023AD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2-A526-4E05-B74B-7C79CE7FF8DB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98FC17E6-2144-45F2-AD87-430E3F8ADE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3-A526-4E05-B74B-7C79CE7FF8DB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DE062837-C7A5-45E9-B217-8174377695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4-A526-4E05-B74B-7C79CE7FF8DB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3D5CAD51-BE6C-42DE-B0EB-E9F73AF4769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5-A526-4E05-B74B-7C79CE7FF8DB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9A35B170-05B2-4C94-AE45-AAD689686C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6-A526-4E05-B74B-7C79CE7FF8DB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C0EDD6BE-BCA3-41E6-86ED-B23A0FA5B0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7-A526-4E05-B74B-7C79CE7FF8DB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38B80A7D-6977-46EA-9255-915F5EDBA6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8-A526-4E05-B74B-7C79CE7FF8DB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6327A062-92F4-4B54-8392-995F201224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9-A526-4E05-B74B-7C79CE7FF8DB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2704E422-BD8B-4D4D-877E-81A53B4CBF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A-A526-4E05-B74B-7C79CE7FF8DB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A561F598-AAB5-4467-BFFF-1C025F0C3B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B-A526-4E05-B74B-7C79CE7FF8DB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3D161001-32F1-4168-9F01-656878D696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C-A526-4E05-B74B-7C79CE7FF8DB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8540D6E4-F7C0-4796-93B5-EBBF81A609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D-A526-4E05-B74B-7C79CE7FF8DB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FB9B9A64-9FB8-43E0-BE5A-6DF2A249D1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E-A526-4E05-B74B-7C79CE7FF8DB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6AC5AAEE-BCAD-496F-892F-DF1DF09640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F-A526-4E05-B74B-7C79CE7FF8DB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0DE5727E-DAA7-4E9D-AE30-418D84A604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0-A526-4E05-B74B-7C79CE7FF8DB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CD2A0737-AE6C-4B11-85AB-DE25123C578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1-A526-4E05-B74B-7C79CE7FF8DB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24A8A60E-4422-4BBF-9B35-504B143FCD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2-A526-4E05-B74B-7C79CE7FF8DB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B664A0B6-BA3F-46E8-81D5-2DDE0B6224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3-A526-4E05-B74B-7C79CE7FF8DB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E0256476-D3F6-43B0-820E-D9A3FA635E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4-A526-4E05-B74B-7C79CE7FF8DB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7DA4E9BB-700C-4048-90C1-914735F936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5-A526-4E05-B74B-7C79CE7FF8DB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6728C2A5-5E9F-442B-B96B-652FEB80A1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6-A526-4E05-B74B-7C79CE7FF8DB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8F70BB90-F60A-4767-BA08-EF1FDD8A77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7-A526-4E05-B74B-7C79CE7FF8DB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22C2540F-6E8C-4FEF-A946-96E965C5B3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8-A526-4E05-B74B-7C79CE7FF8DB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FDFF2DC3-F951-45C8-8714-0282FEB121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9-A526-4E05-B74B-7C79CE7FF8DB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A-A526-4E05-B74B-7C79CE7FF8DB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B-A526-4E05-B74B-7C79CE7FF8DB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C-A526-4E05-B74B-7C79CE7FF8DB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D-A526-4E05-B74B-7C79CE7FF8DB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E-A526-4E05-B74B-7C79CE7FF8DB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AF-A526-4E05-B74B-7C79CE7FF8DB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0-A526-4E05-B74B-7C79CE7FF8DB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1-A526-4E05-B74B-7C79CE7FF8DB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2-A526-4E05-B74B-7C79CE7FF8DB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3-A526-4E05-B74B-7C79CE7FF8DB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4-A526-4E05-B74B-7C79CE7FF8DB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5-A526-4E05-B74B-7C79CE7FF8DB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6-A526-4E05-B74B-7C79CE7FF8DB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7-A526-4E05-B74B-7C79CE7FF8DB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8-A526-4E05-B74B-7C79CE7FF8DB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9-A526-4E05-B74B-7C79CE7FF8DB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A-A526-4E05-B74B-7C79CE7FF8DB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B-A526-4E05-B74B-7C79CE7FF8DB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C-A526-4E05-B74B-7C79CE7FF8DB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D-A526-4E05-B74B-7C79CE7FF8DB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E-A526-4E05-B74B-7C79CE7FF8DB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BF-A526-4E05-B74B-7C79CE7FF8DB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0-A526-4E05-B74B-7C79CE7FF8DB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1-A526-4E05-B74B-7C79CE7FF8DB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2-A526-4E05-B74B-7C79CE7FF8DB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3-A526-4E05-B74B-7C79CE7FF8DB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4-A526-4E05-B74B-7C79CE7FF8DB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5-A526-4E05-B74B-7C79CE7FF8DB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6-A526-4E05-B74B-7C79CE7FF8DB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7-A526-4E05-B74B-7C79CE7FF8DB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8-A526-4E05-B74B-7C79CE7FF8DB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9-A526-4E05-B74B-7C79CE7FF8DB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A-A526-4E05-B74B-7C79CE7FF8DB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B-A526-4E05-B74B-7C79CE7FF8DB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C-A526-4E05-B74B-7C79CE7FF8DB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D-A526-4E05-B74B-7C79CE7FF8DB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E-A526-4E05-B74B-7C79CE7FF8DB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CF-A526-4E05-B74B-7C79CE7FF8DB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0-A526-4E05-B74B-7C79CE7FF8DB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1-A526-4E05-B74B-7C79CE7FF8DB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2-A526-4E05-B74B-7C79CE7FF8DB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3-A526-4E05-B74B-7C79CE7FF8DB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4-A526-4E05-B74B-7C79CE7FF8DB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5-A526-4E05-B74B-7C79CE7FF8DB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6-A526-4E05-B74B-7C79CE7FF8DB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7-A526-4E05-B74B-7C79CE7FF8DB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8-A526-4E05-B74B-7C79CE7FF8DB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9-A526-4E05-B74B-7C79CE7FF8DB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A-A526-4E05-B74B-7C79CE7FF8DB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B-A526-4E05-B74B-7C79CE7FF8DB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C-A526-4E05-B74B-7C79CE7FF8DB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D-A526-4E05-B74B-7C79CE7FF8DB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E-A526-4E05-B74B-7C79CE7FF8DB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DF-A526-4E05-B74B-7C79CE7FF8DB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0-A526-4E05-B74B-7C79CE7FF8DB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1-A526-4E05-B74B-7C79CE7FF8DB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2-A526-4E05-B74B-7C79CE7FF8DB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3-A526-4E05-B74B-7C79CE7FF8DB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4-A526-4E05-B74B-7C79CE7FF8DB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5-A526-4E05-B74B-7C79CE7FF8DB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6-A526-4E05-B74B-7C79CE7FF8DB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7-A526-4E05-B74B-7C79CE7FF8DB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8-A526-4E05-B74B-7C79CE7FF8DB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9-A526-4E05-B74B-7C79CE7FF8DB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A-A526-4E05-B74B-7C79CE7FF8DB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B-A526-4E05-B74B-7C79CE7FF8DB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C-A526-4E05-B74B-7C79CE7FF8DB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D-A526-4E05-B74B-7C79CE7FF8DB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E-A526-4E05-B74B-7C79CE7FF8DB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EF-A526-4E05-B74B-7C79CE7FF8DB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0-A526-4E05-B74B-7C79CE7FF8DB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1-A526-4E05-B74B-7C79CE7FF8DB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2-A526-4E05-B74B-7C79CE7FF8DB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3-A526-4E05-B74B-7C79CE7FF8DB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4-A526-4E05-B74B-7C79CE7FF8DB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5-A526-4E05-B74B-7C79CE7FF8DB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6-A526-4E05-B74B-7C79CE7FF8DB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7-A526-4E05-B74B-7C79CE7FF8DB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8-A526-4E05-B74B-7C79CE7FF8DB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9-A526-4E05-B74B-7C79CE7FF8DB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A-A526-4E05-B74B-7C79CE7FF8DB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B-A526-4E05-B74B-7C79CE7FF8DB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C-A526-4E05-B74B-7C79CE7FF8DB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D-A526-4E05-B74B-7C79CE7FF8DB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E-A526-4E05-B74B-7C79CE7FF8DB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FF-A526-4E05-B74B-7C79CE7FF8DB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0-A526-4E05-B74B-7C79CE7FF8DB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1-A526-4E05-B74B-7C79CE7FF8DB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2-A526-4E05-B74B-7C79CE7FF8DB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3-A526-4E05-B74B-7C79CE7FF8DB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4-A526-4E05-B74B-7C79CE7FF8DB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5-A526-4E05-B74B-7C79CE7FF8DB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6-A526-4E05-B74B-7C79CE7FF8DB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7-A526-4E05-B74B-7C79CE7FF8DB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8-A526-4E05-B74B-7C79CE7FF8DB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9-A526-4E05-B74B-7C79CE7FF8DB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A-A526-4E05-B74B-7C79CE7FF8DB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B-A526-4E05-B74B-7C79CE7FF8DB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C-A526-4E05-B74B-7C79CE7FF8DB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D-A526-4E05-B74B-7C79CE7FF8DB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E-A526-4E05-B74B-7C79CE7FF8DB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0F-A526-4E05-B74B-7C79CE7FF8DB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0-A526-4E05-B74B-7C79CE7FF8DB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1-A526-4E05-B74B-7C79CE7FF8DB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2-A526-4E05-B74B-7C79CE7FF8DB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3-A526-4E05-B74B-7C79CE7FF8DB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4-A526-4E05-B74B-7C79CE7FF8DB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5-A526-4E05-B74B-7C79CE7FF8DB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6-A526-4E05-B74B-7C79CE7FF8DB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7-A526-4E05-B74B-7C79CE7FF8DB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8-A526-4E05-B74B-7C79CE7FF8DB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9-A526-4E05-B74B-7C79CE7FF8DB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A-A526-4E05-B74B-7C79CE7FF8DB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B-A526-4E05-B74B-7C79CE7FF8DB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C-A526-4E05-B74B-7C79CE7FF8DB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D-A526-4E05-B74B-7C79CE7FF8DB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E-A526-4E05-B74B-7C79CE7FF8DB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F-A526-4E05-B74B-7C79CE7FF8DB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0-A526-4E05-B74B-7C79CE7FF8DB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1-A526-4E05-B74B-7C79CE7FF8DB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2-A526-4E05-B74B-7C79CE7FF8DB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3-A526-4E05-B74B-7C79CE7FF8DB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4-A526-4E05-B74B-7C79CE7FF8DB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5-A526-4E05-B74B-7C79CE7FF8DB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6-A526-4E05-B74B-7C79CE7FF8DB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7-A526-4E05-B74B-7C79CE7FF8DB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8-A526-4E05-B74B-7C79CE7FF8DB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9-A526-4E05-B74B-7C79CE7FF8DB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A-A526-4E05-B74B-7C79CE7FF8DB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B-A526-4E05-B74B-7C79CE7FF8DB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C-A526-4E05-B74B-7C79CE7FF8DB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D-A526-4E05-B74B-7C79CE7FF8DB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E-A526-4E05-B74B-7C79CE7FF8DB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F-A526-4E05-B74B-7C79CE7FF8DB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0-A526-4E05-B74B-7C79CE7FF8DB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1-A526-4E05-B74B-7C79CE7FF8DB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2-A526-4E05-B74B-7C79CE7FF8DB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3-A526-4E05-B74B-7C79CE7FF8DB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4-A526-4E05-B74B-7C79CE7FF8DB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5-A526-4E05-B74B-7C79CE7FF8DB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6-A526-4E05-B74B-7C79CE7FF8DB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7-A526-4E05-B74B-7C79CE7FF8DB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8-A526-4E05-B74B-7C79CE7FF8DB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9-A526-4E05-B74B-7C79CE7FF8DB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A-A526-4E05-B74B-7C79CE7FF8DB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B-A526-4E05-B74B-7C79CE7FF8DB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C-A526-4E05-B74B-7C79CE7FF8DB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D-A526-4E05-B74B-7C79CE7FF8DB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E-A526-4E05-B74B-7C79CE7FF8DB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F-A526-4E05-B74B-7C79CE7FF8DB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0-A526-4E05-B74B-7C79CE7FF8DB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1-A526-4E05-B74B-7C79CE7FF8DB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2-A526-4E05-B74B-7C79CE7FF8DB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3-A526-4E05-B74B-7C79CE7FF8DB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4-A526-4E05-B74B-7C79CE7FF8DB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5-A526-4E05-B74B-7C79CE7FF8DB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6-A526-4E05-B74B-7C79CE7FF8DB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7-A526-4E05-B74B-7C79CE7FF8DB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8-A526-4E05-B74B-7C79CE7FF8DB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9-A526-4E05-B74B-7C79CE7FF8DB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A-A526-4E05-B74B-7C79CE7FF8DB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B-A526-4E05-B74B-7C79CE7FF8DB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C-A526-4E05-B74B-7C79CE7FF8DB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D-A526-4E05-B74B-7C79CE7FF8DB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E-A526-4E05-B74B-7C79CE7FF8DB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F-A526-4E05-B74B-7C79CE7FF8DB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0-A526-4E05-B74B-7C79CE7FF8DB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1-A526-4E05-B74B-7C79CE7FF8DB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2-A526-4E05-B74B-7C79CE7FF8DB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3-A526-4E05-B74B-7C79CE7FF8DB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4-A526-4E05-B74B-7C79CE7FF8DB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5-A526-4E05-B74B-7C79CE7FF8DB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6-A526-4E05-B74B-7C79CE7FF8DB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7-A526-4E05-B74B-7C79CE7FF8DB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8-A526-4E05-B74B-7C79CE7FF8DB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9-A526-4E05-B74B-7C79CE7FF8DB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A-A526-4E05-B74B-7C79CE7FF8DB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B-A526-4E05-B74B-7C79CE7FF8DB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C-A526-4E05-B74B-7C79CE7FF8DB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D-A526-4E05-B74B-7C79CE7FF8DB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E-A526-4E05-B74B-7C79CE7FF8DB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F-A526-4E05-B74B-7C79CE7FF8DB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0-A526-4E05-B74B-7C79CE7FF8DB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1-A526-4E05-B74B-7C79CE7FF8DB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2-A526-4E05-B74B-7C79CE7FF8DB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3-A526-4E05-B74B-7C79CE7FF8DB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4-A526-4E05-B74B-7C79CE7FF8DB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5-A526-4E05-B74B-7C79CE7FF8DB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6-A526-4E05-B74B-7C79CE7FF8DB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7-A526-4E05-B74B-7C79CE7FF8DB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8-A526-4E05-B74B-7C79CE7FF8DB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9-A526-4E05-B74B-7C79CE7FF8DB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A-A526-4E05-B74B-7C79CE7FF8DB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B-A526-4E05-B74B-7C79CE7FF8DB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C-A526-4E05-B74B-7C79CE7FF8DB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D-A526-4E05-B74B-7C79CE7FF8DB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E-A526-4E05-B74B-7C79CE7FF8DB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F-A526-4E05-B74B-7C79CE7FF8DB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0-A526-4E05-B74B-7C79CE7FF8DB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1-A526-4E05-B74B-7C79CE7FF8DB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2-A526-4E05-B74B-7C79CE7FF8DB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3-A526-4E05-B74B-7C79CE7FF8DB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4-A526-4E05-B74B-7C79CE7FF8DB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5-A526-4E05-B74B-7C79CE7FF8DB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6-A526-4E05-B74B-7C79CE7FF8DB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7-A526-4E05-B74B-7C79CE7FF8DB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8-A526-4E05-B74B-7C79CE7FF8DB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9-A526-4E05-B74B-7C79CE7FF8DB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A-A526-4E05-B74B-7C79CE7FF8DB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B-A526-4E05-B74B-7C79CE7FF8DB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C-A526-4E05-B74B-7C79CE7FF8DB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D-A526-4E05-B74B-7C79CE7FF8DB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E-A526-4E05-B74B-7C79CE7FF8DB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F-A526-4E05-B74B-7C79CE7FF8DB}"/>
                </c:ext>
              </c:extLst>
            </c:dLbl>
            <c:dLbl>
              <c:idx val="3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0-A526-4E05-B74B-7C79CE7FF8DB}"/>
                </c:ext>
              </c:extLst>
            </c:dLbl>
            <c:dLbl>
              <c:idx val="3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1-A526-4E05-B74B-7C79CE7FF8DB}"/>
                </c:ext>
              </c:extLst>
            </c:dLbl>
            <c:dLbl>
              <c:idx val="3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2-A526-4E05-B74B-7C79CE7FF8DB}"/>
                </c:ext>
              </c:extLst>
            </c:dLbl>
            <c:dLbl>
              <c:idx val="3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3-A526-4E05-B74B-7C79CE7FF8DB}"/>
                </c:ext>
              </c:extLst>
            </c:dLbl>
            <c:dLbl>
              <c:idx val="3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4-A526-4E05-B74B-7C79CE7FF8DB}"/>
                </c:ext>
              </c:extLst>
            </c:dLbl>
            <c:dLbl>
              <c:idx val="3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5-A526-4E05-B74B-7C79CE7FF8DB}"/>
                </c:ext>
              </c:extLst>
            </c:dLbl>
            <c:dLbl>
              <c:idx val="3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6-A526-4E05-B74B-7C79CE7FF8DB}"/>
                </c:ext>
              </c:extLst>
            </c:dLbl>
            <c:dLbl>
              <c:idx val="3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7-A526-4E05-B74B-7C79CE7FF8DB}"/>
                </c:ext>
              </c:extLst>
            </c:dLbl>
            <c:dLbl>
              <c:idx val="3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8-A526-4E05-B74B-7C79CE7FF8DB}"/>
                </c:ext>
              </c:extLst>
            </c:dLbl>
            <c:dLbl>
              <c:idx val="3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9-A526-4E05-B74B-7C79CE7FF8DB}"/>
                </c:ext>
              </c:extLst>
            </c:dLbl>
            <c:dLbl>
              <c:idx val="3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A-A526-4E05-B74B-7C79CE7FF8DB}"/>
                </c:ext>
              </c:extLst>
            </c:dLbl>
            <c:dLbl>
              <c:idx val="3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B-A526-4E05-B74B-7C79CE7FF8DB}"/>
                </c:ext>
              </c:extLst>
            </c:dLbl>
            <c:dLbl>
              <c:idx val="3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C-A526-4E05-B74B-7C79CE7FF8DB}"/>
                </c:ext>
              </c:extLst>
            </c:dLbl>
            <c:dLbl>
              <c:idx val="3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D-A526-4E05-B74B-7C79CE7FF8DB}"/>
                </c:ext>
              </c:extLst>
            </c:dLbl>
            <c:dLbl>
              <c:idx val="3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E-A526-4E05-B74B-7C79CE7FF8DB}"/>
                </c:ext>
              </c:extLst>
            </c:dLbl>
            <c:dLbl>
              <c:idx val="3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F-A526-4E05-B74B-7C79CE7FF8DB}"/>
                </c:ext>
              </c:extLst>
            </c:dLbl>
            <c:dLbl>
              <c:idx val="4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0-A526-4E05-B74B-7C79CE7FF8DB}"/>
                </c:ext>
              </c:extLst>
            </c:dLbl>
            <c:dLbl>
              <c:idx val="4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1-A526-4E05-B74B-7C79CE7FF8DB}"/>
                </c:ext>
              </c:extLst>
            </c:dLbl>
            <c:dLbl>
              <c:idx val="4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2-A526-4E05-B74B-7C79CE7FF8DB}"/>
                </c:ext>
              </c:extLst>
            </c:dLbl>
            <c:dLbl>
              <c:idx val="4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3-A526-4E05-B74B-7C79CE7FF8DB}"/>
                </c:ext>
              </c:extLst>
            </c:dLbl>
            <c:dLbl>
              <c:idx val="4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4-A526-4E05-B74B-7C79CE7FF8DB}"/>
                </c:ext>
              </c:extLst>
            </c:dLbl>
            <c:dLbl>
              <c:idx val="4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5-A526-4E05-B74B-7C79CE7FF8DB}"/>
                </c:ext>
              </c:extLst>
            </c:dLbl>
            <c:dLbl>
              <c:idx val="4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6-A526-4E05-B74B-7C79CE7FF8DB}"/>
                </c:ext>
              </c:extLst>
            </c:dLbl>
            <c:dLbl>
              <c:idx val="4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7-A526-4E05-B74B-7C79CE7FF8DB}"/>
                </c:ext>
              </c:extLst>
            </c:dLbl>
            <c:dLbl>
              <c:idx val="4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8-A526-4E05-B74B-7C79CE7FF8DB}"/>
                </c:ext>
              </c:extLst>
            </c:dLbl>
            <c:dLbl>
              <c:idx val="4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9-A526-4E05-B74B-7C79CE7FF8DB}"/>
                </c:ext>
              </c:extLst>
            </c:dLbl>
            <c:dLbl>
              <c:idx val="4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A-A526-4E05-B74B-7C79CE7FF8DB}"/>
                </c:ext>
              </c:extLst>
            </c:dLbl>
            <c:dLbl>
              <c:idx val="4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B-A526-4E05-B74B-7C79CE7FF8DB}"/>
                </c:ext>
              </c:extLst>
            </c:dLbl>
            <c:dLbl>
              <c:idx val="4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C-A526-4E05-B74B-7C79CE7FF8DB}"/>
                </c:ext>
              </c:extLst>
            </c:dLbl>
            <c:dLbl>
              <c:idx val="4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D-A526-4E05-B74B-7C79CE7FF8DB}"/>
                </c:ext>
              </c:extLst>
            </c:dLbl>
            <c:dLbl>
              <c:idx val="4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E-A526-4E05-B74B-7C79CE7FF8DB}"/>
                </c:ext>
              </c:extLst>
            </c:dLbl>
            <c:dLbl>
              <c:idx val="4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F-A526-4E05-B74B-7C79CE7FF8DB}"/>
                </c:ext>
              </c:extLst>
            </c:dLbl>
            <c:dLbl>
              <c:idx val="4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0-A526-4E05-B74B-7C79CE7FF8DB}"/>
                </c:ext>
              </c:extLst>
            </c:dLbl>
            <c:dLbl>
              <c:idx val="4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1-A526-4E05-B74B-7C79CE7FF8DB}"/>
                </c:ext>
              </c:extLst>
            </c:dLbl>
            <c:dLbl>
              <c:idx val="4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2-A526-4E05-B74B-7C79CE7FF8DB}"/>
                </c:ext>
              </c:extLst>
            </c:dLbl>
            <c:dLbl>
              <c:idx val="4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3-A526-4E05-B74B-7C79CE7FF8DB}"/>
                </c:ext>
              </c:extLst>
            </c:dLbl>
            <c:dLbl>
              <c:idx val="4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4-A526-4E05-B74B-7C79CE7FF8DB}"/>
                </c:ext>
              </c:extLst>
            </c:dLbl>
            <c:dLbl>
              <c:idx val="4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5-A526-4E05-B74B-7C79CE7FF8DB}"/>
                </c:ext>
              </c:extLst>
            </c:dLbl>
            <c:dLbl>
              <c:idx val="4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6-A526-4E05-B74B-7C79CE7FF8DB}"/>
                </c:ext>
              </c:extLst>
            </c:dLbl>
            <c:dLbl>
              <c:idx val="4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7-A526-4E05-B74B-7C79CE7FF8DB}"/>
                </c:ext>
              </c:extLst>
            </c:dLbl>
            <c:dLbl>
              <c:idx val="4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8-A526-4E05-B74B-7C79CE7FF8DB}"/>
                </c:ext>
              </c:extLst>
            </c:dLbl>
            <c:dLbl>
              <c:idx val="4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9-A526-4E05-B74B-7C79CE7FF8DB}"/>
                </c:ext>
              </c:extLst>
            </c:dLbl>
            <c:dLbl>
              <c:idx val="4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A-A526-4E05-B74B-7C79CE7FF8DB}"/>
                </c:ext>
              </c:extLst>
            </c:dLbl>
            <c:dLbl>
              <c:idx val="4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B-A526-4E05-B74B-7C79CE7FF8DB}"/>
                </c:ext>
              </c:extLst>
            </c:dLbl>
            <c:dLbl>
              <c:idx val="4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C-A526-4E05-B74B-7C79CE7FF8DB}"/>
                </c:ext>
              </c:extLst>
            </c:dLbl>
            <c:dLbl>
              <c:idx val="4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D-A526-4E05-B74B-7C79CE7FF8DB}"/>
                </c:ext>
              </c:extLst>
            </c:dLbl>
            <c:dLbl>
              <c:idx val="4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E-A526-4E05-B74B-7C79CE7FF8DB}"/>
                </c:ext>
              </c:extLst>
            </c:dLbl>
            <c:dLbl>
              <c:idx val="4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F-A526-4E05-B74B-7C79CE7FF8DB}"/>
                </c:ext>
              </c:extLst>
            </c:dLbl>
            <c:dLbl>
              <c:idx val="4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0-A526-4E05-B74B-7C79CE7FF8DB}"/>
                </c:ext>
              </c:extLst>
            </c:dLbl>
            <c:dLbl>
              <c:idx val="4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1-A526-4E05-B74B-7C79CE7FF8DB}"/>
                </c:ext>
              </c:extLst>
            </c:dLbl>
            <c:dLbl>
              <c:idx val="4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2-A526-4E05-B74B-7C79CE7FF8DB}"/>
                </c:ext>
              </c:extLst>
            </c:dLbl>
            <c:dLbl>
              <c:idx val="4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3-A526-4E05-B74B-7C79CE7FF8DB}"/>
                </c:ext>
              </c:extLst>
            </c:dLbl>
            <c:dLbl>
              <c:idx val="4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4-A526-4E05-B74B-7C79CE7FF8DB}"/>
                </c:ext>
              </c:extLst>
            </c:dLbl>
            <c:dLbl>
              <c:idx val="4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5-A526-4E05-B74B-7C79CE7FF8DB}"/>
                </c:ext>
              </c:extLst>
            </c:dLbl>
            <c:dLbl>
              <c:idx val="4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6-A526-4E05-B74B-7C79CE7FF8DB}"/>
                </c:ext>
              </c:extLst>
            </c:dLbl>
            <c:dLbl>
              <c:idx val="4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7-A526-4E05-B74B-7C79CE7FF8DB}"/>
                </c:ext>
              </c:extLst>
            </c:dLbl>
            <c:dLbl>
              <c:idx val="4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8-A526-4E05-B74B-7C79CE7FF8DB}"/>
                </c:ext>
              </c:extLst>
            </c:dLbl>
            <c:dLbl>
              <c:idx val="4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9-A526-4E05-B74B-7C79CE7FF8DB}"/>
                </c:ext>
              </c:extLst>
            </c:dLbl>
            <c:dLbl>
              <c:idx val="4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A-A526-4E05-B74B-7C79CE7FF8DB}"/>
                </c:ext>
              </c:extLst>
            </c:dLbl>
            <c:dLbl>
              <c:idx val="4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B-A526-4E05-B74B-7C79CE7FF8DB}"/>
                </c:ext>
              </c:extLst>
            </c:dLbl>
            <c:dLbl>
              <c:idx val="4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C-A526-4E05-B74B-7C79CE7FF8DB}"/>
                </c:ext>
              </c:extLst>
            </c:dLbl>
            <c:dLbl>
              <c:idx val="4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D-A526-4E05-B74B-7C79CE7FF8DB}"/>
                </c:ext>
              </c:extLst>
            </c:dLbl>
            <c:dLbl>
              <c:idx val="4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E-A526-4E05-B74B-7C79CE7FF8DB}"/>
                </c:ext>
              </c:extLst>
            </c:dLbl>
            <c:dLbl>
              <c:idx val="4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F-A526-4E05-B74B-7C79CE7FF8DB}"/>
                </c:ext>
              </c:extLst>
            </c:dLbl>
            <c:dLbl>
              <c:idx val="4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0-A526-4E05-B74B-7C79CE7FF8DB}"/>
                </c:ext>
              </c:extLst>
            </c:dLbl>
            <c:dLbl>
              <c:idx val="4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1-A526-4E05-B74B-7C79CE7FF8DB}"/>
                </c:ext>
              </c:extLst>
            </c:dLbl>
            <c:dLbl>
              <c:idx val="4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2-A526-4E05-B74B-7C79CE7FF8DB}"/>
                </c:ext>
              </c:extLst>
            </c:dLbl>
            <c:dLbl>
              <c:idx val="4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3-A526-4E05-B74B-7C79CE7FF8DB}"/>
                </c:ext>
              </c:extLst>
            </c:dLbl>
            <c:dLbl>
              <c:idx val="4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4-A526-4E05-B74B-7C79CE7FF8DB}"/>
                </c:ext>
              </c:extLst>
            </c:dLbl>
            <c:dLbl>
              <c:idx val="4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5-A526-4E05-B74B-7C79CE7FF8DB}"/>
                </c:ext>
              </c:extLst>
            </c:dLbl>
            <c:dLbl>
              <c:idx val="4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6-A526-4E05-B74B-7C79CE7FF8DB}"/>
                </c:ext>
              </c:extLst>
            </c:dLbl>
            <c:dLbl>
              <c:idx val="4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7-A526-4E05-B74B-7C79CE7FF8DB}"/>
                </c:ext>
              </c:extLst>
            </c:dLbl>
            <c:dLbl>
              <c:idx val="4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8-A526-4E05-B74B-7C79CE7FF8DB}"/>
                </c:ext>
              </c:extLst>
            </c:dLbl>
            <c:dLbl>
              <c:idx val="4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9-A526-4E05-B74B-7C79CE7FF8DB}"/>
                </c:ext>
              </c:extLst>
            </c:dLbl>
            <c:dLbl>
              <c:idx val="4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A-A526-4E05-B74B-7C79CE7FF8DB}"/>
                </c:ext>
              </c:extLst>
            </c:dLbl>
            <c:dLbl>
              <c:idx val="4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B-A526-4E05-B74B-7C79CE7FF8DB}"/>
                </c:ext>
              </c:extLst>
            </c:dLbl>
            <c:dLbl>
              <c:idx val="4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C-A526-4E05-B74B-7C79CE7FF8DB}"/>
                </c:ext>
              </c:extLst>
            </c:dLbl>
            <c:dLbl>
              <c:idx val="4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D-A526-4E05-B74B-7C79CE7FF8DB}"/>
                </c:ext>
              </c:extLst>
            </c:dLbl>
            <c:dLbl>
              <c:idx val="4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E-A526-4E05-B74B-7C79CE7FF8DB}"/>
                </c:ext>
              </c:extLst>
            </c:dLbl>
            <c:dLbl>
              <c:idx val="4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F-A526-4E05-B74B-7C79CE7FF8DB}"/>
                </c:ext>
              </c:extLst>
            </c:dLbl>
            <c:dLbl>
              <c:idx val="4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0-A526-4E05-B74B-7C79CE7FF8DB}"/>
                </c:ext>
              </c:extLst>
            </c:dLbl>
            <c:dLbl>
              <c:idx val="4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1-A526-4E05-B74B-7C79CE7FF8DB}"/>
                </c:ext>
              </c:extLst>
            </c:dLbl>
            <c:dLbl>
              <c:idx val="4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2-A526-4E05-B74B-7C79CE7FF8DB}"/>
                </c:ext>
              </c:extLst>
            </c:dLbl>
            <c:dLbl>
              <c:idx val="4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3-A526-4E05-B74B-7C79CE7FF8DB}"/>
                </c:ext>
              </c:extLst>
            </c:dLbl>
            <c:dLbl>
              <c:idx val="4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4-A526-4E05-B74B-7C79CE7FF8DB}"/>
                </c:ext>
              </c:extLst>
            </c:dLbl>
            <c:dLbl>
              <c:idx val="4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5-A526-4E05-B74B-7C79CE7FF8DB}"/>
                </c:ext>
              </c:extLst>
            </c:dLbl>
            <c:dLbl>
              <c:idx val="4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6-A526-4E05-B74B-7C79CE7FF8DB}"/>
                </c:ext>
              </c:extLst>
            </c:dLbl>
            <c:dLbl>
              <c:idx val="4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7-A526-4E05-B74B-7C79CE7FF8DB}"/>
                </c:ext>
              </c:extLst>
            </c:dLbl>
            <c:dLbl>
              <c:idx val="4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8-A526-4E05-B74B-7C79CE7FF8DB}"/>
                </c:ext>
              </c:extLst>
            </c:dLbl>
            <c:dLbl>
              <c:idx val="4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9-A526-4E05-B74B-7C79CE7FF8DB}"/>
                </c:ext>
              </c:extLst>
            </c:dLbl>
            <c:dLbl>
              <c:idx val="4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A-A526-4E05-B74B-7C79CE7FF8DB}"/>
                </c:ext>
              </c:extLst>
            </c:dLbl>
            <c:dLbl>
              <c:idx val="4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B-A526-4E05-B74B-7C79CE7FF8DB}"/>
                </c:ext>
              </c:extLst>
            </c:dLbl>
            <c:dLbl>
              <c:idx val="4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C-A526-4E05-B74B-7C79CE7FF8DB}"/>
                </c:ext>
              </c:extLst>
            </c:dLbl>
            <c:dLbl>
              <c:idx val="4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D-A526-4E05-B74B-7C79CE7FF8DB}"/>
                </c:ext>
              </c:extLst>
            </c:dLbl>
            <c:dLbl>
              <c:idx val="4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E-A526-4E05-B74B-7C79CE7FF8DB}"/>
                </c:ext>
              </c:extLst>
            </c:dLbl>
            <c:dLbl>
              <c:idx val="4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F-A526-4E05-B74B-7C79CE7FF8DB}"/>
                </c:ext>
              </c:extLst>
            </c:dLbl>
            <c:dLbl>
              <c:idx val="4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0-A526-4E05-B74B-7C79CE7FF8DB}"/>
                </c:ext>
              </c:extLst>
            </c:dLbl>
            <c:dLbl>
              <c:idx val="4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1-A526-4E05-B74B-7C79CE7FF8DB}"/>
                </c:ext>
              </c:extLst>
            </c:dLbl>
            <c:dLbl>
              <c:idx val="4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2-A526-4E05-B74B-7C79CE7FF8DB}"/>
                </c:ext>
              </c:extLst>
            </c:dLbl>
            <c:dLbl>
              <c:idx val="4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3-A526-4E05-B74B-7C79CE7FF8DB}"/>
                </c:ext>
              </c:extLst>
            </c:dLbl>
            <c:dLbl>
              <c:idx val="4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4-A526-4E05-B74B-7C79CE7FF8DB}"/>
                </c:ext>
              </c:extLst>
            </c:dLbl>
            <c:dLbl>
              <c:idx val="4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5-A526-4E05-B74B-7C79CE7FF8DB}"/>
                </c:ext>
              </c:extLst>
            </c:dLbl>
            <c:dLbl>
              <c:idx val="4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6-A526-4E05-B74B-7C79CE7FF8DB}"/>
                </c:ext>
              </c:extLst>
            </c:dLbl>
            <c:dLbl>
              <c:idx val="4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7-A526-4E05-B74B-7C79CE7FF8DB}"/>
                </c:ext>
              </c:extLst>
            </c:dLbl>
            <c:dLbl>
              <c:idx val="4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8-A526-4E05-B74B-7C79CE7FF8DB}"/>
                </c:ext>
              </c:extLst>
            </c:dLbl>
            <c:dLbl>
              <c:idx val="4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9-A526-4E05-B74B-7C79CE7FF8DB}"/>
                </c:ext>
              </c:extLst>
            </c:dLbl>
            <c:dLbl>
              <c:idx val="4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A-A526-4E05-B74B-7C79CE7FF8DB}"/>
                </c:ext>
              </c:extLst>
            </c:dLbl>
            <c:dLbl>
              <c:idx val="4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B-A526-4E05-B74B-7C79CE7FF8DB}"/>
                </c:ext>
              </c:extLst>
            </c:dLbl>
            <c:dLbl>
              <c:idx val="4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C-A526-4E05-B74B-7C79CE7FF8DB}"/>
                </c:ext>
              </c:extLst>
            </c:dLbl>
            <c:dLbl>
              <c:idx val="4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D-A526-4E05-B74B-7C79CE7FF8DB}"/>
                </c:ext>
              </c:extLst>
            </c:dLbl>
            <c:dLbl>
              <c:idx val="4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E-A526-4E05-B74B-7C79CE7FF8DB}"/>
                </c:ext>
              </c:extLst>
            </c:dLbl>
            <c:dLbl>
              <c:idx val="4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F-A526-4E05-B74B-7C79CE7FF8DB}"/>
                </c:ext>
              </c:extLst>
            </c:dLbl>
            <c:dLbl>
              <c:idx val="4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0-A526-4E05-B74B-7C79CE7FF8DB}"/>
                </c:ext>
              </c:extLst>
            </c:dLbl>
            <c:dLbl>
              <c:idx val="4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1-A526-4E05-B74B-7C79CE7FF8DB}"/>
                </c:ext>
              </c:extLst>
            </c:dLbl>
            <c:dLbl>
              <c:idx val="4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2-A526-4E05-B74B-7C79CE7FF8DB}"/>
                </c:ext>
              </c:extLst>
            </c:dLbl>
            <c:dLbl>
              <c:idx val="4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3-A526-4E05-B74B-7C79CE7FF8DB}"/>
                </c:ext>
              </c:extLst>
            </c:dLbl>
            <c:dLbl>
              <c:idx val="5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4-A526-4E05-B74B-7C79CE7FF8DB}"/>
                </c:ext>
              </c:extLst>
            </c:dLbl>
            <c:dLbl>
              <c:idx val="5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5-A526-4E05-B74B-7C79CE7FF8DB}"/>
                </c:ext>
              </c:extLst>
            </c:dLbl>
            <c:dLbl>
              <c:idx val="5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6-A526-4E05-B74B-7C79CE7FF8DB}"/>
                </c:ext>
              </c:extLst>
            </c:dLbl>
            <c:dLbl>
              <c:idx val="5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7-A526-4E05-B74B-7C79CE7FF8DB}"/>
                </c:ext>
              </c:extLst>
            </c:dLbl>
            <c:dLbl>
              <c:idx val="5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8-A526-4E05-B74B-7C79CE7FF8DB}"/>
                </c:ext>
              </c:extLst>
            </c:dLbl>
            <c:dLbl>
              <c:idx val="5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9-A526-4E05-B74B-7C79CE7FF8DB}"/>
                </c:ext>
              </c:extLst>
            </c:dLbl>
            <c:dLbl>
              <c:idx val="5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A-A526-4E05-B74B-7C79CE7FF8DB}"/>
                </c:ext>
              </c:extLst>
            </c:dLbl>
            <c:dLbl>
              <c:idx val="5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B-A526-4E05-B74B-7C79CE7FF8DB}"/>
                </c:ext>
              </c:extLst>
            </c:dLbl>
            <c:dLbl>
              <c:idx val="5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C-A526-4E05-B74B-7C79CE7FF8DB}"/>
                </c:ext>
              </c:extLst>
            </c:dLbl>
            <c:dLbl>
              <c:idx val="5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D-A526-4E05-B74B-7C79CE7FF8DB}"/>
                </c:ext>
              </c:extLst>
            </c:dLbl>
            <c:dLbl>
              <c:idx val="5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E-A526-4E05-B74B-7C79CE7FF8DB}"/>
                </c:ext>
              </c:extLst>
            </c:dLbl>
            <c:dLbl>
              <c:idx val="5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F-A526-4E05-B74B-7C79CE7FF8DB}"/>
                </c:ext>
              </c:extLst>
            </c:dLbl>
            <c:dLbl>
              <c:idx val="5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0-A526-4E05-B74B-7C79CE7FF8DB}"/>
                </c:ext>
              </c:extLst>
            </c:dLbl>
            <c:dLbl>
              <c:idx val="5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1-A526-4E05-B74B-7C79CE7FF8DB}"/>
                </c:ext>
              </c:extLst>
            </c:dLbl>
            <c:dLbl>
              <c:idx val="5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2-A526-4E05-B74B-7C79CE7FF8DB}"/>
                </c:ext>
              </c:extLst>
            </c:dLbl>
            <c:dLbl>
              <c:idx val="5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3-A526-4E05-B74B-7C79CE7FF8DB}"/>
                </c:ext>
              </c:extLst>
            </c:dLbl>
            <c:dLbl>
              <c:idx val="5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4-A526-4E05-B74B-7C79CE7FF8DB}"/>
                </c:ext>
              </c:extLst>
            </c:dLbl>
            <c:dLbl>
              <c:idx val="5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5-A526-4E05-B74B-7C79CE7FF8DB}"/>
                </c:ext>
              </c:extLst>
            </c:dLbl>
            <c:dLbl>
              <c:idx val="5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6-A526-4E05-B74B-7C79CE7FF8DB}"/>
                </c:ext>
              </c:extLst>
            </c:dLbl>
            <c:dLbl>
              <c:idx val="5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7-A526-4E05-B74B-7C79CE7FF8DB}"/>
                </c:ext>
              </c:extLst>
            </c:dLbl>
            <c:dLbl>
              <c:idx val="5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8-A526-4E05-B74B-7C79CE7FF8DB}"/>
                </c:ext>
              </c:extLst>
            </c:dLbl>
            <c:dLbl>
              <c:idx val="5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9-A526-4E05-B74B-7C79CE7FF8DB}"/>
                </c:ext>
              </c:extLst>
            </c:dLbl>
            <c:dLbl>
              <c:idx val="5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A-A526-4E05-B74B-7C79CE7FF8DB}"/>
                </c:ext>
              </c:extLst>
            </c:dLbl>
            <c:dLbl>
              <c:idx val="5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B-A526-4E05-B74B-7C79CE7FF8DB}"/>
                </c:ext>
              </c:extLst>
            </c:dLbl>
            <c:dLbl>
              <c:idx val="5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C-A526-4E05-B74B-7C79CE7FF8DB}"/>
                </c:ext>
              </c:extLst>
            </c:dLbl>
            <c:dLbl>
              <c:idx val="5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D-A526-4E05-B74B-7C79CE7FF8DB}"/>
                </c:ext>
              </c:extLst>
            </c:dLbl>
            <c:dLbl>
              <c:idx val="5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E-A526-4E05-B74B-7C79CE7FF8DB}"/>
                </c:ext>
              </c:extLst>
            </c:dLbl>
            <c:dLbl>
              <c:idx val="5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F-A526-4E05-B74B-7C79CE7FF8DB}"/>
                </c:ext>
              </c:extLst>
            </c:dLbl>
            <c:dLbl>
              <c:idx val="5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0-A526-4E05-B74B-7C79CE7FF8DB}"/>
                </c:ext>
              </c:extLst>
            </c:dLbl>
            <c:dLbl>
              <c:idx val="5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1-A526-4E05-B74B-7C79CE7FF8DB}"/>
                </c:ext>
              </c:extLst>
            </c:dLbl>
            <c:dLbl>
              <c:idx val="5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2-A526-4E05-B74B-7C79CE7FF8DB}"/>
                </c:ext>
              </c:extLst>
            </c:dLbl>
            <c:dLbl>
              <c:idx val="5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3-A526-4E05-B74B-7C79CE7FF8DB}"/>
                </c:ext>
              </c:extLst>
            </c:dLbl>
            <c:dLbl>
              <c:idx val="5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4-A526-4E05-B74B-7C79CE7FF8DB}"/>
                </c:ext>
              </c:extLst>
            </c:dLbl>
            <c:dLbl>
              <c:idx val="5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5-A526-4E05-B74B-7C79CE7FF8DB}"/>
                </c:ext>
              </c:extLst>
            </c:dLbl>
            <c:dLbl>
              <c:idx val="5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6-A526-4E05-B74B-7C79CE7FF8DB}"/>
                </c:ext>
              </c:extLst>
            </c:dLbl>
            <c:dLbl>
              <c:idx val="5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7-A526-4E05-B74B-7C79CE7FF8DB}"/>
                </c:ext>
              </c:extLst>
            </c:dLbl>
            <c:dLbl>
              <c:idx val="5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8-A526-4E05-B74B-7C79CE7FF8DB}"/>
                </c:ext>
              </c:extLst>
            </c:dLbl>
            <c:dLbl>
              <c:idx val="5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9-A526-4E05-B74B-7C79CE7FF8DB}"/>
                </c:ext>
              </c:extLst>
            </c:dLbl>
            <c:dLbl>
              <c:idx val="5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A-A526-4E05-B74B-7C79CE7FF8DB}"/>
                </c:ext>
              </c:extLst>
            </c:dLbl>
            <c:dLbl>
              <c:idx val="5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B-A526-4E05-B74B-7C79CE7FF8DB}"/>
                </c:ext>
              </c:extLst>
            </c:dLbl>
            <c:dLbl>
              <c:idx val="5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C-A526-4E05-B74B-7C79CE7FF8DB}"/>
                </c:ext>
              </c:extLst>
            </c:dLbl>
            <c:dLbl>
              <c:idx val="5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D-A526-4E05-B74B-7C79CE7FF8DB}"/>
                </c:ext>
              </c:extLst>
            </c:dLbl>
            <c:dLbl>
              <c:idx val="5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E-A526-4E05-B74B-7C79CE7FF8DB}"/>
                </c:ext>
              </c:extLst>
            </c:dLbl>
            <c:dLbl>
              <c:idx val="5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F-A526-4E05-B74B-7C79CE7FF8DB}"/>
                </c:ext>
              </c:extLst>
            </c:dLbl>
            <c:dLbl>
              <c:idx val="5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0-A526-4E05-B74B-7C79CE7FF8DB}"/>
                </c:ext>
              </c:extLst>
            </c:dLbl>
            <c:dLbl>
              <c:idx val="5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1-A526-4E05-B74B-7C79CE7FF8DB}"/>
                </c:ext>
              </c:extLst>
            </c:dLbl>
            <c:dLbl>
              <c:idx val="5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2-A526-4E05-B74B-7C79CE7FF8DB}"/>
                </c:ext>
              </c:extLst>
            </c:dLbl>
            <c:dLbl>
              <c:idx val="5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3-A526-4E05-B74B-7C79CE7FF8DB}"/>
                </c:ext>
              </c:extLst>
            </c:dLbl>
            <c:dLbl>
              <c:idx val="5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4-A526-4E05-B74B-7C79CE7FF8DB}"/>
                </c:ext>
              </c:extLst>
            </c:dLbl>
            <c:dLbl>
              <c:idx val="5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5-A526-4E05-B74B-7C79CE7FF8DB}"/>
                </c:ext>
              </c:extLst>
            </c:dLbl>
            <c:dLbl>
              <c:idx val="5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6-A526-4E05-B74B-7C79CE7FF8DB}"/>
                </c:ext>
              </c:extLst>
            </c:dLbl>
            <c:dLbl>
              <c:idx val="5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7-A526-4E05-B74B-7C79CE7FF8DB}"/>
                </c:ext>
              </c:extLst>
            </c:dLbl>
            <c:dLbl>
              <c:idx val="5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8-A526-4E05-B74B-7C79CE7FF8DB}"/>
                </c:ext>
              </c:extLst>
            </c:dLbl>
            <c:dLbl>
              <c:idx val="5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9-A526-4E05-B74B-7C79CE7FF8DB}"/>
                </c:ext>
              </c:extLst>
            </c:dLbl>
            <c:dLbl>
              <c:idx val="5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A-A526-4E05-B74B-7C79CE7FF8DB}"/>
                </c:ext>
              </c:extLst>
            </c:dLbl>
            <c:dLbl>
              <c:idx val="5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B-A526-4E05-B74B-7C79CE7FF8DB}"/>
                </c:ext>
              </c:extLst>
            </c:dLbl>
            <c:dLbl>
              <c:idx val="5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C-A526-4E05-B74B-7C79CE7FF8DB}"/>
                </c:ext>
              </c:extLst>
            </c:dLbl>
            <c:dLbl>
              <c:idx val="5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D-A526-4E05-B74B-7C79CE7FF8DB}"/>
                </c:ext>
              </c:extLst>
            </c:dLbl>
            <c:dLbl>
              <c:idx val="5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E-A526-4E05-B74B-7C79CE7FF8DB}"/>
                </c:ext>
              </c:extLst>
            </c:dLbl>
            <c:dLbl>
              <c:idx val="5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F-A526-4E05-B74B-7C79CE7FF8DB}"/>
                </c:ext>
              </c:extLst>
            </c:dLbl>
            <c:dLbl>
              <c:idx val="5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0-A526-4E05-B74B-7C79CE7FF8DB}"/>
                </c:ext>
              </c:extLst>
            </c:dLbl>
            <c:dLbl>
              <c:idx val="5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1-A526-4E05-B74B-7C79CE7FF8DB}"/>
                </c:ext>
              </c:extLst>
            </c:dLbl>
            <c:dLbl>
              <c:idx val="5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2-A526-4E05-B74B-7C79CE7FF8DB}"/>
                </c:ext>
              </c:extLst>
            </c:dLbl>
            <c:dLbl>
              <c:idx val="5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3-A526-4E05-B74B-7C79CE7FF8DB}"/>
                </c:ext>
              </c:extLst>
            </c:dLbl>
            <c:dLbl>
              <c:idx val="5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4-A526-4E05-B74B-7C79CE7FF8DB}"/>
                </c:ext>
              </c:extLst>
            </c:dLbl>
            <c:dLbl>
              <c:idx val="5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5-A526-4E05-B74B-7C79CE7FF8DB}"/>
                </c:ext>
              </c:extLst>
            </c:dLbl>
            <c:dLbl>
              <c:idx val="5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6-A526-4E05-B74B-7C79CE7FF8DB}"/>
                </c:ext>
              </c:extLst>
            </c:dLbl>
            <c:dLbl>
              <c:idx val="5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7-A526-4E05-B74B-7C79CE7FF8DB}"/>
                </c:ext>
              </c:extLst>
            </c:dLbl>
            <c:dLbl>
              <c:idx val="5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8-A526-4E05-B74B-7C79CE7FF8DB}"/>
                </c:ext>
              </c:extLst>
            </c:dLbl>
            <c:dLbl>
              <c:idx val="5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9-A526-4E05-B74B-7C79CE7FF8DB}"/>
                </c:ext>
              </c:extLst>
            </c:dLbl>
            <c:dLbl>
              <c:idx val="5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A-A526-4E05-B74B-7C79CE7FF8DB}"/>
                </c:ext>
              </c:extLst>
            </c:dLbl>
            <c:dLbl>
              <c:idx val="5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B-A526-4E05-B74B-7C79CE7FF8DB}"/>
                </c:ext>
              </c:extLst>
            </c:dLbl>
            <c:dLbl>
              <c:idx val="5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C-A526-4E05-B74B-7C79CE7FF8DB}"/>
                </c:ext>
              </c:extLst>
            </c:dLbl>
            <c:dLbl>
              <c:idx val="5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D-A526-4E05-B74B-7C79CE7FF8DB}"/>
                </c:ext>
              </c:extLst>
            </c:dLbl>
            <c:dLbl>
              <c:idx val="5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E-A526-4E05-B74B-7C79CE7FF8DB}"/>
                </c:ext>
              </c:extLst>
            </c:dLbl>
            <c:dLbl>
              <c:idx val="5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F-A526-4E05-B74B-7C79CE7FF8DB}"/>
                </c:ext>
              </c:extLst>
            </c:dLbl>
            <c:dLbl>
              <c:idx val="5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0-A526-4E05-B74B-7C79CE7FF8DB}"/>
                </c:ext>
              </c:extLst>
            </c:dLbl>
            <c:dLbl>
              <c:idx val="5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1-A526-4E05-B74B-7C79CE7FF8DB}"/>
                </c:ext>
              </c:extLst>
            </c:dLbl>
            <c:dLbl>
              <c:idx val="5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2-A526-4E05-B74B-7C79CE7FF8DB}"/>
                </c:ext>
              </c:extLst>
            </c:dLbl>
            <c:dLbl>
              <c:idx val="5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3-A526-4E05-B74B-7C79CE7FF8DB}"/>
                </c:ext>
              </c:extLst>
            </c:dLbl>
            <c:dLbl>
              <c:idx val="5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4-A526-4E05-B74B-7C79CE7FF8DB}"/>
                </c:ext>
              </c:extLst>
            </c:dLbl>
            <c:dLbl>
              <c:idx val="5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5-A526-4E05-B74B-7C79CE7FF8DB}"/>
                </c:ext>
              </c:extLst>
            </c:dLbl>
            <c:dLbl>
              <c:idx val="5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6-A526-4E05-B74B-7C79CE7FF8DB}"/>
                </c:ext>
              </c:extLst>
            </c:dLbl>
            <c:dLbl>
              <c:idx val="5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7-A526-4E05-B74B-7C79CE7FF8DB}"/>
                </c:ext>
              </c:extLst>
            </c:dLbl>
            <c:dLbl>
              <c:idx val="5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8-A526-4E05-B74B-7C79CE7FF8DB}"/>
                </c:ext>
              </c:extLst>
            </c:dLbl>
            <c:dLbl>
              <c:idx val="5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9-A526-4E05-B74B-7C79CE7FF8DB}"/>
                </c:ext>
              </c:extLst>
            </c:dLbl>
            <c:dLbl>
              <c:idx val="5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A-A526-4E05-B74B-7C79CE7FF8DB}"/>
                </c:ext>
              </c:extLst>
            </c:dLbl>
            <c:dLbl>
              <c:idx val="5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B-A526-4E05-B74B-7C79CE7FF8DB}"/>
                </c:ext>
              </c:extLst>
            </c:dLbl>
            <c:dLbl>
              <c:idx val="5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C-A526-4E05-B74B-7C79CE7FF8DB}"/>
                </c:ext>
              </c:extLst>
            </c:dLbl>
            <c:dLbl>
              <c:idx val="5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D-A526-4E05-B74B-7C79CE7FF8DB}"/>
                </c:ext>
              </c:extLst>
            </c:dLbl>
            <c:dLbl>
              <c:idx val="5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E-A526-4E05-B74B-7C79CE7FF8DB}"/>
                </c:ext>
              </c:extLst>
            </c:dLbl>
            <c:dLbl>
              <c:idx val="5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F-A526-4E05-B74B-7C79CE7FF8DB}"/>
                </c:ext>
              </c:extLst>
            </c:dLbl>
            <c:dLbl>
              <c:idx val="5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0-A526-4E05-B74B-7C79CE7FF8DB}"/>
                </c:ext>
              </c:extLst>
            </c:dLbl>
            <c:dLbl>
              <c:idx val="5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1-A526-4E05-B74B-7C79CE7FF8DB}"/>
                </c:ext>
              </c:extLst>
            </c:dLbl>
            <c:dLbl>
              <c:idx val="5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2-A526-4E05-B74B-7C79CE7FF8DB}"/>
                </c:ext>
              </c:extLst>
            </c:dLbl>
            <c:dLbl>
              <c:idx val="5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3-A526-4E05-B74B-7C79CE7FF8DB}"/>
                </c:ext>
              </c:extLst>
            </c:dLbl>
            <c:dLbl>
              <c:idx val="5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4-A526-4E05-B74B-7C79CE7FF8DB}"/>
                </c:ext>
              </c:extLst>
            </c:dLbl>
            <c:dLbl>
              <c:idx val="5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5-A526-4E05-B74B-7C79CE7FF8DB}"/>
                </c:ext>
              </c:extLst>
            </c:dLbl>
            <c:dLbl>
              <c:idx val="5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6-A526-4E05-B74B-7C79CE7FF8DB}"/>
                </c:ext>
              </c:extLst>
            </c:dLbl>
            <c:dLbl>
              <c:idx val="5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7-A526-4E05-B74B-7C79CE7FF8DB}"/>
                </c:ext>
              </c:extLst>
            </c:dLbl>
            <c:dLbl>
              <c:idx val="6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8-A526-4E05-B74B-7C79CE7FF8DB}"/>
                </c:ext>
              </c:extLst>
            </c:dLbl>
            <c:dLbl>
              <c:idx val="6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9-A526-4E05-B74B-7C79CE7FF8DB}"/>
                </c:ext>
              </c:extLst>
            </c:dLbl>
            <c:dLbl>
              <c:idx val="6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A-A526-4E05-B74B-7C79CE7FF8DB}"/>
                </c:ext>
              </c:extLst>
            </c:dLbl>
            <c:dLbl>
              <c:idx val="6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B-A526-4E05-B74B-7C79CE7FF8DB}"/>
                </c:ext>
              </c:extLst>
            </c:dLbl>
            <c:dLbl>
              <c:idx val="6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C-A526-4E05-B74B-7C79CE7FF8DB}"/>
                </c:ext>
              </c:extLst>
            </c:dLbl>
            <c:dLbl>
              <c:idx val="6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D-A526-4E05-B74B-7C79CE7FF8DB}"/>
                </c:ext>
              </c:extLst>
            </c:dLbl>
            <c:dLbl>
              <c:idx val="6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E-A526-4E05-B74B-7C79CE7FF8DB}"/>
                </c:ext>
              </c:extLst>
            </c:dLbl>
            <c:dLbl>
              <c:idx val="6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F-A526-4E05-B74B-7C79CE7FF8DB}"/>
                </c:ext>
              </c:extLst>
            </c:dLbl>
            <c:dLbl>
              <c:idx val="6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0-A526-4E05-B74B-7C79CE7FF8DB}"/>
                </c:ext>
              </c:extLst>
            </c:dLbl>
            <c:dLbl>
              <c:idx val="6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1-A526-4E05-B74B-7C79CE7FF8DB}"/>
                </c:ext>
              </c:extLst>
            </c:dLbl>
            <c:dLbl>
              <c:idx val="6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2-A526-4E05-B74B-7C79CE7FF8DB}"/>
                </c:ext>
              </c:extLst>
            </c:dLbl>
            <c:dLbl>
              <c:idx val="6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3-A526-4E05-B74B-7C79CE7FF8DB}"/>
                </c:ext>
              </c:extLst>
            </c:dLbl>
            <c:dLbl>
              <c:idx val="6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4-A526-4E05-B74B-7C79CE7FF8DB}"/>
                </c:ext>
              </c:extLst>
            </c:dLbl>
            <c:dLbl>
              <c:idx val="6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5-A526-4E05-B74B-7C79CE7FF8DB}"/>
                </c:ext>
              </c:extLst>
            </c:dLbl>
            <c:dLbl>
              <c:idx val="6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6-A526-4E05-B74B-7C79CE7FF8DB}"/>
                </c:ext>
              </c:extLst>
            </c:dLbl>
            <c:dLbl>
              <c:idx val="6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7-A526-4E05-B74B-7C79CE7FF8DB}"/>
                </c:ext>
              </c:extLst>
            </c:dLbl>
            <c:dLbl>
              <c:idx val="6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8-A526-4E05-B74B-7C79CE7FF8DB}"/>
                </c:ext>
              </c:extLst>
            </c:dLbl>
            <c:dLbl>
              <c:idx val="6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9-A526-4E05-B74B-7C79CE7FF8DB}"/>
                </c:ext>
              </c:extLst>
            </c:dLbl>
            <c:dLbl>
              <c:idx val="6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A-A526-4E05-B74B-7C79CE7FF8DB}"/>
                </c:ext>
              </c:extLst>
            </c:dLbl>
            <c:dLbl>
              <c:idx val="6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B-A526-4E05-B74B-7C79CE7FF8DB}"/>
                </c:ext>
              </c:extLst>
            </c:dLbl>
            <c:dLbl>
              <c:idx val="6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C-A526-4E05-B74B-7C79CE7FF8DB}"/>
                </c:ext>
              </c:extLst>
            </c:dLbl>
            <c:dLbl>
              <c:idx val="6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D-A526-4E05-B74B-7C79CE7FF8DB}"/>
                </c:ext>
              </c:extLst>
            </c:dLbl>
            <c:dLbl>
              <c:idx val="6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E-A526-4E05-B74B-7C79CE7FF8DB}"/>
                </c:ext>
              </c:extLst>
            </c:dLbl>
            <c:dLbl>
              <c:idx val="6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F-A526-4E05-B74B-7C79CE7FF8DB}"/>
                </c:ext>
              </c:extLst>
            </c:dLbl>
            <c:dLbl>
              <c:idx val="6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0-A526-4E05-B74B-7C79CE7FF8DB}"/>
                </c:ext>
              </c:extLst>
            </c:dLbl>
            <c:dLbl>
              <c:idx val="6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1-A526-4E05-B74B-7C79CE7FF8DB}"/>
                </c:ext>
              </c:extLst>
            </c:dLbl>
            <c:dLbl>
              <c:idx val="6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2-A526-4E05-B74B-7C79CE7FF8DB}"/>
                </c:ext>
              </c:extLst>
            </c:dLbl>
            <c:dLbl>
              <c:idx val="6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3-A526-4E05-B74B-7C79CE7FF8DB}"/>
                </c:ext>
              </c:extLst>
            </c:dLbl>
            <c:dLbl>
              <c:idx val="6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4-A526-4E05-B74B-7C79CE7FF8DB}"/>
                </c:ext>
              </c:extLst>
            </c:dLbl>
            <c:dLbl>
              <c:idx val="6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5-A526-4E05-B74B-7C79CE7FF8DB}"/>
                </c:ext>
              </c:extLst>
            </c:dLbl>
            <c:dLbl>
              <c:idx val="6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6-A526-4E05-B74B-7C79CE7FF8DB}"/>
                </c:ext>
              </c:extLst>
            </c:dLbl>
            <c:dLbl>
              <c:idx val="6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7-A526-4E05-B74B-7C79CE7FF8DB}"/>
                </c:ext>
              </c:extLst>
            </c:dLbl>
            <c:dLbl>
              <c:idx val="6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8-A526-4E05-B74B-7C79CE7FF8DB}"/>
                </c:ext>
              </c:extLst>
            </c:dLbl>
            <c:dLbl>
              <c:idx val="6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9-A526-4E05-B74B-7C79CE7FF8DB}"/>
                </c:ext>
              </c:extLst>
            </c:dLbl>
            <c:dLbl>
              <c:idx val="6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A-A526-4E05-B74B-7C79CE7FF8DB}"/>
                </c:ext>
              </c:extLst>
            </c:dLbl>
            <c:dLbl>
              <c:idx val="6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B-A526-4E05-B74B-7C79CE7FF8DB}"/>
                </c:ext>
              </c:extLst>
            </c:dLbl>
            <c:dLbl>
              <c:idx val="6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C-A526-4E05-B74B-7C79CE7FF8DB}"/>
                </c:ext>
              </c:extLst>
            </c:dLbl>
            <c:dLbl>
              <c:idx val="6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D-A526-4E05-B74B-7C79CE7FF8DB}"/>
                </c:ext>
              </c:extLst>
            </c:dLbl>
            <c:dLbl>
              <c:idx val="6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E-A526-4E05-B74B-7C79CE7FF8DB}"/>
                </c:ext>
              </c:extLst>
            </c:dLbl>
            <c:dLbl>
              <c:idx val="6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F-A526-4E05-B74B-7C79CE7FF8DB}"/>
                </c:ext>
              </c:extLst>
            </c:dLbl>
            <c:dLbl>
              <c:idx val="6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0-A526-4E05-B74B-7C79CE7FF8DB}"/>
                </c:ext>
              </c:extLst>
            </c:dLbl>
            <c:dLbl>
              <c:idx val="6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1-A526-4E05-B74B-7C79CE7FF8DB}"/>
                </c:ext>
              </c:extLst>
            </c:dLbl>
            <c:dLbl>
              <c:idx val="6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2-A526-4E05-B74B-7C79CE7FF8DB}"/>
                </c:ext>
              </c:extLst>
            </c:dLbl>
            <c:dLbl>
              <c:idx val="6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3-A526-4E05-B74B-7C79CE7FF8DB}"/>
                </c:ext>
              </c:extLst>
            </c:dLbl>
            <c:dLbl>
              <c:idx val="6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4-A526-4E05-B74B-7C79CE7FF8DB}"/>
                </c:ext>
              </c:extLst>
            </c:dLbl>
            <c:dLbl>
              <c:idx val="6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5-A526-4E05-B74B-7C79CE7FF8DB}"/>
                </c:ext>
              </c:extLst>
            </c:dLbl>
            <c:dLbl>
              <c:idx val="6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6-A526-4E05-B74B-7C79CE7FF8DB}"/>
                </c:ext>
              </c:extLst>
            </c:dLbl>
            <c:dLbl>
              <c:idx val="6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7-A526-4E05-B74B-7C79CE7FF8DB}"/>
                </c:ext>
              </c:extLst>
            </c:dLbl>
            <c:dLbl>
              <c:idx val="6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8-A526-4E05-B74B-7C79CE7FF8DB}"/>
                </c:ext>
              </c:extLst>
            </c:dLbl>
            <c:dLbl>
              <c:idx val="6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9-A526-4E05-B74B-7C79CE7FF8DB}"/>
                </c:ext>
              </c:extLst>
            </c:dLbl>
            <c:dLbl>
              <c:idx val="6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A-A526-4E05-B74B-7C79CE7FF8DB}"/>
                </c:ext>
              </c:extLst>
            </c:dLbl>
            <c:dLbl>
              <c:idx val="6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B-A526-4E05-B74B-7C79CE7FF8DB}"/>
                </c:ext>
              </c:extLst>
            </c:dLbl>
            <c:dLbl>
              <c:idx val="6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C-A526-4E05-B74B-7C79CE7FF8DB}"/>
                </c:ext>
              </c:extLst>
            </c:dLbl>
            <c:dLbl>
              <c:idx val="6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D-A526-4E05-B74B-7C79CE7FF8DB}"/>
                </c:ext>
              </c:extLst>
            </c:dLbl>
            <c:dLbl>
              <c:idx val="6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E-A526-4E05-B74B-7C79CE7FF8DB}"/>
                </c:ext>
              </c:extLst>
            </c:dLbl>
            <c:dLbl>
              <c:idx val="6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F-A526-4E05-B74B-7C79CE7FF8DB}"/>
                </c:ext>
              </c:extLst>
            </c:dLbl>
            <c:dLbl>
              <c:idx val="6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0-A526-4E05-B74B-7C79CE7FF8DB}"/>
                </c:ext>
              </c:extLst>
            </c:dLbl>
            <c:dLbl>
              <c:idx val="6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1-A526-4E05-B74B-7C79CE7FF8DB}"/>
                </c:ext>
              </c:extLst>
            </c:dLbl>
            <c:dLbl>
              <c:idx val="6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2-A526-4E05-B74B-7C79CE7FF8DB}"/>
                </c:ext>
              </c:extLst>
            </c:dLbl>
            <c:dLbl>
              <c:idx val="6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3-A526-4E05-B74B-7C79CE7FF8DB}"/>
                </c:ext>
              </c:extLst>
            </c:dLbl>
            <c:dLbl>
              <c:idx val="6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4-A526-4E05-B74B-7C79CE7FF8DB}"/>
                </c:ext>
              </c:extLst>
            </c:dLbl>
            <c:dLbl>
              <c:idx val="6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5-A526-4E05-B74B-7C79CE7FF8DB}"/>
                </c:ext>
              </c:extLst>
            </c:dLbl>
            <c:dLbl>
              <c:idx val="6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6-A526-4E05-B74B-7C79CE7FF8DB}"/>
                </c:ext>
              </c:extLst>
            </c:dLbl>
            <c:dLbl>
              <c:idx val="6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7-A526-4E05-B74B-7C79CE7FF8DB}"/>
                </c:ext>
              </c:extLst>
            </c:dLbl>
            <c:dLbl>
              <c:idx val="6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8-A526-4E05-B74B-7C79CE7FF8DB}"/>
                </c:ext>
              </c:extLst>
            </c:dLbl>
            <c:dLbl>
              <c:idx val="6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9-A526-4E05-B74B-7C79CE7FF8DB}"/>
                </c:ext>
              </c:extLst>
            </c:dLbl>
            <c:dLbl>
              <c:idx val="6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A-A526-4E05-B74B-7C79CE7FF8DB}"/>
                </c:ext>
              </c:extLst>
            </c:dLbl>
            <c:dLbl>
              <c:idx val="6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B-A526-4E05-B74B-7C79CE7FF8DB}"/>
                </c:ext>
              </c:extLst>
            </c:dLbl>
            <c:dLbl>
              <c:idx val="6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C-A526-4E05-B74B-7C79CE7FF8DB}"/>
                </c:ext>
              </c:extLst>
            </c:dLbl>
            <c:dLbl>
              <c:idx val="6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D-A526-4E05-B74B-7C79CE7FF8DB}"/>
                </c:ext>
              </c:extLst>
            </c:dLbl>
            <c:dLbl>
              <c:idx val="6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E-A526-4E05-B74B-7C79CE7FF8DB}"/>
                </c:ext>
              </c:extLst>
            </c:dLbl>
            <c:dLbl>
              <c:idx val="6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F-A526-4E05-B74B-7C79CE7FF8DB}"/>
                </c:ext>
              </c:extLst>
            </c:dLbl>
            <c:dLbl>
              <c:idx val="6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0-A526-4E05-B74B-7C79CE7FF8DB}"/>
                </c:ext>
              </c:extLst>
            </c:dLbl>
            <c:dLbl>
              <c:idx val="6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1-A526-4E05-B74B-7C79CE7FF8DB}"/>
                </c:ext>
              </c:extLst>
            </c:dLbl>
            <c:dLbl>
              <c:idx val="6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2-A526-4E05-B74B-7C79CE7FF8DB}"/>
                </c:ext>
              </c:extLst>
            </c:dLbl>
            <c:dLbl>
              <c:idx val="6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3-A526-4E05-B74B-7C79CE7FF8DB}"/>
                </c:ext>
              </c:extLst>
            </c:dLbl>
            <c:dLbl>
              <c:idx val="6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4-A526-4E05-B74B-7C79CE7FF8DB}"/>
                </c:ext>
              </c:extLst>
            </c:dLbl>
            <c:dLbl>
              <c:idx val="6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5-A526-4E05-B74B-7C79CE7FF8DB}"/>
                </c:ext>
              </c:extLst>
            </c:dLbl>
            <c:dLbl>
              <c:idx val="6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6-A526-4E05-B74B-7C79CE7FF8DB}"/>
                </c:ext>
              </c:extLst>
            </c:dLbl>
            <c:dLbl>
              <c:idx val="6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7-A526-4E05-B74B-7C79CE7FF8DB}"/>
                </c:ext>
              </c:extLst>
            </c:dLbl>
            <c:dLbl>
              <c:idx val="6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8-A526-4E05-B74B-7C79CE7FF8DB}"/>
                </c:ext>
              </c:extLst>
            </c:dLbl>
            <c:dLbl>
              <c:idx val="6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9-A526-4E05-B74B-7C79CE7FF8DB}"/>
                </c:ext>
              </c:extLst>
            </c:dLbl>
            <c:dLbl>
              <c:idx val="6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A-A526-4E05-B74B-7C79CE7FF8DB}"/>
                </c:ext>
              </c:extLst>
            </c:dLbl>
            <c:dLbl>
              <c:idx val="6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B-A526-4E05-B74B-7C79CE7FF8DB}"/>
                </c:ext>
              </c:extLst>
            </c:dLbl>
            <c:dLbl>
              <c:idx val="6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C-A526-4E05-B74B-7C79CE7FF8DB}"/>
                </c:ext>
              </c:extLst>
            </c:dLbl>
            <c:dLbl>
              <c:idx val="6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D-A526-4E05-B74B-7C79CE7FF8DB}"/>
                </c:ext>
              </c:extLst>
            </c:dLbl>
            <c:dLbl>
              <c:idx val="6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E-A526-4E05-B74B-7C79CE7FF8DB}"/>
                </c:ext>
              </c:extLst>
            </c:dLbl>
            <c:dLbl>
              <c:idx val="6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F-A526-4E05-B74B-7C79CE7FF8DB}"/>
                </c:ext>
              </c:extLst>
            </c:dLbl>
            <c:dLbl>
              <c:idx val="6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0-A526-4E05-B74B-7C79CE7FF8DB}"/>
                </c:ext>
              </c:extLst>
            </c:dLbl>
            <c:dLbl>
              <c:idx val="6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1-A526-4E05-B74B-7C79CE7FF8DB}"/>
                </c:ext>
              </c:extLst>
            </c:dLbl>
            <c:dLbl>
              <c:idx val="6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2-A526-4E05-B74B-7C79CE7FF8DB}"/>
                </c:ext>
              </c:extLst>
            </c:dLbl>
            <c:dLbl>
              <c:idx val="6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3-A526-4E05-B74B-7C79CE7FF8DB}"/>
                </c:ext>
              </c:extLst>
            </c:dLbl>
            <c:dLbl>
              <c:idx val="6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4-A526-4E05-B74B-7C79CE7FF8DB}"/>
                </c:ext>
              </c:extLst>
            </c:dLbl>
            <c:dLbl>
              <c:idx val="6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5-A526-4E05-B74B-7C79CE7FF8DB}"/>
                </c:ext>
              </c:extLst>
            </c:dLbl>
            <c:dLbl>
              <c:idx val="6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6-A526-4E05-B74B-7C79CE7FF8DB}"/>
                </c:ext>
              </c:extLst>
            </c:dLbl>
            <c:dLbl>
              <c:idx val="6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7-A526-4E05-B74B-7C79CE7FF8DB}"/>
                </c:ext>
              </c:extLst>
            </c:dLbl>
            <c:dLbl>
              <c:idx val="6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8-A526-4E05-B74B-7C79CE7FF8DB}"/>
                </c:ext>
              </c:extLst>
            </c:dLbl>
            <c:dLbl>
              <c:idx val="6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9-A526-4E05-B74B-7C79CE7FF8DB}"/>
                </c:ext>
              </c:extLst>
            </c:dLbl>
            <c:dLbl>
              <c:idx val="6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A-A526-4E05-B74B-7C79CE7FF8DB}"/>
                </c:ext>
              </c:extLst>
            </c:dLbl>
            <c:dLbl>
              <c:idx val="6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B-A526-4E05-B74B-7C79CE7FF8DB}"/>
                </c:ext>
              </c:extLst>
            </c:dLbl>
            <c:dLbl>
              <c:idx val="7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C-A526-4E05-B74B-7C79CE7FF8DB}"/>
                </c:ext>
              </c:extLst>
            </c:dLbl>
            <c:dLbl>
              <c:idx val="7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D-A526-4E05-B74B-7C79CE7FF8DB}"/>
                </c:ext>
              </c:extLst>
            </c:dLbl>
            <c:dLbl>
              <c:idx val="7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E-A526-4E05-B74B-7C79CE7FF8DB}"/>
                </c:ext>
              </c:extLst>
            </c:dLbl>
            <c:dLbl>
              <c:idx val="7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F-A526-4E05-B74B-7C79CE7FF8DB}"/>
                </c:ext>
              </c:extLst>
            </c:dLbl>
            <c:dLbl>
              <c:idx val="7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0-A526-4E05-B74B-7C79CE7FF8DB}"/>
                </c:ext>
              </c:extLst>
            </c:dLbl>
            <c:dLbl>
              <c:idx val="7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1-A526-4E05-B74B-7C79CE7FF8DB}"/>
                </c:ext>
              </c:extLst>
            </c:dLbl>
            <c:dLbl>
              <c:idx val="7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2-A526-4E05-B74B-7C79CE7FF8DB}"/>
                </c:ext>
              </c:extLst>
            </c:dLbl>
            <c:dLbl>
              <c:idx val="7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3-A526-4E05-B74B-7C79CE7FF8DB}"/>
                </c:ext>
              </c:extLst>
            </c:dLbl>
            <c:dLbl>
              <c:idx val="7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4-A526-4E05-B74B-7C79CE7FF8DB}"/>
                </c:ext>
              </c:extLst>
            </c:dLbl>
            <c:dLbl>
              <c:idx val="7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5-A526-4E05-B74B-7C79CE7FF8DB}"/>
                </c:ext>
              </c:extLst>
            </c:dLbl>
            <c:dLbl>
              <c:idx val="7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6-A526-4E05-B74B-7C79CE7FF8DB}"/>
                </c:ext>
              </c:extLst>
            </c:dLbl>
            <c:dLbl>
              <c:idx val="7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7-A526-4E05-B74B-7C79CE7FF8DB}"/>
                </c:ext>
              </c:extLst>
            </c:dLbl>
            <c:dLbl>
              <c:idx val="7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8-A526-4E05-B74B-7C79CE7FF8DB}"/>
                </c:ext>
              </c:extLst>
            </c:dLbl>
            <c:dLbl>
              <c:idx val="7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9-A526-4E05-B74B-7C79CE7FF8DB}"/>
                </c:ext>
              </c:extLst>
            </c:dLbl>
            <c:dLbl>
              <c:idx val="7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A-A526-4E05-B74B-7C79CE7FF8DB}"/>
                </c:ext>
              </c:extLst>
            </c:dLbl>
            <c:dLbl>
              <c:idx val="7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B-A526-4E05-B74B-7C79CE7FF8DB}"/>
                </c:ext>
              </c:extLst>
            </c:dLbl>
            <c:dLbl>
              <c:idx val="7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C-A526-4E05-B74B-7C79CE7FF8DB}"/>
                </c:ext>
              </c:extLst>
            </c:dLbl>
            <c:dLbl>
              <c:idx val="7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D-A526-4E05-B74B-7C79CE7FF8DB}"/>
                </c:ext>
              </c:extLst>
            </c:dLbl>
            <c:dLbl>
              <c:idx val="7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E-A526-4E05-B74B-7C79CE7FF8DB}"/>
                </c:ext>
              </c:extLst>
            </c:dLbl>
            <c:dLbl>
              <c:idx val="7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F-A526-4E05-B74B-7C79CE7FF8DB}"/>
                </c:ext>
              </c:extLst>
            </c:dLbl>
            <c:dLbl>
              <c:idx val="7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0-A526-4E05-B74B-7C79CE7FF8DB}"/>
                </c:ext>
              </c:extLst>
            </c:dLbl>
            <c:dLbl>
              <c:idx val="7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1-A526-4E05-B74B-7C79CE7FF8DB}"/>
                </c:ext>
              </c:extLst>
            </c:dLbl>
            <c:dLbl>
              <c:idx val="7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2-A526-4E05-B74B-7C79CE7FF8DB}"/>
                </c:ext>
              </c:extLst>
            </c:dLbl>
            <c:dLbl>
              <c:idx val="7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3-A526-4E05-B74B-7C79CE7FF8DB}"/>
                </c:ext>
              </c:extLst>
            </c:dLbl>
            <c:dLbl>
              <c:idx val="7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4-A526-4E05-B74B-7C79CE7FF8DB}"/>
                </c:ext>
              </c:extLst>
            </c:dLbl>
            <c:dLbl>
              <c:idx val="7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5-A526-4E05-B74B-7C79CE7FF8DB}"/>
                </c:ext>
              </c:extLst>
            </c:dLbl>
            <c:dLbl>
              <c:idx val="7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6-A526-4E05-B74B-7C79CE7FF8DB}"/>
                </c:ext>
              </c:extLst>
            </c:dLbl>
            <c:dLbl>
              <c:idx val="7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7-A526-4E05-B74B-7C79CE7FF8DB}"/>
                </c:ext>
              </c:extLst>
            </c:dLbl>
            <c:dLbl>
              <c:idx val="7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8-A526-4E05-B74B-7C79CE7FF8DB}"/>
                </c:ext>
              </c:extLst>
            </c:dLbl>
            <c:dLbl>
              <c:idx val="7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9-A526-4E05-B74B-7C79CE7FF8DB}"/>
                </c:ext>
              </c:extLst>
            </c:dLbl>
            <c:dLbl>
              <c:idx val="7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A-A526-4E05-B74B-7C79CE7FF8DB}"/>
                </c:ext>
              </c:extLst>
            </c:dLbl>
            <c:dLbl>
              <c:idx val="7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B-A526-4E05-B74B-7C79CE7FF8DB}"/>
                </c:ext>
              </c:extLst>
            </c:dLbl>
            <c:dLbl>
              <c:idx val="7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C-A526-4E05-B74B-7C79CE7FF8DB}"/>
                </c:ext>
              </c:extLst>
            </c:dLbl>
            <c:dLbl>
              <c:idx val="7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D-A526-4E05-B74B-7C79CE7FF8DB}"/>
                </c:ext>
              </c:extLst>
            </c:dLbl>
            <c:dLbl>
              <c:idx val="7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E-A526-4E05-B74B-7C79CE7FF8DB}"/>
                </c:ext>
              </c:extLst>
            </c:dLbl>
            <c:dLbl>
              <c:idx val="7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F-A526-4E05-B74B-7C79CE7FF8DB}"/>
                </c:ext>
              </c:extLst>
            </c:dLbl>
            <c:dLbl>
              <c:idx val="7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0-A526-4E05-B74B-7C79CE7FF8DB}"/>
                </c:ext>
              </c:extLst>
            </c:dLbl>
            <c:dLbl>
              <c:idx val="7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1-A526-4E05-B74B-7C79CE7FF8DB}"/>
                </c:ext>
              </c:extLst>
            </c:dLbl>
            <c:dLbl>
              <c:idx val="7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2-A526-4E05-B74B-7C79CE7FF8DB}"/>
                </c:ext>
              </c:extLst>
            </c:dLbl>
            <c:dLbl>
              <c:idx val="7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3-A526-4E05-B74B-7C79CE7FF8DB}"/>
                </c:ext>
              </c:extLst>
            </c:dLbl>
            <c:dLbl>
              <c:idx val="7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4-A526-4E05-B74B-7C79CE7FF8DB}"/>
                </c:ext>
              </c:extLst>
            </c:dLbl>
            <c:dLbl>
              <c:idx val="7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5-A526-4E05-B74B-7C79CE7FF8DB}"/>
                </c:ext>
              </c:extLst>
            </c:dLbl>
            <c:dLbl>
              <c:idx val="7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6-A526-4E05-B74B-7C79CE7FF8DB}"/>
                </c:ext>
              </c:extLst>
            </c:dLbl>
            <c:dLbl>
              <c:idx val="7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7-A526-4E05-B74B-7C79CE7FF8DB}"/>
                </c:ext>
              </c:extLst>
            </c:dLbl>
            <c:dLbl>
              <c:idx val="7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8-A526-4E05-B74B-7C79CE7FF8DB}"/>
                </c:ext>
              </c:extLst>
            </c:dLbl>
            <c:dLbl>
              <c:idx val="7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9-A526-4E05-B74B-7C79CE7FF8DB}"/>
                </c:ext>
              </c:extLst>
            </c:dLbl>
            <c:dLbl>
              <c:idx val="7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A-A526-4E05-B74B-7C79CE7FF8DB}"/>
                </c:ext>
              </c:extLst>
            </c:dLbl>
            <c:dLbl>
              <c:idx val="7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B-A526-4E05-B74B-7C79CE7FF8DB}"/>
                </c:ext>
              </c:extLst>
            </c:dLbl>
            <c:dLbl>
              <c:idx val="7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C-A526-4E05-B74B-7C79CE7FF8DB}"/>
                </c:ext>
              </c:extLst>
            </c:dLbl>
            <c:dLbl>
              <c:idx val="7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D-A526-4E05-B74B-7C79CE7FF8DB}"/>
                </c:ext>
              </c:extLst>
            </c:dLbl>
            <c:dLbl>
              <c:idx val="7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E-A526-4E05-B74B-7C79CE7FF8DB}"/>
                </c:ext>
              </c:extLst>
            </c:dLbl>
            <c:dLbl>
              <c:idx val="7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F-A526-4E05-B74B-7C79CE7FF8DB}"/>
                </c:ext>
              </c:extLst>
            </c:dLbl>
            <c:dLbl>
              <c:idx val="7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0-A526-4E05-B74B-7C79CE7FF8DB}"/>
                </c:ext>
              </c:extLst>
            </c:dLbl>
            <c:dLbl>
              <c:idx val="7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1-A526-4E05-B74B-7C79CE7FF8DB}"/>
                </c:ext>
              </c:extLst>
            </c:dLbl>
            <c:dLbl>
              <c:idx val="7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2-A526-4E05-B74B-7C79CE7FF8DB}"/>
                </c:ext>
              </c:extLst>
            </c:dLbl>
            <c:dLbl>
              <c:idx val="7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3-A526-4E05-B74B-7C79CE7FF8DB}"/>
                </c:ext>
              </c:extLst>
            </c:dLbl>
            <c:dLbl>
              <c:idx val="7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4-A526-4E05-B74B-7C79CE7FF8DB}"/>
                </c:ext>
              </c:extLst>
            </c:dLbl>
            <c:dLbl>
              <c:idx val="7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5-A526-4E05-B74B-7C79CE7FF8DB}"/>
                </c:ext>
              </c:extLst>
            </c:dLbl>
            <c:dLbl>
              <c:idx val="7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6-A526-4E05-B74B-7C79CE7FF8DB}"/>
                </c:ext>
              </c:extLst>
            </c:dLbl>
            <c:dLbl>
              <c:idx val="7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7-A526-4E05-B74B-7C79CE7FF8DB}"/>
                </c:ext>
              </c:extLst>
            </c:dLbl>
            <c:dLbl>
              <c:idx val="7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8-A526-4E05-B74B-7C79CE7FF8DB}"/>
                </c:ext>
              </c:extLst>
            </c:dLbl>
            <c:dLbl>
              <c:idx val="7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9-A526-4E05-B74B-7C79CE7FF8DB}"/>
                </c:ext>
              </c:extLst>
            </c:dLbl>
            <c:dLbl>
              <c:idx val="7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A-A526-4E05-B74B-7C79CE7FF8DB}"/>
                </c:ext>
              </c:extLst>
            </c:dLbl>
            <c:dLbl>
              <c:idx val="7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B-A526-4E05-B74B-7C79CE7FF8DB}"/>
                </c:ext>
              </c:extLst>
            </c:dLbl>
            <c:dLbl>
              <c:idx val="7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C-A526-4E05-B74B-7C79CE7FF8DB}"/>
                </c:ext>
              </c:extLst>
            </c:dLbl>
            <c:dLbl>
              <c:idx val="7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D-A526-4E05-B74B-7C79CE7FF8DB}"/>
                </c:ext>
              </c:extLst>
            </c:dLbl>
            <c:dLbl>
              <c:idx val="7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E-A526-4E05-B74B-7C79CE7FF8DB}"/>
                </c:ext>
              </c:extLst>
            </c:dLbl>
            <c:dLbl>
              <c:idx val="7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F-A526-4E05-B74B-7C79CE7FF8DB}"/>
                </c:ext>
              </c:extLst>
            </c:dLbl>
            <c:dLbl>
              <c:idx val="7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0-A526-4E05-B74B-7C79CE7FF8DB}"/>
                </c:ext>
              </c:extLst>
            </c:dLbl>
            <c:dLbl>
              <c:idx val="7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1-A526-4E05-B74B-7C79CE7FF8DB}"/>
                </c:ext>
              </c:extLst>
            </c:dLbl>
            <c:dLbl>
              <c:idx val="7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2-A526-4E05-B74B-7C79CE7FF8DB}"/>
                </c:ext>
              </c:extLst>
            </c:dLbl>
            <c:dLbl>
              <c:idx val="7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3-A526-4E05-B74B-7C79CE7FF8DB}"/>
                </c:ext>
              </c:extLst>
            </c:dLbl>
            <c:dLbl>
              <c:idx val="7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4-A526-4E05-B74B-7C79CE7FF8DB}"/>
                </c:ext>
              </c:extLst>
            </c:dLbl>
            <c:dLbl>
              <c:idx val="7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5-A526-4E05-B74B-7C79CE7FF8DB}"/>
                </c:ext>
              </c:extLst>
            </c:dLbl>
            <c:dLbl>
              <c:idx val="7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6-A526-4E05-B74B-7C79CE7FF8DB}"/>
                </c:ext>
              </c:extLst>
            </c:dLbl>
            <c:dLbl>
              <c:idx val="7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7-A526-4E05-B74B-7C79CE7FF8DB}"/>
                </c:ext>
              </c:extLst>
            </c:dLbl>
            <c:dLbl>
              <c:idx val="7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8-A526-4E05-B74B-7C79CE7FF8DB}"/>
                </c:ext>
              </c:extLst>
            </c:dLbl>
            <c:dLbl>
              <c:idx val="7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9-A526-4E05-B74B-7C79CE7FF8DB}"/>
                </c:ext>
              </c:extLst>
            </c:dLbl>
            <c:dLbl>
              <c:idx val="7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A-A526-4E05-B74B-7C79CE7FF8DB}"/>
                </c:ext>
              </c:extLst>
            </c:dLbl>
            <c:dLbl>
              <c:idx val="7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B-A526-4E05-B74B-7C79CE7FF8DB}"/>
                </c:ext>
              </c:extLst>
            </c:dLbl>
            <c:dLbl>
              <c:idx val="7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C-A526-4E05-B74B-7C79CE7FF8DB}"/>
                </c:ext>
              </c:extLst>
            </c:dLbl>
            <c:dLbl>
              <c:idx val="7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D-A526-4E05-B74B-7C79CE7FF8DB}"/>
                </c:ext>
              </c:extLst>
            </c:dLbl>
            <c:dLbl>
              <c:idx val="7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E-A526-4E05-B74B-7C79CE7FF8DB}"/>
                </c:ext>
              </c:extLst>
            </c:dLbl>
            <c:dLbl>
              <c:idx val="7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F-A526-4E05-B74B-7C79CE7FF8DB}"/>
                </c:ext>
              </c:extLst>
            </c:dLbl>
            <c:dLbl>
              <c:idx val="7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0-A526-4E05-B74B-7C79CE7FF8DB}"/>
                </c:ext>
              </c:extLst>
            </c:dLbl>
            <c:dLbl>
              <c:idx val="7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1-A526-4E05-B74B-7C79CE7FF8DB}"/>
                </c:ext>
              </c:extLst>
            </c:dLbl>
            <c:dLbl>
              <c:idx val="7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2-A526-4E05-B74B-7C79CE7FF8DB}"/>
                </c:ext>
              </c:extLst>
            </c:dLbl>
            <c:dLbl>
              <c:idx val="7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3-A526-4E05-B74B-7C79CE7FF8DB}"/>
                </c:ext>
              </c:extLst>
            </c:dLbl>
            <c:dLbl>
              <c:idx val="7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4-A526-4E05-B74B-7C79CE7FF8DB}"/>
                </c:ext>
              </c:extLst>
            </c:dLbl>
            <c:dLbl>
              <c:idx val="7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5-A526-4E05-B74B-7C79CE7FF8DB}"/>
                </c:ext>
              </c:extLst>
            </c:dLbl>
            <c:dLbl>
              <c:idx val="7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6-A526-4E05-B74B-7C79CE7FF8DB}"/>
                </c:ext>
              </c:extLst>
            </c:dLbl>
            <c:dLbl>
              <c:idx val="7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7-A526-4E05-B74B-7C79CE7FF8DB}"/>
                </c:ext>
              </c:extLst>
            </c:dLbl>
            <c:dLbl>
              <c:idx val="7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8-A526-4E05-B74B-7C79CE7FF8DB}"/>
                </c:ext>
              </c:extLst>
            </c:dLbl>
            <c:dLbl>
              <c:idx val="7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9-A526-4E05-B74B-7C79CE7FF8DB}"/>
                </c:ext>
              </c:extLst>
            </c:dLbl>
            <c:dLbl>
              <c:idx val="7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A-A526-4E05-B74B-7C79CE7FF8DB}"/>
                </c:ext>
              </c:extLst>
            </c:dLbl>
            <c:dLbl>
              <c:idx val="7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B-A526-4E05-B74B-7C79CE7FF8DB}"/>
                </c:ext>
              </c:extLst>
            </c:dLbl>
            <c:dLbl>
              <c:idx val="7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C-A526-4E05-B74B-7C79CE7FF8DB}"/>
                </c:ext>
              </c:extLst>
            </c:dLbl>
            <c:dLbl>
              <c:idx val="7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D-A526-4E05-B74B-7C79CE7FF8DB}"/>
                </c:ext>
              </c:extLst>
            </c:dLbl>
            <c:dLbl>
              <c:idx val="7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E-A526-4E05-B74B-7C79CE7FF8DB}"/>
                </c:ext>
              </c:extLst>
            </c:dLbl>
            <c:dLbl>
              <c:idx val="7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F-A526-4E05-B74B-7C79CE7FF8DB}"/>
                </c:ext>
              </c:extLst>
            </c:dLbl>
            <c:dLbl>
              <c:idx val="8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0-A526-4E05-B74B-7C79CE7FF8DB}"/>
                </c:ext>
              </c:extLst>
            </c:dLbl>
            <c:dLbl>
              <c:idx val="8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1-A526-4E05-B74B-7C79CE7FF8DB}"/>
                </c:ext>
              </c:extLst>
            </c:dLbl>
            <c:dLbl>
              <c:idx val="8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2-A526-4E05-B74B-7C79CE7FF8DB}"/>
                </c:ext>
              </c:extLst>
            </c:dLbl>
            <c:dLbl>
              <c:idx val="8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3-A526-4E05-B74B-7C79CE7FF8DB}"/>
                </c:ext>
              </c:extLst>
            </c:dLbl>
            <c:dLbl>
              <c:idx val="8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4-A526-4E05-B74B-7C79CE7FF8DB}"/>
                </c:ext>
              </c:extLst>
            </c:dLbl>
            <c:dLbl>
              <c:idx val="8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5-A526-4E05-B74B-7C79CE7FF8DB}"/>
                </c:ext>
              </c:extLst>
            </c:dLbl>
            <c:dLbl>
              <c:idx val="8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6-A526-4E05-B74B-7C79CE7FF8DB}"/>
                </c:ext>
              </c:extLst>
            </c:dLbl>
            <c:dLbl>
              <c:idx val="8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7-A526-4E05-B74B-7C79CE7FF8DB}"/>
                </c:ext>
              </c:extLst>
            </c:dLbl>
            <c:dLbl>
              <c:idx val="8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8-A526-4E05-B74B-7C79CE7FF8DB}"/>
                </c:ext>
              </c:extLst>
            </c:dLbl>
            <c:dLbl>
              <c:idx val="8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9-A526-4E05-B74B-7C79CE7FF8DB}"/>
                </c:ext>
              </c:extLst>
            </c:dLbl>
            <c:dLbl>
              <c:idx val="8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A-A526-4E05-B74B-7C79CE7FF8DB}"/>
                </c:ext>
              </c:extLst>
            </c:dLbl>
            <c:dLbl>
              <c:idx val="8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B-A526-4E05-B74B-7C79CE7FF8DB}"/>
                </c:ext>
              </c:extLst>
            </c:dLbl>
            <c:dLbl>
              <c:idx val="8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C-A526-4E05-B74B-7C79CE7FF8DB}"/>
                </c:ext>
              </c:extLst>
            </c:dLbl>
            <c:dLbl>
              <c:idx val="8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D-A526-4E05-B74B-7C79CE7FF8DB}"/>
                </c:ext>
              </c:extLst>
            </c:dLbl>
            <c:dLbl>
              <c:idx val="8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E-A526-4E05-B74B-7C79CE7FF8DB}"/>
                </c:ext>
              </c:extLst>
            </c:dLbl>
            <c:dLbl>
              <c:idx val="8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F-A526-4E05-B74B-7C79CE7FF8DB}"/>
                </c:ext>
              </c:extLst>
            </c:dLbl>
            <c:dLbl>
              <c:idx val="8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0-A526-4E05-B74B-7C79CE7FF8DB}"/>
                </c:ext>
              </c:extLst>
            </c:dLbl>
            <c:dLbl>
              <c:idx val="8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1-A526-4E05-B74B-7C79CE7FF8DB}"/>
                </c:ext>
              </c:extLst>
            </c:dLbl>
            <c:dLbl>
              <c:idx val="8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2-A526-4E05-B74B-7C79CE7FF8DB}"/>
                </c:ext>
              </c:extLst>
            </c:dLbl>
            <c:dLbl>
              <c:idx val="8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3-A526-4E05-B74B-7C79CE7FF8DB}"/>
                </c:ext>
              </c:extLst>
            </c:dLbl>
            <c:dLbl>
              <c:idx val="8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4-A526-4E05-B74B-7C79CE7FF8DB}"/>
                </c:ext>
              </c:extLst>
            </c:dLbl>
            <c:dLbl>
              <c:idx val="8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5-A526-4E05-B74B-7C79CE7FF8DB}"/>
                </c:ext>
              </c:extLst>
            </c:dLbl>
            <c:dLbl>
              <c:idx val="8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6-A526-4E05-B74B-7C79CE7FF8DB}"/>
                </c:ext>
              </c:extLst>
            </c:dLbl>
            <c:dLbl>
              <c:idx val="8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7-A526-4E05-B74B-7C79CE7FF8DB}"/>
                </c:ext>
              </c:extLst>
            </c:dLbl>
            <c:dLbl>
              <c:idx val="8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8-A526-4E05-B74B-7C79CE7FF8DB}"/>
                </c:ext>
              </c:extLst>
            </c:dLbl>
            <c:dLbl>
              <c:idx val="8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9-A526-4E05-B74B-7C79CE7FF8DB}"/>
                </c:ext>
              </c:extLst>
            </c:dLbl>
            <c:dLbl>
              <c:idx val="8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A-A526-4E05-B74B-7C79CE7FF8DB}"/>
                </c:ext>
              </c:extLst>
            </c:dLbl>
            <c:dLbl>
              <c:idx val="8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B-A526-4E05-B74B-7C79CE7FF8DB}"/>
                </c:ext>
              </c:extLst>
            </c:dLbl>
            <c:dLbl>
              <c:idx val="8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C-A526-4E05-B74B-7C79CE7FF8DB}"/>
                </c:ext>
              </c:extLst>
            </c:dLbl>
            <c:dLbl>
              <c:idx val="8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D-A526-4E05-B74B-7C79CE7FF8DB}"/>
                </c:ext>
              </c:extLst>
            </c:dLbl>
            <c:dLbl>
              <c:idx val="8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E-A526-4E05-B74B-7C79CE7FF8DB}"/>
                </c:ext>
              </c:extLst>
            </c:dLbl>
            <c:dLbl>
              <c:idx val="8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F-A526-4E05-B74B-7C79CE7FF8DB}"/>
                </c:ext>
              </c:extLst>
            </c:dLbl>
            <c:dLbl>
              <c:idx val="8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0-A526-4E05-B74B-7C79CE7FF8DB}"/>
                </c:ext>
              </c:extLst>
            </c:dLbl>
            <c:dLbl>
              <c:idx val="8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1-A526-4E05-B74B-7C79CE7FF8DB}"/>
                </c:ext>
              </c:extLst>
            </c:dLbl>
            <c:dLbl>
              <c:idx val="8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2-A526-4E05-B74B-7C79CE7FF8DB}"/>
                </c:ext>
              </c:extLst>
            </c:dLbl>
            <c:dLbl>
              <c:idx val="8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3-A526-4E05-B74B-7C79CE7FF8DB}"/>
                </c:ext>
              </c:extLst>
            </c:dLbl>
            <c:dLbl>
              <c:idx val="8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4-A526-4E05-B74B-7C79CE7FF8DB}"/>
                </c:ext>
              </c:extLst>
            </c:dLbl>
            <c:dLbl>
              <c:idx val="8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5-A526-4E05-B74B-7C79CE7FF8DB}"/>
                </c:ext>
              </c:extLst>
            </c:dLbl>
            <c:dLbl>
              <c:idx val="8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6-A526-4E05-B74B-7C79CE7FF8DB}"/>
                </c:ext>
              </c:extLst>
            </c:dLbl>
            <c:dLbl>
              <c:idx val="8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7-A526-4E05-B74B-7C79CE7FF8DB}"/>
                </c:ext>
              </c:extLst>
            </c:dLbl>
            <c:dLbl>
              <c:idx val="8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8-A526-4E05-B74B-7C79CE7FF8DB}"/>
                </c:ext>
              </c:extLst>
            </c:dLbl>
            <c:dLbl>
              <c:idx val="8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9-A526-4E05-B74B-7C79CE7FF8DB}"/>
                </c:ext>
              </c:extLst>
            </c:dLbl>
            <c:dLbl>
              <c:idx val="8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A-A526-4E05-B74B-7C79CE7FF8DB}"/>
                </c:ext>
              </c:extLst>
            </c:dLbl>
            <c:dLbl>
              <c:idx val="8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B-A526-4E05-B74B-7C79CE7FF8DB}"/>
                </c:ext>
              </c:extLst>
            </c:dLbl>
            <c:dLbl>
              <c:idx val="8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C-A526-4E05-B74B-7C79CE7FF8DB}"/>
                </c:ext>
              </c:extLst>
            </c:dLbl>
            <c:dLbl>
              <c:idx val="8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D-A526-4E05-B74B-7C79CE7FF8DB}"/>
                </c:ext>
              </c:extLst>
            </c:dLbl>
            <c:dLbl>
              <c:idx val="8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E-A526-4E05-B74B-7C79CE7FF8DB}"/>
                </c:ext>
              </c:extLst>
            </c:dLbl>
            <c:dLbl>
              <c:idx val="8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F-A526-4E05-B74B-7C79CE7FF8DB}"/>
                </c:ext>
              </c:extLst>
            </c:dLbl>
            <c:dLbl>
              <c:idx val="8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0-A526-4E05-B74B-7C79CE7FF8DB}"/>
                </c:ext>
              </c:extLst>
            </c:dLbl>
            <c:dLbl>
              <c:idx val="8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1-A526-4E05-B74B-7C79CE7FF8DB}"/>
                </c:ext>
              </c:extLst>
            </c:dLbl>
            <c:dLbl>
              <c:idx val="8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2-A526-4E05-B74B-7C79CE7FF8DB}"/>
                </c:ext>
              </c:extLst>
            </c:dLbl>
            <c:dLbl>
              <c:idx val="8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3-A526-4E05-B74B-7C79CE7FF8DB}"/>
                </c:ext>
              </c:extLst>
            </c:dLbl>
            <c:dLbl>
              <c:idx val="8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4-A526-4E05-B74B-7C79CE7FF8DB}"/>
                </c:ext>
              </c:extLst>
            </c:dLbl>
            <c:dLbl>
              <c:idx val="8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5-A526-4E05-B74B-7C79CE7FF8DB}"/>
                </c:ext>
              </c:extLst>
            </c:dLbl>
            <c:dLbl>
              <c:idx val="8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6-A526-4E05-B74B-7C79CE7FF8DB}"/>
                </c:ext>
              </c:extLst>
            </c:dLbl>
            <c:dLbl>
              <c:idx val="8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7-A526-4E05-B74B-7C79CE7FF8DB}"/>
                </c:ext>
              </c:extLst>
            </c:dLbl>
            <c:dLbl>
              <c:idx val="8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8-A526-4E05-B74B-7C79CE7FF8DB}"/>
                </c:ext>
              </c:extLst>
            </c:dLbl>
            <c:dLbl>
              <c:idx val="8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9-A526-4E05-B74B-7C79CE7FF8DB}"/>
                </c:ext>
              </c:extLst>
            </c:dLbl>
            <c:dLbl>
              <c:idx val="8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A-A526-4E05-B74B-7C79CE7FF8DB}"/>
                </c:ext>
              </c:extLst>
            </c:dLbl>
            <c:dLbl>
              <c:idx val="8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B-A526-4E05-B74B-7C79CE7FF8DB}"/>
                </c:ext>
              </c:extLst>
            </c:dLbl>
            <c:dLbl>
              <c:idx val="8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C-A526-4E05-B74B-7C79CE7FF8DB}"/>
                </c:ext>
              </c:extLst>
            </c:dLbl>
            <c:dLbl>
              <c:idx val="8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D-A526-4E05-B74B-7C79CE7FF8DB}"/>
                </c:ext>
              </c:extLst>
            </c:dLbl>
            <c:dLbl>
              <c:idx val="8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E-A526-4E05-B74B-7C79CE7FF8DB}"/>
                </c:ext>
              </c:extLst>
            </c:dLbl>
            <c:dLbl>
              <c:idx val="8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F-A526-4E05-B74B-7C79CE7FF8DB}"/>
                </c:ext>
              </c:extLst>
            </c:dLbl>
            <c:dLbl>
              <c:idx val="8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0-A526-4E05-B74B-7C79CE7FF8DB}"/>
                </c:ext>
              </c:extLst>
            </c:dLbl>
            <c:dLbl>
              <c:idx val="8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1-A526-4E05-B74B-7C79CE7FF8DB}"/>
                </c:ext>
              </c:extLst>
            </c:dLbl>
            <c:dLbl>
              <c:idx val="8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2-A526-4E05-B74B-7C79CE7FF8DB}"/>
                </c:ext>
              </c:extLst>
            </c:dLbl>
            <c:dLbl>
              <c:idx val="8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3-A526-4E05-B74B-7C79CE7FF8DB}"/>
                </c:ext>
              </c:extLst>
            </c:dLbl>
            <c:dLbl>
              <c:idx val="8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4-A526-4E05-B74B-7C79CE7FF8DB}"/>
                </c:ext>
              </c:extLst>
            </c:dLbl>
            <c:dLbl>
              <c:idx val="8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5-A526-4E05-B74B-7C79CE7FF8DB}"/>
                </c:ext>
              </c:extLst>
            </c:dLbl>
            <c:dLbl>
              <c:idx val="8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6-A526-4E05-B74B-7C79CE7FF8DB}"/>
                </c:ext>
              </c:extLst>
            </c:dLbl>
            <c:dLbl>
              <c:idx val="8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7-A526-4E05-B74B-7C79CE7FF8DB}"/>
                </c:ext>
              </c:extLst>
            </c:dLbl>
            <c:dLbl>
              <c:idx val="8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8-A526-4E05-B74B-7C79CE7FF8DB}"/>
                </c:ext>
              </c:extLst>
            </c:dLbl>
            <c:dLbl>
              <c:idx val="8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9-A526-4E05-B74B-7C79CE7FF8DB}"/>
                </c:ext>
              </c:extLst>
            </c:dLbl>
            <c:dLbl>
              <c:idx val="8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A-A526-4E05-B74B-7C79CE7FF8DB}"/>
                </c:ext>
              </c:extLst>
            </c:dLbl>
            <c:dLbl>
              <c:idx val="8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B-A526-4E05-B74B-7C79CE7FF8DB}"/>
                </c:ext>
              </c:extLst>
            </c:dLbl>
            <c:dLbl>
              <c:idx val="8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C-A526-4E05-B74B-7C79CE7FF8DB}"/>
                </c:ext>
              </c:extLst>
            </c:dLbl>
            <c:dLbl>
              <c:idx val="8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D-A526-4E05-B74B-7C79CE7FF8DB}"/>
                </c:ext>
              </c:extLst>
            </c:dLbl>
            <c:dLbl>
              <c:idx val="8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E-A526-4E05-B74B-7C79CE7FF8DB}"/>
                </c:ext>
              </c:extLst>
            </c:dLbl>
            <c:dLbl>
              <c:idx val="8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F-A526-4E05-B74B-7C79CE7FF8DB}"/>
                </c:ext>
              </c:extLst>
            </c:dLbl>
            <c:dLbl>
              <c:idx val="8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0-A526-4E05-B74B-7C79CE7FF8DB}"/>
                </c:ext>
              </c:extLst>
            </c:dLbl>
            <c:dLbl>
              <c:idx val="8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1-A526-4E05-B74B-7C79CE7FF8DB}"/>
                </c:ext>
              </c:extLst>
            </c:dLbl>
            <c:dLbl>
              <c:idx val="8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2-A526-4E05-B74B-7C79CE7FF8DB}"/>
                </c:ext>
              </c:extLst>
            </c:dLbl>
            <c:dLbl>
              <c:idx val="8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3-A526-4E05-B74B-7C79CE7FF8DB}"/>
                </c:ext>
              </c:extLst>
            </c:dLbl>
            <c:dLbl>
              <c:idx val="8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4-A526-4E05-B74B-7C79CE7FF8DB}"/>
                </c:ext>
              </c:extLst>
            </c:dLbl>
            <c:dLbl>
              <c:idx val="8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5-A526-4E05-B74B-7C79CE7FF8DB}"/>
                </c:ext>
              </c:extLst>
            </c:dLbl>
            <c:dLbl>
              <c:idx val="8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6-A526-4E05-B74B-7C79CE7FF8DB}"/>
                </c:ext>
              </c:extLst>
            </c:dLbl>
            <c:dLbl>
              <c:idx val="8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7-A526-4E05-B74B-7C79CE7FF8DB}"/>
                </c:ext>
              </c:extLst>
            </c:dLbl>
            <c:dLbl>
              <c:idx val="8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8-A526-4E05-B74B-7C79CE7FF8DB}"/>
                </c:ext>
              </c:extLst>
            </c:dLbl>
            <c:dLbl>
              <c:idx val="8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9-A526-4E05-B74B-7C79CE7FF8DB}"/>
                </c:ext>
              </c:extLst>
            </c:dLbl>
            <c:dLbl>
              <c:idx val="8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A-A526-4E05-B74B-7C79CE7FF8DB}"/>
                </c:ext>
              </c:extLst>
            </c:dLbl>
            <c:dLbl>
              <c:idx val="89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B-A526-4E05-B74B-7C79CE7FF8DB}"/>
                </c:ext>
              </c:extLst>
            </c:dLbl>
            <c:dLbl>
              <c:idx val="89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C-A526-4E05-B74B-7C79CE7FF8DB}"/>
                </c:ext>
              </c:extLst>
            </c:dLbl>
            <c:dLbl>
              <c:idx val="89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D-A526-4E05-B74B-7C79CE7FF8DB}"/>
                </c:ext>
              </c:extLst>
            </c:dLbl>
            <c:dLbl>
              <c:idx val="89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E-A526-4E05-B74B-7C79CE7FF8DB}"/>
                </c:ext>
              </c:extLst>
            </c:dLbl>
            <c:dLbl>
              <c:idx val="89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F-A526-4E05-B74B-7C79CE7FF8DB}"/>
                </c:ext>
              </c:extLst>
            </c:dLbl>
            <c:dLbl>
              <c:idx val="89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0-A526-4E05-B74B-7C79CE7FF8DB}"/>
                </c:ext>
              </c:extLst>
            </c:dLbl>
            <c:dLbl>
              <c:idx val="89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1-A526-4E05-B74B-7C79CE7FF8DB}"/>
                </c:ext>
              </c:extLst>
            </c:dLbl>
            <c:dLbl>
              <c:idx val="89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2-A526-4E05-B74B-7C79CE7FF8DB}"/>
                </c:ext>
              </c:extLst>
            </c:dLbl>
            <c:dLbl>
              <c:idx val="89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3-A526-4E05-B74B-7C79CE7FF8DB}"/>
                </c:ext>
              </c:extLst>
            </c:dLbl>
            <c:dLbl>
              <c:idx val="90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4-A526-4E05-B74B-7C79CE7FF8DB}"/>
                </c:ext>
              </c:extLst>
            </c:dLbl>
            <c:dLbl>
              <c:idx val="90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5-A526-4E05-B74B-7C79CE7FF8DB}"/>
                </c:ext>
              </c:extLst>
            </c:dLbl>
            <c:dLbl>
              <c:idx val="90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6-A526-4E05-B74B-7C79CE7FF8DB}"/>
                </c:ext>
              </c:extLst>
            </c:dLbl>
            <c:dLbl>
              <c:idx val="90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7-A526-4E05-B74B-7C79CE7FF8DB}"/>
                </c:ext>
              </c:extLst>
            </c:dLbl>
            <c:dLbl>
              <c:idx val="90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8-A526-4E05-B74B-7C79CE7FF8DB}"/>
                </c:ext>
              </c:extLst>
            </c:dLbl>
            <c:dLbl>
              <c:idx val="90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9-A526-4E05-B74B-7C79CE7FF8DB}"/>
                </c:ext>
              </c:extLst>
            </c:dLbl>
            <c:dLbl>
              <c:idx val="90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A-A526-4E05-B74B-7C79CE7FF8DB}"/>
                </c:ext>
              </c:extLst>
            </c:dLbl>
            <c:dLbl>
              <c:idx val="90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B-A526-4E05-B74B-7C79CE7FF8DB}"/>
                </c:ext>
              </c:extLst>
            </c:dLbl>
            <c:dLbl>
              <c:idx val="90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C-A526-4E05-B74B-7C79CE7FF8DB}"/>
                </c:ext>
              </c:extLst>
            </c:dLbl>
            <c:dLbl>
              <c:idx val="90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D-A526-4E05-B74B-7C79CE7FF8DB}"/>
                </c:ext>
              </c:extLst>
            </c:dLbl>
            <c:dLbl>
              <c:idx val="91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E-A526-4E05-B74B-7C79CE7FF8DB}"/>
                </c:ext>
              </c:extLst>
            </c:dLbl>
            <c:dLbl>
              <c:idx val="91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F-A526-4E05-B74B-7C79CE7FF8DB}"/>
                </c:ext>
              </c:extLst>
            </c:dLbl>
            <c:dLbl>
              <c:idx val="91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0-A526-4E05-B74B-7C79CE7FF8DB}"/>
                </c:ext>
              </c:extLst>
            </c:dLbl>
            <c:dLbl>
              <c:idx val="91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1-A526-4E05-B74B-7C79CE7FF8DB}"/>
                </c:ext>
              </c:extLst>
            </c:dLbl>
            <c:dLbl>
              <c:idx val="91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2-A526-4E05-B74B-7C79CE7FF8DB}"/>
                </c:ext>
              </c:extLst>
            </c:dLbl>
            <c:dLbl>
              <c:idx val="91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3-A526-4E05-B74B-7C79CE7FF8DB}"/>
                </c:ext>
              </c:extLst>
            </c:dLbl>
            <c:dLbl>
              <c:idx val="91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4-A526-4E05-B74B-7C79CE7FF8DB}"/>
                </c:ext>
              </c:extLst>
            </c:dLbl>
            <c:dLbl>
              <c:idx val="91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5-A526-4E05-B74B-7C79CE7FF8DB}"/>
                </c:ext>
              </c:extLst>
            </c:dLbl>
            <c:dLbl>
              <c:idx val="91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6-A526-4E05-B74B-7C79CE7FF8DB}"/>
                </c:ext>
              </c:extLst>
            </c:dLbl>
            <c:dLbl>
              <c:idx val="91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7-A526-4E05-B74B-7C79CE7FF8DB}"/>
                </c:ext>
              </c:extLst>
            </c:dLbl>
            <c:dLbl>
              <c:idx val="92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8-A526-4E05-B74B-7C79CE7FF8DB}"/>
                </c:ext>
              </c:extLst>
            </c:dLbl>
            <c:dLbl>
              <c:idx val="92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9-A526-4E05-B74B-7C79CE7FF8DB}"/>
                </c:ext>
              </c:extLst>
            </c:dLbl>
            <c:dLbl>
              <c:idx val="92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A-A526-4E05-B74B-7C79CE7FF8DB}"/>
                </c:ext>
              </c:extLst>
            </c:dLbl>
            <c:dLbl>
              <c:idx val="92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B-A526-4E05-B74B-7C79CE7FF8DB}"/>
                </c:ext>
              </c:extLst>
            </c:dLbl>
            <c:dLbl>
              <c:idx val="92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C-A526-4E05-B74B-7C79CE7FF8DB}"/>
                </c:ext>
              </c:extLst>
            </c:dLbl>
            <c:dLbl>
              <c:idx val="92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D-A526-4E05-B74B-7C79CE7FF8DB}"/>
                </c:ext>
              </c:extLst>
            </c:dLbl>
            <c:dLbl>
              <c:idx val="92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E-A526-4E05-B74B-7C79CE7FF8DB}"/>
                </c:ext>
              </c:extLst>
            </c:dLbl>
            <c:dLbl>
              <c:idx val="92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F-A526-4E05-B74B-7C79CE7FF8DB}"/>
                </c:ext>
              </c:extLst>
            </c:dLbl>
            <c:dLbl>
              <c:idx val="92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0-A526-4E05-B74B-7C79CE7FF8DB}"/>
                </c:ext>
              </c:extLst>
            </c:dLbl>
            <c:dLbl>
              <c:idx val="92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1-A526-4E05-B74B-7C79CE7FF8DB}"/>
                </c:ext>
              </c:extLst>
            </c:dLbl>
            <c:dLbl>
              <c:idx val="93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2-A526-4E05-B74B-7C79CE7FF8DB}"/>
                </c:ext>
              </c:extLst>
            </c:dLbl>
            <c:dLbl>
              <c:idx val="93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3-A526-4E05-B74B-7C79CE7FF8DB}"/>
                </c:ext>
              </c:extLst>
            </c:dLbl>
            <c:dLbl>
              <c:idx val="93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4-A526-4E05-B74B-7C79CE7FF8DB}"/>
                </c:ext>
              </c:extLst>
            </c:dLbl>
            <c:dLbl>
              <c:idx val="93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5-A526-4E05-B74B-7C79CE7FF8DB}"/>
                </c:ext>
              </c:extLst>
            </c:dLbl>
            <c:dLbl>
              <c:idx val="93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6-A526-4E05-B74B-7C79CE7FF8DB}"/>
                </c:ext>
              </c:extLst>
            </c:dLbl>
            <c:dLbl>
              <c:idx val="93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7-A526-4E05-B74B-7C79CE7FF8DB}"/>
                </c:ext>
              </c:extLst>
            </c:dLbl>
            <c:dLbl>
              <c:idx val="93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8-A526-4E05-B74B-7C79CE7FF8DB}"/>
                </c:ext>
              </c:extLst>
            </c:dLbl>
            <c:dLbl>
              <c:idx val="93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9-A526-4E05-B74B-7C79CE7FF8DB}"/>
                </c:ext>
              </c:extLst>
            </c:dLbl>
            <c:dLbl>
              <c:idx val="93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A-A526-4E05-B74B-7C79CE7FF8DB}"/>
                </c:ext>
              </c:extLst>
            </c:dLbl>
            <c:dLbl>
              <c:idx val="93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B-A526-4E05-B74B-7C79CE7FF8DB}"/>
                </c:ext>
              </c:extLst>
            </c:dLbl>
            <c:dLbl>
              <c:idx val="94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C-A526-4E05-B74B-7C79CE7FF8DB}"/>
                </c:ext>
              </c:extLst>
            </c:dLbl>
            <c:dLbl>
              <c:idx val="94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D-A526-4E05-B74B-7C79CE7FF8DB}"/>
                </c:ext>
              </c:extLst>
            </c:dLbl>
            <c:dLbl>
              <c:idx val="94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E-A526-4E05-B74B-7C79CE7FF8DB}"/>
                </c:ext>
              </c:extLst>
            </c:dLbl>
            <c:dLbl>
              <c:idx val="94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F-A526-4E05-B74B-7C79CE7FF8DB}"/>
                </c:ext>
              </c:extLst>
            </c:dLbl>
            <c:dLbl>
              <c:idx val="94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0-A526-4E05-B74B-7C79CE7FF8DB}"/>
                </c:ext>
              </c:extLst>
            </c:dLbl>
            <c:dLbl>
              <c:idx val="94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1-A526-4E05-B74B-7C79CE7FF8DB}"/>
                </c:ext>
              </c:extLst>
            </c:dLbl>
            <c:dLbl>
              <c:idx val="94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2-A526-4E05-B74B-7C79CE7FF8DB}"/>
                </c:ext>
              </c:extLst>
            </c:dLbl>
            <c:dLbl>
              <c:idx val="94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3-A526-4E05-B74B-7C79CE7FF8DB}"/>
                </c:ext>
              </c:extLst>
            </c:dLbl>
            <c:dLbl>
              <c:idx val="94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4-A526-4E05-B74B-7C79CE7FF8DB}"/>
                </c:ext>
              </c:extLst>
            </c:dLbl>
            <c:dLbl>
              <c:idx val="94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5-A526-4E05-B74B-7C79CE7FF8DB}"/>
                </c:ext>
              </c:extLst>
            </c:dLbl>
            <c:dLbl>
              <c:idx val="95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6-A526-4E05-B74B-7C79CE7FF8DB}"/>
                </c:ext>
              </c:extLst>
            </c:dLbl>
            <c:dLbl>
              <c:idx val="95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7-A526-4E05-B74B-7C79CE7FF8DB}"/>
                </c:ext>
              </c:extLst>
            </c:dLbl>
            <c:dLbl>
              <c:idx val="95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8-A526-4E05-B74B-7C79CE7FF8DB}"/>
                </c:ext>
              </c:extLst>
            </c:dLbl>
            <c:dLbl>
              <c:idx val="95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9-A526-4E05-B74B-7C79CE7FF8DB}"/>
                </c:ext>
              </c:extLst>
            </c:dLbl>
            <c:dLbl>
              <c:idx val="95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A-A526-4E05-B74B-7C79CE7FF8DB}"/>
                </c:ext>
              </c:extLst>
            </c:dLbl>
            <c:dLbl>
              <c:idx val="95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B-A526-4E05-B74B-7C79CE7FF8DB}"/>
                </c:ext>
              </c:extLst>
            </c:dLbl>
            <c:dLbl>
              <c:idx val="95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C-A526-4E05-B74B-7C79CE7FF8DB}"/>
                </c:ext>
              </c:extLst>
            </c:dLbl>
            <c:dLbl>
              <c:idx val="95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D-A526-4E05-B74B-7C79CE7FF8DB}"/>
                </c:ext>
              </c:extLst>
            </c:dLbl>
            <c:dLbl>
              <c:idx val="95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E-A526-4E05-B74B-7C79CE7FF8DB}"/>
                </c:ext>
              </c:extLst>
            </c:dLbl>
            <c:dLbl>
              <c:idx val="95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F-A526-4E05-B74B-7C79CE7FF8DB}"/>
                </c:ext>
              </c:extLst>
            </c:dLbl>
            <c:dLbl>
              <c:idx val="96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0-A526-4E05-B74B-7C79CE7FF8DB}"/>
                </c:ext>
              </c:extLst>
            </c:dLbl>
            <c:dLbl>
              <c:idx val="96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1-A526-4E05-B74B-7C79CE7FF8DB}"/>
                </c:ext>
              </c:extLst>
            </c:dLbl>
            <c:dLbl>
              <c:idx val="96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2-A526-4E05-B74B-7C79CE7FF8DB}"/>
                </c:ext>
              </c:extLst>
            </c:dLbl>
            <c:dLbl>
              <c:idx val="96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3-A526-4E05-B74B-7C79CE7FF8DB}"/>
                </c:ext>
              </c:extLst>
            </c:dLbl>
            <c:dLbl>
              <c:idx val="96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4-A526-4E05-B74B-7C79CE7FF8DB}"/>
                </c:ext>
              </c:extLst>
            </c:dLbl>
            <c:dLbl>
              <c:idx val="96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5-A526-4E05-B74B-7C79CE7FF8DB}"/>
                </c:ext>
              </c:extLst>
            </c:dLbl>
            <c:dLbl>
              <c:idx val="96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6-A526-4E05-B74B-7C79CE7FF8DB}"/>
                </c:ext>
              </c:extLst>
            </c:dLbl>
            <c:dLbl>
              <c:idx val="96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7-A526-4E05-B74B-7C79CE7FF8DB}"/>
                </c:ext>
              </c:extLst>
            </c:dLbl>
            <c:dLbl>
              <c:idx val="96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8-A526-4E05-B74B-7C79CE7FF8DB}"/>
                </c:ext>
              </c:extLst>
            </c:dLbl>
            <c:dLbl>
              <c:idx val="96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9-A526-4E05-B74B-7C79CE7FF8DB}"/>
                </c:ext>
              </c:extLst>
            </c:dLbl>
            <c:dLbl>
              <c:idx val="97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A-A526-4E05-B74B-7C79CE7FF8DB}"/>
                </c:ext>
              </c:extLst>
            </c:dLbl>
            <c:dLbl>
              <c:idx val="97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B-A526-4E05-B74B-7C79CE7FF8DB}"/>
                </c:ext>
              </c:extLst>
            </c:dLbl>
            <c:dLbl>
              <c:idx val="97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C-A526-4E05-B74B-7C79CE7FF8DB}"/>
                </c:ext>
              </c:extLst>
            </c:dLbl>
            <c:dLbl>
              <c:idx val="97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D-A526-4E05-B74B-7C79CE7FF8DB}"/>
                </c:ext>
              </c:extLst>
            </c:dLbl>
            <c:dLbl>
              <c:idx val="97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E-A526-4E05-B74B-7C79CE7FF8DB}"/>
                </c:ext>
              </c:extLst>
            </c:dLbl>
            <c:dLbl>
              <c:idx val="97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F-A526-4E05-B74B-7C79CE7FF8DB}"/>
                </c:ext>
              </c:extLst>
            </c:dLbl>
            <c:dLbl>
              <c:idx val="97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0-A526-4E05-B74B-7C79CE7FF8DB}"/>
                </c:ext>
              </c:extLst>
            </c:dLbl>
            <c:dLbl>
              <c:idx val="97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1-A526-4E05-B74B-7C79CE7FF8DB}"/>
                </c:ext>
              </c:extLst>
            </c:dLbl>
            <c:dLbl>
              <c:idx val="97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2-A526-4E05-B74B-7C79CE7FF8DB}"/>
                </c:ext>
              </c:extLst>
            </c:dLbl>
            <c:dLbl>
              <c:idx val="97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3-A526-4E05-B74B-7C79CE7FF8DB}"/>
                </c:ext>
              </c:extLst>
            </c:dLbl>
            <c:dLbl>
              <c:idx val="98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4-A526-4E05-B74B-7C79CE7FF8DB}"/>
                </c:ext>
              </c:extLst>
            </c:dLbl>
            <c:dLbl>
              <c:idx val="981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5-A526-4E05-B74B-7C79CE7FF8DB}"/>
                </c:ext>
              </c:extLst>
            </c:dLbl>
            <c:dLbl>
              <c:idx val="982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6-A526-4E05-B74B-7C79CE7FF8DB}"/>
                </c:ext>
              </c:extLst>
            </c:dLbl>
            <c:dLbl>
              <c:idx val="983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7-A526-4E05-B74B-7C79CE7FF8DB}"/>
                </c:ext>
              </c:extLst>
            </c:dLbl>
            <c:dLbl>
              <c:idx val="984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8-A526-4E05-B74B-7C79CE7FF8DB}"/>
                </c:ext>
              </c:extLst>
            </c:dLbl>
            <c:dLbl>
              <c:idx val="985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9-A526-4E05-B74B-7C79CE7FF8DB}"/>
                </c:ext>
              </c:extLst>
            </c:dLbl>
            <c:dLbl>
              <c:idx val="986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A-A526-4E05-B74B-7C79CE7FF8DB}"/>
                </c:ext>
              </c:extLst>
            </c:dLbl>
            <c:dLbl>
              <c:idx val="987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B-A526-4E05-B74B-7C79CE7FF8DB}"/>
                </c:ext>
              </c:extLst>
            </c:dLbl>
            <c:dLbl>
              <c:idx val="988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C-A526-4E05-B74B-7C79CE7FF8DB}"/>
                </c:ext>
              </c:extLst>
            </c:dLbl>
            <c:dLbl>
              <c:idx val="989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D-A526-4E05-B74B-7C79CE7FF8DB}"/>
                </c:ext>
              </c:extLst>
            </c:dLbl>
            <c:dLbl>
              <c:idx val="990"/>
              <c:tx>
                <c:rich>
                  <a:bodyPr/>
                  <a:lstStyle/>
                  <a:p>
                    <a:endParaRPr lang="en-US"/>
                  </a:p>
                </c:rich>
              </c:tx>
              <c:dLblPos val="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E-A526-4E05-B74B-7C79CE7FF8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'FC(0-15)'!$AA$2:$AA$1000</c:f>
              <c:numCache>
                <c:formatCode>General</c:formatCode>
                <c:ptCount val="991"/>
                <c:pt idx="0">
                  <c:v>0.96</c:v>
                </c:pt>
                <c:pt idx="1">
                  <c:v>0.7958207904402741</c:v>
                </c:pt>
                <c:pt idx="2">
                  <c:v>0.50294177492494319</c:v>
                </c:pt>
                <c:pt idx="3">
                  <c:v>1</c:v>
                </c:pt>
                <c:pt idx="4">
                  <c:v>1</c:v>
                </c:pt>
                <c:pt idx="5">
                  <c:v>0.69165819726508748</c:v>
                </c:pt>
                <c:pt idx="6">
                  <c:v>0.66802988993229784</c:v>
                </c:pt>
                <c:pt idx="7">
                  <c:v>0.29426688597006334</c:v>
                </c:pt>
                <c:pt idx="8">
                  <c:v>0.66</c:v>
                </c:pt>
                <c:pt idx="9">
                  <c:v>0.62</c:v>
                </c:pt>
                <c:pt idx="10">
                  <c:v>0.3</c:v>
                </c:pt>
                <c:pt idx="11">
                  <c:v>0.5</c:v>
                </c:pt>
                <c:pt idx="12">
                  <c:v>0.62</c:v>
                </c:pt>
                <c:pt idx="13">
                  <c:v>0.7</c:v>
                </c:pt>
                <c:pt idx="14">
                  <c:v>0.4</c:v>
                </c:pt>
                <c:pt idx="15">
                  <c:v>0.88</c:v>
                </c:pt>
                <c:pt idx="16">
                  <c:v>0.6</c:v>
                </c:pt>
                <c:pt idx="17">
                  <c:v>0.6</c:v>
                </c:pt>
                <c:pt idx="18">
                  <c:v>0.72</c:v>
                </c:pt>
                <c:pt idx="19">
                  <c:v>0.6</c:v>
                </c:pt>
                <c:pt idx="20">
                  <c:v>0.62</c:v>
                </c:pt>
                <c:pt idx="21">
                  <c:v>0.44</c:v>
                </c:pt>
                <c:pt idx="22">
                  <c:v>0.2</c:v>
                </c:pt>
                <c:pt idx="23">
                  <c:v>0.26</c:v>
                </c:pt>
                <c:pt idx="24">
                  <c:v>0.18</c:v>
                </c:pt>
                <c:pt idx="25">
                  <c:v>0.36</c:v>
                </c:pt>
                <c:pt idx="26">
                  <c:v>0.08</c:v>
                </c:pt>
                <c:pt idx="27">
                  <c:v>0.63380040372059898</c:v>
                </c:pt>
                <c:pt idx="28">
                  <c:v>0.90609455416908158</c:v>
                </c:pt>
                <c:pt idx="29">
                  <c:v>0.88</c:v>
                </c:pt>
                <c:pt idx="30">
                  <c:v>0.77556824210031483</c:v>
                </c:pt>
                <c:pt idx="31">
                  <c:v>0.35680987817495341</c:v>
                </c:pt>
                <c:pt idx="32">
                  <c:v>0.36439167975079828</c:v>
                </c:pt>
                <c:pt idx="33">
                  <c:v>0.1941945541690816</c:v>
                </c:pt>
                <c:pt idx="34">
                  <c:v>0.84536529457255494</c:v>
                </c:pt>
                <c:pt idx="35">
                  <c:v>1</c:v>
                </c:pt>
                <c:pt idx="36">
                  <c:v>0.47325467764789403</c:v>
                </c:pt>
                <c:pt idx="37">
                  <c:v>0.62768907956519981</c:v>
                </c:pt>
                <c:pt idx="38">
                  <c:v>0.82483563711867669</c:v>
                </c:pt>
                <c:pt idx="39">
                  <c:v>0.94</c:v>
                </c:pt>
                <c:pt idx="40">
                  <c:v>0.29589455416908161</c:v>
                </c:pt>
                <c:pt idx="41">
                  <c:v>0.9</c:v>
                </c:pt>
                <c:pt idx="42">
                  <c:v>0.7958207904402741</c:v>
                </c:pt>
                <c:pt idx="43">
                  <c:v>0.15351455416908164</c:v>
                </c:pt>
                <c:pt idx="44">
                  <c:v>0.1941945541690816</c:v>
                </c:pt>
                <c:pt idx="45">
                  <c:v>0.94801358184194584</c:v>
                </c:pt>
                <c:pt idx="46">
                  <c:v>0.68820029511584691</c:v>
                </c:pt>
                <c:pt idx="47">
                  <c:v>0.30735513099492895</c:v>
                </c:pt>
                <c:pt idx="48">
                  <c:v>0.42727736476238493</c:v>
                </c:pt>
                <c:pt idx="49">
                  <c:v>0.39030490432141141</c:v>
                </c:pt>
                <c:pt idx="50">
                  <c:v>0.36117355166797743</c:v>
                </c:pt>
                <c:pt idx="51">
                  <c:v>8.3088139609375708E-2</c:v>
                </c:pt>
                <c:pt idx="52">
                  <c:v>0.27053488586396557</c:v>
                </c:pt>
                <c:pt idx="53">
                  <c:v>0.33596221410665672</c:v>
                </c:pt>
                <c:pt idx="54">
                  <c:v>0.36228420354100527</c:v>
                </c:pt>
                <c:pt idx="55">
                  <c:v>0.46104819851643697</c:v>
                </c:pt>
                <c:pt idx="56">
                  <c:v>0.36228420354100527</c:v>
                </c:pt>
                <c:pt idx="57">
                  <c:v>0.37765754224325015</c:v>
                </c:pt>
                <c:pt idx="58">
                  <c:v>0.28300908662441393</c:v>
                </c:pt>
                <c:pt idx="59">
                  <c:v>0.34883001765817023</c:v>
                </c:pt>
                <c:pt idx="60">
                  <c:v>0.23862030972762491</c:v>
                </c:pt>
                <c:pt idx="61">
                  <c:v>0.29589455416908161</c:v>
                </c:pt>
                <c:pt idx="62">
                  <c:v>0.50666664846390563</c:v>
                </c:pt>
                <c:pt idx="63">
                  <c:v>0.36473890875254866</c:v>
                </c:pt>
                <c:pt idx="64">
                  <c:v>0.42256601984840719</c:v>
                </c:pt>
                <c:pt idx="65">
                  <c:v>0.25958220473148708</c:v>
                </c:pt>
                <c:pt idx="66">
                  <c:v>0.38535357475466042</c:v>
                </c:pt>
                <c:pt idx="67">
                  <c:v>0.50666664846390563</c:v>
                </c:pt>
                <c:pt idx="68">
                  <c:v>0.44646873088068334</c:v>
                </c:pt>
                <c:pt idx="69">
                  <c:v>0.44646873088068334</c:v>
                </c:pt>
                <c:pt idx="70">
                  <c:v>0.39076982364108637</c:v>
                </c:pt>
                <c:pt idx="71">
                  <c:v>0.3251330018119642</c:v>
                </c:pt>
                <c:pt idx="72">
                  <c:v>0.32387399768848124</c:v>
                </c:pt>
                <c:pt idx="73">
                  <c:v>1</c:v>
                </c:pt>
                <c:pt idx="74">
                  <c:v>0.44265995861754115</c:v>
                </c:pt>
                <c:pt idx="75">
                  <c:v>0.38535357475466042</c:v>
                </c:pt>
                <c:pt idx="76">
                  <c:v>0.49929455416908164</c:v>
                </c:pt>
                <c:pt idx="77">
                  <c:v>0.55304873478555838</c:v>
                </c:pt>
                <c:pt idx="78">
                  <c:v>0.63036083066898652</c:v>
                </c:pt>
                <c:pt idx="79">
                  <c:v>0.61841678096923847</c:v>
                </c:pt>
                <c:pt idx="80">
                  <c:v>0.36</c:v>
                </c:pt>
                <c:pt idx="81">
                  <c:v>0.67122574173305383</c:v>
                </c:pt>
                <c:pt idx="82">
                  <c:v>0.44823925976624707</c:v>
                </c:pt>
                <c:pt idx="83">
                  <c:v>0.44646873088068334</c:v>
                </c:pt>
                <c:pt idx="84">
                  <c:v>0.49203256534088324</c:v>
                </c:pt>
                <c:pt idx="85">
                  <c:v>0.43827455416908168</c:v>
                </c:pt>
                <c:pt idx="86">
                  <c:v>0.52359119072132709</c:v>
                </c:pt>
                <c:pt idx="87">
                  <c:v>0.24214417556034656</c:v>
                </c:pt>
                <c:pt idx="88">
                  <c:v>0.4</c:v>
                </c:pt>
                <c:pt idx="89">
                  <c:v>0.2</c:v>
                </c:pt>
                <c:pt idx="90">
                  <c:v>0.34</c:v>
                </c:pt>
                <c:pt idx="91">
                  <c:v>0.26</c:v>
                </c:pt>
                <c:pt idx="92">
                  <c:v>0.22171172002831291</c:v>
                </c:pt>
                <c:pt idx="93">
                  <c:v>6.494258121879963E-2</c:v>
                </c:pt>
                <c:pt idx="94">
                  <c:v>0.33</c:v>
                </c:pt>
                <c:pt idx="95">
                  <c:v>0.23800000000000002</c:v>
                </c:pt>
                <c:pt idx="96">
                  <c:v>0.18084680896424554</c:v>
                </c:pt>
                <c:pt idx="97">
                  <c:v>0.2</c:v>
                </c:pt>
                <c:pt idx="98">
                  <c:v>0.57999999999999996</c:v>
                </c:pt>
                <c:pt idx="99">
                  <c:v>0.38</c:v>
                </c:pt>
                <c:pt idx="100">
                  <c:v>0.16</c:v>
                </c:pt>
                <c:pt idx="101">
                  <c:v>0.4</c:v>
                </c:pt>
                <c:pt idx="102">
                  <c:v>0.16</c:v>
                </c:pt>
                <c:pt idx="103">
                  <c:v>0.24</c:v>
                </c:pt>
                <c:pt idx="104">
                  <c:v>0.36</c:v>
                </c:pt>
                <c:pt idx="105">
                  <c:v>0.2</c:v>
                </c:pt>
                <c:pt idx="106">
                  <c:v>0.32</c:v>
                </c:pt>
                <c:pt idx="107">
                  <c:v>0.4</c:v>
                </c:pt>
                <c:pt idx="108">
                  <c:v>9.9116986836110824E-2</c:v>
                </c:pt>
                <c:pt idx="109">
                  <c:v>0.54</c:v>
                </c:pt>
                <c:pt idx="110">
                  <c:v>0.24</c:v>
                </c:pt>
                <c:pt idx="111">
                  <c:v>0.12</c:v>
                </c:pt>
                <c:pt idx="112">
                  <c:v>0.56000000000000005</c:v>
                </c:pt>
                <c:pt idx="113">
                  <c:v>0.12</c:v>
                </c:pt>
                <c:pt idx="114">
                  <c:v>0.32</c:v>
                </c:pt>
                <c:pt idx="115">
                  <c:v>0.2</c:v>
                </c:pt>
                <c:pt idx="116">
                  <c:v>0.1</c:v>
                </c:pt>
                <c:pt idx="117">
                  <c:v>0.14000000000000001</c:v>
                </c:pt>
                <c:pt idx="118">
                  <c:v>0.22</c:v>
                </c:pt>
                <c:pt idx="119">
                  <c:v>9.9116986836110824E-2</c:v>
                </c:pt>
                <c:pt idx="120">
                  <c:v>0.2646217862613171</c:v>
                </c:pt>
                <c:pt idx="121">
                  <c:v>0.21675386095454599</c:v>
                </c:pt>
                <c:pt idx="122">
                  <c:v>0.18</c:v>
                </c:pt>
                <c:pt idx="123">
                  <c:v>0.16</c:v>
                </c:pt>
                <c:pt idx="124">
                  <c:v>0.22</c:v>
                </c:pt>
                <c:pt idx="125">
                  <c:v>0.13998189790017818</c:v>
                </c:pt>
                <c:pt idx="126">
                  <c:v>0.24</c:v>
                </c:pt>
                <c:pt idx="127">
                  <c:v>9.9116986836110824E-2</c:v>
                </c:pt>
                <c:pt idx="128">
                  <c:v>0.12</c:v>
                </c:pt>
                <c:pt idx="129">
                  <c:v>0.16</c:v>
                </c:pt>
                <c:pt idx="130">
                  <c:v>0.16</c:v>
                </c:pt>
                <c:pt idx="131">
                  <c:v>0.66059837748765116</c:v>
                </c:pt>
                <c:pt idx="132">
                  <c:v>0.2</c:v>
                </c:pt>
                <c:pt idx="133">
                  <c:v>0.38</c:v>
                </c:pt>
                <c:pt idx="134">
                  <c:v>0.1</c:v>
                </c:pt>
                <c:pt idx="135">
                  <c:v>0.14000000000000001</c:v>
                </c:pt>
                <c:pt idx="136">
                  <c:v>0.22</c:v>
                </c:pt>
                <c:pt idx="137">
                  <c:v>0.4</c:v>
                </c:pt>
                <c:pt idx="138">
                  <c:v>9.9116986836110824E-2</c:v>
                </c:pt>
                <c:pt idx="139">
                  <c:v>0.2646217862613171</c:v>
                </c:pt>
                <c:pt idx="140">
                  <c:v>0.19612247656691292</c:v>
                </c:pt>
                <c:pt idx="141">
                  <c:v>0.18</c:v>
                </c:pt>
                <c:pt idx="142">
                  <c:v>0.16</c:v>
                </c:pt>
                <c:pt idx="143">
                  <c:v>0.22</c:v>
                </c:pt>
                <c:pt idx="144">
                  <c:v>0.46</c:v>
                </c:pt>
                <c:pt idx="145">
                  <c:v>0.22171172002831291</c:v>
                </c:pt>
                <c:pt idx="146">
                  <c:v>0.13998189790017818</c:v>
                </c:pt>
                <c:pt idx="147">
                  <c:v>0.42</c:v>
                </c:pt>
                <c:pt idx="148">
                  <c:v>0.24</c:v>
                </c:pt>
                <c:pt idx="149">
                  <c:v>0.33212385822560014</c:v>
                </c:pt>
                <c:pt idx="150">
                  <c:v>0.38180493605561044</c:v>
                </c:pt>
                <c:pt idx="151">
                  <c:v>9.9116986836110824E-2</c:v>
                </c:pt>
                <c:pt idx="152">
                  <c:v>0.32387399768848124</c:v>
                </c:pt>
                <c:pt idx="153">
                  <c:v>0.14145558434196384</c:v>
                </c:pt>
                <c:pt idx="154">
                  <c:v>0.12</c:v>
                </c:pt>
                <c:pt idx="155">
                  <c:v>0.34</c:v>
                </c:pt>
                <c:pt idx="156">
                  <c:v>0.34</c:v>
                </c:pt>
                <c:pt idx="157">
                  <c:v>0.76</c:v>
                </c:pt>
                <c:pt idx="158">
                  <c:v>0.2</c:v>
                </c:pt>
                <c:pt idx="159">
                  <c:v>0.11954944236814452</c:v>
                </c:pt>
                <c:pt idx="160">
                  <c:v>0.44</c:v>
                </c:pt>
                <c:pt idx="161">
                  <c:v>0.36</c:v>
                </c:pt>
                <c:pt idx="162">
                  <c:v>0.48</c:v>
                </c:pt>
                <c:pt idx="163">
                  <c:v>0.34</c:v>
                </c:pt>
                <c:pt idx="164">
                  <c:v>0.4</c:v>
                </c:pt>
                <c:pt idx="165">
                  <c:v>0.2</c:v>
                </c:pt>
                <c:pt idx="166">
                  <c:v>0.62</c:v>
                </c:pt>
                <c:pt idx="167">
                  <c:v>0.38</c:v>
                </c:pt>
                <c:pt idx="168">
                  <c:v>0.44</c:v>
                </c:pt>
                <c:pt idx="169">
                  <c:v>0.26</c:v>
                </c:pt>
                <c:pt idx="170">
                  <c:v>0.12</c:v>
                </c:pt>
                <c:pt idx="171">
                  <c:v>0.49203256534088324</c:v>
                </c:pt>
                <c:pt idx="172">
                  <c:v>0.10325854479292473</c:v>
                </c:pt>
                <c:pt idx="173">
                  <c:v>0.24</c:v>
                </c:pt>
                <c:pt idx="174">
                  <c:v>0.34</c:v>
                </c:pt>
                <c:pt idx="175">
                  <c:v>0.3</c:v>
                </c:pt>
                <c:pt idx="176">
                  <c:v>0.38</c:v>
                </c:pt>
              </c:numCache>
            </c:numRef>
          </c:xVal>
          <c:yVal>
            <c:numRef>
              <c:f>'FC(0-15)'!$T$2:$T$1000</c:f>
              <c:numCache>
                <c:formatCode>General</c:formatCode>
                <c:ptCount val="991"/>
                <c:pt idx="0">
                  <c:v>0.4605780251867681</c:v>
                </c:pt>
                <c:pt idx="1">
                  <c:v>0.46457997609263452</c:v>
                </c:pt>
                <c:pt idx="2">
                  <c:v>0.45056088134666111</c:v>
                </c:pt>
                <c:pt idx="3">
                  <c:v>0.46607687189501268</c:v>
                </c:pt>
                <c:pt idx="4">
                  <c:v>0.44833033375496856</c:v>
                </c:pt>
                <c:pt idx="5">
                  <c:v>0.42727287575152495</c:v>
                </c:pt>
                <c:pt idx="6">
                  <c:v>0.40628572947320163</c:v>
                </c:pt>
                <c:pt idx="7">
                  <c:v>0.28688074628129984</c:v>
                </c:pt>
                <c:pt idx="8">
                  <c:v>0.32628609021962468</c:v>
                </c:pt>
                <c:pt idx="9">
                  <c:v>0.34478378388333258</c:v>
                </c:pt>
                <c:pt idx="10">
                  <c:v>0.35704445825060377</c:v>
                </c:pt>
                <c:pt idx="11">
                  <c:v>0.37246141076592043</c:v>
                </c:pt>
                <c:pt idx="12">
                  <c:v>0.38671707068635441</c:v>
                </c:pt>
                <c:pt idx="13">
                  <c:v>0.39028268127787474</c:v>
                </c:pt>
                <c:pt idx="14">
                  <c:v>0.41391866813380601</c:v>
                </c:pt>
                <c:pt idx="15">
                  <c:v>0.48395466270661963</c:v>
                </c:pt>
                <c:pt idx="16">
                  <c:v>0.3616435228042178</c:v>
                </c:pt>
                <c:pt idx="17">
                  <c:v>0.37327739071119559</c:v>
                </c:pt>
                <c:pt idx="18">
                  <c:v>0.39135925645844938</c:v>
                </c:pt>
                <c:pt idx="19">
                  <c:v>0.36975087782565025</c:v>
                </c:pt>
                <c:pt idx="20">
                  <c:v>0.38039324062736202</c:v>
                </c:pt>
                <c:pt idx="21">
                  <c:v>0.3404642342684317</c:v>
                </c:pt>
                <c:pt idx="22">
                  <c:v>0.40426374692155642</c:v>
                </c:pt>
                <c:pt idx="23">
                  <c:v>0.46571440212538107</c:v>
                </c:pt>
                <c:pt idx="24">
                  <c:v>0.43134064336097816</c:v>
                </c:pt>
                <c:pt idx="25">
                  <c:v>0.43743344032001963</c:v>
                </c:pt>
                <c:pt idx="26">
                  <c:v>0.44195394382343622</c:v>
                </c:pt>
                <c:pt idx="27">
                  <c:v>0.45208722924775169</c:v>
                </c:pt>
                <c:pt idx="28">
                  <c:v>0.45066621292629583</c:v>
                </c:pt>
                <c:pt idx="29">
                  <c:v>0.44785719056485018</c:v>
                </c:pt>
                <c:pt idx="30">
                  <c:v>0.45626032011202294</c:v>
                </c:pt>
                <c:pt idx="31">
                  <c:v>0.46866528156771176</c:v>
                </c:pt>
                <c:pt idx="32">
                  <c:v>0.28086715031562481</c:v>
                </c:pt>
                <c:pt idx="33">
                  <c:v>0.41579557381916138</c:v>
                </c:pt>
                <c:pt idx="34">
                  <c:v>0.4381484191806328</c:v>
                </c:pt>
                <c:pt idx="35">
                  <c:v>0.44531969397144811</c:v>
                </c:pt>
                <c:pt idx="36">
                  <c:v>0.53235578628595537</c:v>
                </c:pt>
                <c:pt idx="37">
                  <c:v>0.51408483384263226</c:v>
                </c:pt>
                <c:pt idx="38">
                  <c:v>0.38359929921400471</c:v>
                </c:pt>
                <c:pt idx="39">
                  <c:v>0.3861490356937104</c:v>
                </c:pt>
                <c:pt idx="40">
                  <c:v>0.45361196260515668</c:v>
                </c:pt>
                <c:pt idx="41">
                  <c:v>0.45207636648822214</c:v>
                </c:pt>
                <c:pt idx="42">
                  <c:v>0.450121275019983</c:v>
                </c:pt>
                <c:pt idx="43">
                  <c:v>0.41213302440721322</c:v>
                </c:pt>
                <c:pt idx="44">
                  <c:v>0.4638271918037839</c:v>
                </c:pt>
                <c:pt idx="45">
                  <c:v>0.44285478130018918</c:v>
                </c:pt>
                <c:pt idx="46">
                  <c:v>0.45830690019356041</c:v>
                </c:pt>
                <c:pt idx="47">
                  <c:v>0.17562273642115375</c:v>
                </c:pt>
                <c:pt idx="48">
                  <c:v>0.1878245050407136</c:v>
                </c:pt>
                <c:pt idx="49">
                  <c:v>0.17022606141548213</c:v>
                </c:pt>
                <c:pt idx="50">
                  <c:v>0.17123713095602808</c:v>
                </c:pt>
                <c:pt idx="51">
                  <c:v>0.15618403675975748</c:v>
                </c:pt>
                <c:pt idx="52">
                  <c:v>0.1866654843796608</c:v>
                </c:pt>
                <c:pt idx="53">
                  <c:v>0.19371019063390379</c:v>
                </c:pt>
                <c:pt idx="54">
                  <c:v>0.18006167843171317</c:v>
                </c:pt>
                <c:pt idx="55">
                  <c:v>0.17546453094444486</c:v>
                </c:pt>
                <c:pt idx="56">
                  <c:v>0.16119871325338653</c:v>
                </c:pt>
                <c:pt idx="57">
                  <c:v>0.15112941033324179</c:v>
                </c:pt>
                <c:pt idx="58">
                  <c:v>0.14354106697975338</c:v>
                </c:pt>
                <c:pt idx="59">
                  <c:v>0.21273552621929537</c:v>
                </c:pt>
                <c:pt idx="60">
                  <c:v>0.12545850960188543</c:v>
                </c:pt>
                <c:pt idx="61">
                  <c:v>0.18207597949246737</c:v>
                </c:pt>
                <c:pt idx="62">
                  <c:v>0.17347229705932429</c:v>
                </c:pt>
                <c:pt idx="63">
                  <c:v>0.15770396477425241</c:v>
                </c:pt>
                <c:pt idx="64">
                  <c:v>0.14910551017877796</c:v>
                </c:pt>
                <c:pt idx="65">
                  <c:v>0.20899813281237858</c:v>
                </c:pt>
                <c:pt idx="66">
                  <c:v>0.20762507071914793</c:v>
                </c:pt>
                <c:pt idx="67">
                  <c:v>0.19023328084537591</c:v>
                </c:pt>
                <c:pt idx="68">
                  <c:v>0.16192110293926798</c:v>
                </c:pt>
                <c:pt idx="69">
                  <c:v>0.18606752147053579</c:v>
                </c:pt>
                <c:pt idx="70">
                  <c:v>0.17700012186826272</c:v>
                </c:pt>
                <c:pt idx="71">
                  <c:v>0.16856695770662064</c:v>
                </c:pt>
                <c:pt idx="72">
                  <c:v>0.3518565687707717</c:v>
                </c:pt>
                <c:pt idx="73">
                  <c:v>0.34005706040738171</c:v>
                </c:pt>
                <c:pt idx="74">
                  <c:v>0.39443854452294763</c:v>
                </c:pt>
                <c:pt idx="75">
                  <c:v>0.75944055490702811</c:v>
                </c:pt>
                <c:pt idx="76">
                  <c:v>0.69848519705882084</c:v>
                </c:pt>
                <c:pt idx="77">
                  <c:v>0.67655768381081871</c:v>
                </c:pt>
                <c:pt idx="78">
                  <c:v>0.61926651618382467</c:v>
                </c:pt>
                <c:pt idx="79">
                  <c:v>0.59654326984488437</c:v>
                </c:pt>
                <c:pt idx="80">
                  <c:v>0.57346666124954793</c:v>
                </c:pt>
                <c:pt idx="81">
                  <c:v>0.55057815901448504</c:v>
                </c:pt>
                <c:pt idx="82">
                  <c:v>0.68616498159837802</c:v>
                </c:pt>
                <c:pt idx="83">
                  <c:v>0.52725040113319044</c:v>
                </c:pt>
                <c:pt idx="84">
                  <c:v>0.59651480707601157</c:v>
                </c:pt>
                <c:pt idx="85">
                  <c:v>0.58676889519166697</c:v>
                </c:pt>
                <c:pt idx="86">
                  <c:v>0.72913194979003371</c:v>
                </c:pt>
                <c:pt idx="87">
                  <c:v>0.7313281382306801</c:v>
                </c:pt>
                <c:pt idx="88">
                  <c:v>0.41040980653687942</c:v>
                </c:pt>
                <c:pt idx="89">
                  <c:v>0.36238634111507301</c:v>
                </c:pt>
                <c:pt idx="90">
                  <c:v>0.31283439799226292</c:v>
                </c:pt>
                <c:pt idx="91">
                  <c:v>0.27753388620257169</c:v>
                </c:pt>
                <c:pt idx="92">
                  <c:v>0.18358758567464886</c:v>
                </c:pt>
                <c:pt idx="93">
                  <c:v>0.19416125234695772</c:v>
                </c:pt>
                <c:pt idx="94">
                  <c:v>0.26125162190707524</c:v>
                </c:pt>
                <c:pt idx="95">
                  <c:v>0.21063801577915689</c:v>
                </c:pt>
                <c:pt idx="96">
                  <c:v>0.21843519501123315</c:v>
                </c:pt>
                <c:pt idx="97">
                  <c:v>0.18582697017222355</c:v>
                </c:pt>
                <c:pt idx="98">
                  <c:v>0.3998315757390235</c:v>
                </c:pt>
                <c:pt idx="99">
                  <c:v>0.27365003964171042</c:v>
                </c:pt>
                <c:pt idx="100">
                  <c:v>0.37501444545805784</c:v>
                </c:pt>
                <c:pt idx="101">
                  <c:v>0.46056465829617804</c:v>
                </c:pt>
                <c:pt idx="102">
                  <c:v>0.17964586835926805</c:v>
                </c:pt>
                <c:pt idx="103">
                  <c:v>0.17964586835926805</c:v>
                </c:pt>
                <c:pt idx="104">
                  <c:v>0.15892669010125324</c:v>
                </c:pt>
                <c:pt idx="105">
                  <c:v>0.18291401830306916</c:v>
                </c:pt>
                <c:pt idx="106">
                  <c:v>0.18291401830306916</c:v>
                </c:pt>
                <c:pt idx="107">
                  <c:v>0.15731529303345035</c:v>
                </c:pt>
                <c:pt idx="108">
                  <c:v>0.21415340558337126</c:v>
                </c:pt>
                <c:pt idx="109">
                  <c:v>0.16837811560496074</c:v>
                </c:pt>
                <c:pt idx="110">
                  <c:v>0.1354824251661523</c:v>
                </c:pt>
                <c:pt idx="111">
                  <c:v>0.18516455599573803</c:v>
                </c:pt>
                <c:pt idx="112">
                  <c:v>0.24968093020331977</c:v>
                </c:pt>
                <c:pt idx="113">
                  <c:v>0.29979257157006212</c:v>
                </c:pt>
                <c:pt idx="114">
                  <c:v>0.27570622069605277</c:v>
                </c:pt>
                <c:pt idx="115">
                  <c:v>8.1708716452894348E-2</c:v>
                </c:pt>
                <c:pt idx="116">
                  <c:v>0.10391510233434594</c:v>
                </c:pt>
                <c:pt idx="117">
                  <c:v>8.6554162691466971E-2</c:v>
                </c:pt>
                <c:pt idx="118">
                  <c:v>9.6842501412969809E-2</c:v>
                </c:pt>
                <c:pt idx="119">
                  <c:v>8.1178000862084099E-2</c:v>
                </c:pt>
                <c:pt idx="120">
                  <c:v>8.6554162691466971E-2</c:v>
                </c:pt>
                <c:pt idx="121">
                  <c:v>0.11256212687966641</c:v>
                </c:pt>
                <c:pt idx="122">
                  <c:v>8.050102812442346E-2</c:v>
                </c:pt>
                <c:pt idx="123">
                  <c:v>9.9494091268857901E-2</c:v>
                </c:pt>
                <c:pt idx="124">
                  <c:v>6.9991746931662963E-2</c:v>
                </c:pt>
                <c:pt idx="125">
                  <c:v>8.0918081188814758E-2</c:v>
                </c:pt>
                <c:pt idx="126">
                  <c:v>9.6155157494657223E-2</c:v>
                </c:pt>
                <c:pt idx="127">
                  <c:v>8.7108385367271501E-2</c:v>
                </c:pt>
                <c:pt idx="128">
                  <c:v>6.4902611838247984E-2</c:v>
                </c:pt>
                <c:pt idx="129">
                  <c:v>0.16168656150038352</c:v>
                </c:pt>
                <c:pt idx="130">
                  <c:v>0.1268030078676663</c:v>
                </c:pt>
                <c:pt idx="131">
                  <c:v>0.32625068761230275</c:v>
                </c:pt>
                <c:pt idx="132">
                  <c:v>0.21470859309434046</c:v>
                </c:pt>
                <c:pt idx="133">
                  <c:v>0.31416038190575835</c:v>
                </c:pt>
                <c:pt idx="134">
                  <c:v>0.35272387211707096</c:v>
                </c:pt>
                <c:pt idx="135">
                  <c:v>0.29295853389960763</c:v>
                </c:pt>
                <c:pt idx="136">
                  <c:v>0.25128470181432178</c:v>
                </c:pt>
                <c:pt idx="137">
                  <c:v>0.2126962441300615</c:v>
                </c:pt>
                <c:pt idx="138">
                  <c:v>0.2133396873392745</c:v>
                </c:pt>
                <c:pt idx="139">
                  <c:v>0.22097053274714859</c:v>
                </c:pt>
                <c:pt idx="140">
                  <c:v>0.2843653739181799</c:v>
                </c:pt>
                <c:pt idx="141">
                  <c:v>0.17635935525892174</c:v>
                </c:pt>
                <c:pt idx="142">
                  <c:v>0.219103575365937</c:v>
                </c:pt>
                <c:pt idx="143">
                  <c:v>0.18070947307136978</c:v>
                </c:pt>
                <c:pt idx="144">
                  <c:v>0.22796996447546292</c:v>
                </c:pt>
                <c:pt idx="145">
                  <c:v>0.20671506854819735</c:v>
                </c:pt>
                <c:pt idx="146">
                  <c:v>0.18228793828126377</c:v>
                </c:pt>
                <c:pt idx="147">
                  <c:v>0.21686294693200636</c:v>
                </c:pt>
                <c:pt idx="148">
                  <c:v>0.20671506854819735</c:v>
                </c:pt>
                <c:pt idx="149">
                  <c:v>0.21544804960089567</c:v>
                </c:pt>
                <c:pt idx="150">
                  <c:v>0.19606726038850242</c:v>
                </c:pt>
                <c:pt idx="151">
                  <c:v>0.18366454998760334</c:v>
                </c:pt>
                <c:pt idx="152">
                  <c:v>0.20333270240386928</c:v>
                </c:pt>
                <c:pt idx="153">
                  <c:v>6.9423794221774651E-2</c:v>
                </c:pt>
                <c:pt idx="154">
                  <c:v>0.15931377480748557</c:v>
                </c:pt>
                <c:pt idx="155">
                  <c:v>0.17470528751720663</c:v>
                </c:pt>
                <c:pt idx="156">
                  <c:v>0.16704424545035065</c:v>
                </c:pt>
                <c:pt idx="157">
                  <c:v>0.19981888385778981</c:v>
                </c:pt>
                <c:pt idx="158">
                  <c:v>0.14198514796239897</c:v>
                </c:pt>
                <c:pt idx="159">
                  <c:v>0.13363308043519903</c:v>
                </c:pt>
                <c:pt idx="160">
                  <c:v>0.13342576711775192</c:v>
                </c:pt>
                <c:pt idx="161">
                  <c:v>0.17498414485267766</c:v>
                </c:pt>
                <c:pt idx="162">
                  <c:v>0.17744021091509274</c:v>
                </c:pt>
                <c:pt idx="163">
                  <c:v>0.16665156652635968</c:v>
                </c:pt>
                <c:pt idx="164">
                  <c:v>0.13363308043519903</c:v>
                </c:pt>
                <c:pt idx="165">
                  <c:v>0.21198377190094075</c:v>
                </c:pt>
                <c:pt idx="166">
                  <c:v>0.15831898820004173</c:v>
                </c:pt>
                <c:pt idx="167">
                  <c:v>0.20764359601656338</c:v>
                </c:pt>
                <c:pt idx="168">
                  <c:v>0.15010398800747093</c:v>
                </c:pt>
                <c:pt idx="169">
                  <c:v>0.14198514796239897</c:v>
                </c:pt>
                <c:pt idx="170">
                  <c:v>0.14209528316229272</c:v>
                </c:pt>
                <c:pt idx="171">
                  <c:v>0.1591973611129584</c:v>
                </c:pt>
                <c:pt idx="172">
                  <c:v>0.18346156726451926</c:v>
                </c:pt>
                <c:pt idx="173">
                  <c:v>0.18244272042098403</c:v>
                </c:pt>
                <c:pt idx="174">
                  <c:v>0.16757616959258781</c:v>
                </c:pt>
                <c:pt idx="175">
                  <c:v>0.20897979513292164</c:v>
                </c:pt>
                <c:pt idx="176">
                  <c:v>0.19966318573395045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'FC(0-15)'!$V$2:$V$179</c15:f>
                <c15:dlblRangeCache>
                  <c:ptCount val="170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1</c:v>
                  </c:pt>
                  <c:pt idx="8">
                    <c:v>0</c:v>
                  </c:pt>
                  <c:pt idx="9">
                    <c:v>0</c:v>
                  </c:pt>
                  <c:pt idx="10">
                    <c:v>1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1</c:v>
                  </c:pt>
                  <c:pt idx="22">
                    <c:v>1</c:v>
                  </c:pt>
                  <c:pt idx="23">
                    <c:v>1</c:v>
                  </c:pt>
                  <c:pt idx="24">
                    <c:v>1</c:v>
                  </c:pt>
                  <c:pt idx="25">
                    <c:v>1</c:v>
                  </c:pt>
                  <c:pt idx="26">
                    <c:v>1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1</c:v>
                  </c:pt>
                  <c:pt idx="32">
                    <c:v>1</c:v>
                  </c:pt>
                  <c:pt idx="33">
                    <c:v>1</c:v>
                  </c:pt>
                  <c:pt idx="34">
                    <c:v>0</c:v>
                  </c:pt>
                  <c:pt idx="35">
                    <c:v>0</c:v>
                  </c:pt>
                  <c:pt idx="36">
                    <c:v>1</c:v>
                  </c:pt>
                  <c:pt idx="37">
                    <c:v>0</c:v>
                  </c:pt>
                  <c:pt idx="38">
                    <c:v>0</c:v>
                  </c:pt>
                  <c:pt idx="39">
                    <c:v>0</c:v>
                  </c:pt>
                  <c:pt idx="40">
                    <c:v>1</c:v>
                  </c:pt>
                  <c:pt idx="41">
                    <c:v>0</c:v>
                  </c:pt>
                  <c:pt idx="42">
                    <c:v>0</c:v>
                  </c:pt>
                  <c:pt idx="43">
                    <c:v>1</c:v>
                  </c:pt>
                  <c:pt idx="44">
                    <c:v>1</c:v>
                  </c:pt>
                  <c:pt idx="45">
                    <c:v>0</c:v>
                  </c:pt>
                  <c:pt idx="46">
                    <c:v>0</c:v>
                  </c:pt>
                  <c:pt idx="47">
                    <c:v>1</c:v>
                  </c:pt>
                  <c:pt idx="48">
                    <c:v>0</c:v>
                  </c:pt>
                  <c:pt idx="49">
                    <c:v>0</c:v>
                  </c:pt>
                  <c:pt idx="50">
                    <c:v>0</c:v>
                  </c:pt>
                  <c:pt idx="51">
                    <c:v>1</c:v>
                  </c:pt>
                  <c:pt idx="52">
                    <c:v>1</c:v>
                  </c:pt>
                  <c:pt idx="53">
                    <c:v>0</c:v>
                  </c:pt>
                  <c:pt idx="54">
                    <c:v>0</c:v>
                  </c:pt>
                  <c:pt idx="55">
                    <c:v>0</c:v>
                  </c:pt>
                  <c:pt idx="56">
                    <c:v>0</c:v>
                  </c:pt>
                  <c:pt idx="57">
                    <c:v>0</c:v>
                  </c:pt>
                  <c:pt idx="58">
                    <c:v>0</c:v>
                  </c:pt>
                  <c:pt idx="59">
                    <c:v>1</c:v>
                  </c:pt>
                  <c:pt idx="60">
                    <c:v>1</c:v>
                  </c:pt>
                  <c:pt idx="61">
                    <c:v>1</c:v>
                  </c:pt>
                  <c:pt idx="62">
                    <c:v>0</c:v>
                  </c:pt>
                  <c:pt idx="63">
                    <c:v>0</c:v>
                  </c:pt>
                  <c:pt idx="64">
                    <c:v>0</c:v>
                  </c:pt>
                  <c:pt idx="65">
                    <c:v>1</c:v>
                  </c:pt>
                  <c:pt idx="66">
                    <c:v>1</c:v>
                  </c:pt>
                  <c:pt idx="67">
                    <c:v>0</c:v>
                  </c:pt>
                  <c:pt idx="68">
                    <c:v>0</c:v>
                  </c:pt>
                  <c:pt idx="69">
                    <c:v>0</c:v>
                  </c:pt>
                  <c:pt idx="70">
                    <c:v>0</c:v>
                  </c:pt>
                  <c:pt idx="71">
                    <c:v>0</c:v>
                  </c:pt>
                  <c:pt idx="72">
                    <c:v>1</c:v>
                  </c:pt>
                  <c:pt idx="73">
                    <c:v>0</c:v>
                  </c:pt>
                  <c:pt idx="74">
                    <c:v>1</c:v>
                  </c:pt>
                  <c:pt idx="75">
                    <c:v>1</c:v>
                  </c:pt>
                  <c:pt idx="76">
                    <c:v>1</c:v>
                  </c:pt>
                  <c:pt idx="77">
                    <c:v>1</c:v>
                  </c:pt>
                  <c:pt idx="78">
                    <c:v>0</c:v>
                  </c:pt>
                  <c:pt idx="79">
                    <c:v>0</c:v>
                  </c:pt>
                  <c:pt idx="80">
                    <c:v>1</c:v>
                  </c:pt>
                  <c:pt idx="81">
                    <c:v>0</c:v>
                  </c:pt>
                  <c:pt idx="82">
                    <c:v>1</c:v>
                  </c:pt>
                  <c:pt idx="83">
                    <c:v>1</c:v>
                  </c:pt>
                  <c:pt idx="84">
                    <c:v>1</c:v>
                  </c:pt>
                  <c:pt idx="85">
                    <c:v>1</c:v>
                  </c:pt>
                  <c:pt idx="86">
                    <c:v>1</c:v>
                  </c:pt>
                  <c:pt idx="87">
                    <c:v>1</c:v>
                  </c:pt>
                  <c:pt idx="88">
                    <c:v>1</c:v>
                  </c:pt>
                  <c:pt idx="89">
                    <c:v>1</c:v>
                  </c:pt>
                  <c:pt idx="90">
                    <c:v>1</c:v>
                  </c:pt>
                  <c:pt idx="91">
                    <c:v>1</c:v>
                  </c:pt>
                  <c:pt idx="92">
                    <c:v>1</c:v>
                  </c:pt>
                  <c:pt idx="93">
                    <c:v>1</c:v>
                  </c:pt>
                  <c:pt idx="94">
                    <c:v>1</c:v>
                  </c:pt>
                  <c:pt idx="95">
                    <c:v>1</c:v>
                  </c:pt>
                  <c:pt idx="96">
                    <c:v>1</c:v>
                  </c:pt>
                  <c:pt idx="97">
                    <c:v>1</c:v>
                  </c:pt>
                  <c:pt idx="98">
                    <c:v>0</c:v>
                  </c:pt>
                  <c:pt idx="99">
                    <c:v>1</c:v>
                  </c:pt>
                  <c:pt idx="100">
                    <c:v>1</c:v>
                  </c:pt>
                  <c:pt idx="101">
                    <c:v>0</c:v>
                  </c:pt>
                  <c:pt idx="102">
                    <c:v>1</c:v>
                  </c:pt>
                  <c:pt idx="103">
                    <c:v>0</c:v>
                  </c:pt>
                  <c:pt idx="104">
                    <c:v>0</c:v>
                  </c:pt>
                  <c:pt idx="105">
                    <c:v>1</c:v>
                  </c:pt>
                  <c:pt idx="106">
                    <c:v>0</c:v>
                  </c:pt>
                  <c:pt idx="107">
                    <c:v>0</c:v>
                  </c:pt>
                  <c:pt idx="108">
                    <c:v>1</c:v>
                  </c:pt>
                  <c:pt idx="109">
                    <c:v>0</c:v>
                  </c:pt>
                  <c:pt idx="110">
                    <c:v>0</c:v>
                  </c:pt>
                  <c:pt idx="111">
                    <c:v>1</c:v>
                  </c:pt>
                  <c:pt idx="112">
                    <c:v>0</c:v>
                  </c:pt>
                  <c:pt idx="113">
                    <c:v>1</c:v>
                  </c:pt>
                  <c:pt idx="114">
                    <c:v>0</c:v>
                  </c:pt>
                  <c:pt idx="115">
                    <c:v>0</c:v>
                  </c:pt>
                  <c:pt idx="116">
                    <c:v>1</c:v>
                  </c:pt>
                  <c:pt idx="117">
                    <c:v>0</c:v>
                  </c:pt>
                  <c:pt idx="118">
                    <c:v>0</c:v>
                  </c:pt>
                  <c:pt idx="119">
                    <c:v>0</c:v>
                  </c:pt>
                  <c:pt idx="120">
                    <c:v>0</c:v>
                  </c:pt>
                  <c:pt idx="121">
                    <c:v>0</c:v>
                  </c:pt>
                  <c:pt idx="122">
                    <c:v>0</c:v>
                  </c:pt>
                  <c:pt idx="123">
                    <c:v>0</c:v>
                  </c:pt>
                  <c:pt idx="124">
                    <c:v>0</c:v>
                  </c:pt>
                  <c:pt idx="125">
                    <c:v>0</c:v>
                  </c:pt>
                  <c:pt idx="126">
                    <c:v>0</c:v>
                  </c:pt>
                  <c:pt idx="127">
                    <c:v>0</c:v>
                  </c:pt>
                  <c:pt idx="128">
                    <c:v>1</c:v>
                  </c:pt>
                  <c:pt idx="129">
                    <c:v>1</c:v>
                  </c:pt>
                  <c:pt idx="130">
                    <c:v>0</c:v>
                  </c:pt>
                  <c:pt idx="131">
                    <c:v>0</c:v>
                  </c:pt>
                  <c:pt idx="132">
                    <c:v>1</c:v>
                  </c:pt>
                  <c:pt idx="133">
                    <c:v>0</c:v>
                  </c:pt>
                  <c:pt idx="134">
                    <c:v>1</c:v>
                  </c:pt>
                  <c:pt idx="135">
                    <c:v>1</c:v>
                  </c:pt>
                  <c:pt idx="136">
                    <c:v>1</c:v>
                  </c:pt>
                  <c:pt idx="137">
                    <c:v>0</c:v>
                  </c:pt>
                  <c:pt idx="138">
                    <c:v>1</c:v>
                  </c:pt>
                  <c:pt idx="139">
                    <c:v>1</c:v>
                  </c:pt>
                  <c:pt idx="140">
                    <c:v>1</c:v>
                  </c:pt>
                  <c:pt idx="141">
                    <c:v>1</c:v>
                  </c:pt>
                  <c:pt idx="142">
                    <c:v>1</c:v>
                  </c:pt>
                  <c:pt idx="143">
                    <c:v>1</c:v>
                  </c:pt>
                  <c:pt idx="144">
                    <c:v>0</c:v>
                  </c:pt>
                  <c:pt idx="145">
                    <c:v>0</c:v>
                  </c:pt>
                  <c:pt idx="146">
                    <c:v>1</c:v>
                  </c:pt>
                  <c:pt idx="147">
                    <c:v>0</c:v>
                  </c:pt>
                  <c:pt idx="148">
                    <c:v>1</c:v>
                  </c:pt>
                  <c:pt idx="149">
                    <c:v>0</c:v>
                  </c:pt>
                  <c:pt idx="150">
                    <c:v>0</c:v>
                  </c:pt>
                  <c:pt idx="151">
                    <c:v>1</c:v>
                  </c:pt>
                  <c:pt idx="152">
                    <c:v>0</c:v>
                  </c:pt>
                  <c:pt idx="153">
                    <c:v>0</c:v>
                  </c:pt>
                  <c:pt idx="154">
                    <c:v>1</c:v>
                  </c:pt>
                  <c:pt idx="155">
                    <c:v>1</c:v>
                  </c:pt>
                  <c:pt idx="156">
                    <c:v>1</c:v>
                  </c:pt>
                  <c:pt idx="157">
                    <c:v>0</c:v>
                  </c:pt>
                  <c:pt idx="158">
                    <c:v>1</c:v>
                  </c:pt>
                  <c:pt idx="159">
                    <c:v>1</c:v>
                  </c:pt>
                  <c:pt idx="160">
                    <c:v>0</c:v>
                  </c:pt>
                  <c:pt idx="161">
                    <c:v>0</c:v>
                  </c:pt>
                  <c:pt idx="162">
                    <c:v>0</c:v>
                  </c:pt>
                  <c:pt idx="163">
                    <c:v>0</c:v>
                  </c:pt>
                  <c:pt idx="164">
                    <c:v>0</c:v>
                  </c:pt>
                  <c:pt idx="165">
                    <c:v>0</c:v>
                  </c:pt>
                  <c:pt idx="166">
                    <c:v>0</c:v>
                  </c:pt>
                  <c:pt idx="167">
                    <c:v>0</c:v>
                  </c:pt>
                  <c:pt idx="168">
                    <c:v>0</c:v>
                  </c:pt>
                  <c:pt idx="169">
                    <c:v>0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3DF-A526-4E05-B74B-7C79CE7FF8DB}"/>
            </c:ext>
          </c:extLst>
        </c:ser>
        <c:ser>
          <c:idx val="1"/>
          <c:order val="1"/>
          <c:tx>
            <c:v>CRR7.5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'CRR(7.5)'!$C$2:$C$16</c:f>
              <c:numCache>
                <c:formatCode>General</c:formatCode>
                <c:ptCount val="15"/>
                <c:pt idx="0">
                  <c:v>0.04</c:v>
                </c:pt>
                <c:pt idx="1">
                  <c:v>0.08</c:v>
                </c:pt>
                <c:pt idx="2">
                  <c:v>0.12</c:v>
                </c:pt>
                <c:pt idx="3">
                  <c:v>0.16</c:v>
                </c:pt>
                <c:pt idx="4">
                  <c:v>0.2</c:v>
                </c:pt>
                <c:pt idx="5">
                  <c:v>0.24</c:v>
                </c:pt>
                <c:pt idx="6">
                  <c:v>0.28000000000000003</c:v>
                </c:pt>
                <c:pt idx="7">
                  <c:v>0.32</c:v>
                </c:pt>
                <c:pt idx="8">
                  <c:v>0.36</c:v>
                </c:pt>
                <c:pt idx="9">
                  <c:v>0.4</c:v>
                </c:pt>
                <c:pt idx="10">
                  <c:v>0.44</c:v>
                </c:pt>
                <c:pt idx="11">
                  <c:v>0.48</c:v>
                </c:pt>
                <c:pt idx="12">
                  <c:v>0.52</c:v>
                </c:pt>
                <c:pt idx="13">
                  <c:v>0.56000000000000005</c:v>
                </c:pt>
                <c:pt idx="14">
                  <c:v>0.6</c:v>
                </c:pt>
              </c:numCache>
            </c:numRef>
          </c:xVal>
          <c:yVal>
            <c:numRef>
              <c:f>'CRR(7.5)'!$B$2:$B$16</c:f>
              <c:numCache>
                <c:formatCode>General</c:formatCode>
                <c:ptCount val="15"/>
                <c:pt idx="0">
                  <c:v>5.2899134341442035E-2</c:v>
                </c:pt>
                <c:pt idx="1">
                  <c:v>6.4883378187876456E-2</c:v>
                </c:pt>
                <c:pt idx="2">
                  <c:v>7.9693877551020392E-2</c:v>
                </c:pt>
                <c:pt idx="3">
                  <c:v>9.5920797720797715E-2</c:v>
                </c:pt>
                <c:pt idx="4">
                  <c:v>0.11311886202492621</c:v>
                </c:pt>
                <c:pt idx="5">
                  <c:v>0.1311799816345271</c:v>
                </c:pt>
                <c:pt idx="6">
                  <c:v>0.150164624083543</c:v>
                </c:pt>
                <c:pt idx="7">
                  <c:v>0.170263842069315</c:v>
                </c:pt>
                <c:pt idx="8">
                  <c:v>0.19182098765432098</c:v>
                </c:pt>
                <c:pt idx="9">
                  <c:v>0.21540970583244634</c:v>
                </c:pt>
                <c:pt idx="10">
                  <c:v>0.24200829344830768</c:v>
                </c:pt>
                <c:pt idx="11">
                  <c:v>0.27339335180055402</c:v>
                </c:pt>
                <c:pt idx="12">
                  <c:v>0.31313008251465657</c:v>
                </c:pt>
                <c:pt idx="13">
                  <c:v>0.36954744685513913</c:v>
                </c:pt>
                <c:pt idx="14">
                  <c:v>0.4676423020373871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3E0-A526-4E05-B74B-7C79CE7FF8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4191440"/>
        <c:axId val="236015744"/>
        <c:extLst>
          <c:ext xmlns:c15="http://schemas.microsoft.com/office/drawing/2012/chart" uri="{02D57815-91ED-43cb-92C2-25804820EDAC}">
            <c15:filteredScatterSeries>
              <c15:ser>
                <c:idx val="2"/>
                <c:order val="2"/>
                <c:tx>
                  <c:v>C25P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3"/>
                    </a:solidFill>
                    <a:ln w="9525">
                      <a:solidFill>
                        <a:schemeClr val="accent3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'cen-testC25'!$B$3:$B$27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45.459789999999998</c:v>
                      </c:pt>
                      <c:pt idx="1">
                        <c:v>25.191490000000002</c:v>
                      </c:pt>
                      <c:pt idx="2">
                        <c:v>30.04494</c:v>
                      </c:pt>
                      <c:pt idx="3">
                        <c:v>13.110889999999999</c:v>
                      </c:pt>
                      <c:pt idx="4">
                        <c:v>40.0105</c:v>
                      </c:pt>
                      <c:pt idx="5">
                        <c:v>15.36975</c:v>
                      </c:pt>
                      <c:pt idx="6">
                        <c:v>27.75975</c:v>
                      </c:pt>
                      <c:pt idx="7">
                        <c:v>16.203389999999999</c:v>
                      </c:pt>
                      <c:pt idx="8">
                        <c:v>16.980540000000001</c:v>
                      </c:pt>
                      <c:pt idx="9">
                        <c:v>21.244499999999999</c:v>
                      </c:pt>
                      <c:pt idx="10">
                        <c:v>9.9045229999999993</c:v>
                      </c:pt>
                      <c:pt idx="11">
                        <c:v>6.1207580000000004</c:v>
                      </c:pt>
                      <c:pt idx="12">
                        <c:v>17.97927</c:v>
                      </c:pt>
                      <c:pt idx="13">
                        <c:v>4.791944</c:v>
                      </c:pt>
                      <c:pt idx="14">
                        <c:v>11.73897</c:v>
                      </c:pt>
                      <c:pt idx="15">
                        <c:v>34.495139999999999</c:v>
                      </c:pt>
                      <c:pt idx="16">
                        <c:v>14.803470000000001</c:v>
                      </c:pt>
                      <c:pt idx="17">
                        <c:v>23.979189999999999</c:v>
                      </c:pt>
                      <c:pt idx="18">
                        <c:v>19.08315</c:v>
                      </c:pt>
                      <c:pt idx="19">
                        <c:v>18.11514</c:v>
                      </c:pt>
                      <c:pt idx="20">
                        <c:v>7.9193360000000004</c:v>
                      </c:pt>
                      <c:pt idx="21">
                        <c:v>31.328250000000001</c:v>
                      </c:pt>
                      <c:pt idx="22">
                        <c:v>22.239360000000001</c:v>
                      </c:pt>
                      <c:pt idx="23">
                        <c:v>50.450740000000003</c:v>
                      </c:pt>
                      <c:pt idx="24">
                        <c:v>19.985589999999998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'cen-testC25'!$C$3:$C$27</c15:sqref>
                        </c15:formulaRef>
                      </c:ext>
                    </c:extLst>
                    <c:numCache>
                      <c:formatCode>0.00E+00</c:formatCode>
                      <c:ptCount val="25"/>
                      <c:pt idx="0">
                        <c:v>0.4460287</c:v>
                      </c:pt>
                      <c:pt idx="1">
                        <c:v>0.38202120000000001</c:v>
                      </c:pt>
                      <c:pt idx="2">
                        <c:v>0.370971</c:v>
                      </c:pt>
                      <c:pt idx="3">
                        <c:v>0.22775509999999999</c:v>
                      </c:pt>
                      <c:pt idx="4">
                        <c:v>0.42264580000000002</c:v>
                      </c:pt>
                      <c:pt idx="5">
                        <c:v>0.18514</c:v>
                      </c:pt>
                      <c:pt idx="6">
                        <c:v>0.41049269999999999</c:v>
                      </c:pt>
                      <c:pt idx="7">
                        <c:v>0.2373152</c:v>
                      </c:pt>
                      <c:pt idx="8">
                        <c:v>0.1970384</c:v>
                      </c:pt>
                      <c:pt idx="9">
                        <c:v>0.18974340000000001</c:v>
                      </c:pt>
                      <c:pt idx="10">
                        <c:v>0.25791649999999999</c:v>
                      </c:pt>
                      <c:pt idx="11">
                        <c:v>0.16221740000000001</c:v>
                      </c:pt>
                      <c:pt idx="12">
                        <c:v>0.47994379999999998</c:v>
                      </c:pt>
                      <c:pt idx="13">
                        <c:v>0.19370319999999999</c:v>
                      </c:pt>
                      <c:pt idx="14">
                        <c:v>0.18761320000000001</c:v>
                      </c:pt>
                      <c:pt idx="15" formatCode="General">
                        <c:v>0.42623179999999999</c:v>
                      </c:pt>
                      <c:pt idx="16" formatCode="General">
                        <c:v>0.28895920000000003</c:v>
                      </c:pt>
                      <c:pt idx="17" formatCode="General">
                        <c:v>0.32745020000000002</c:v>
                      </c:pt>
                      <c:pt idx="18" formatCode="General">
                        <c:v>0.24013590000000001</c:v>
                      </c:pt>
                      <c:pt idx="19" formatCode="General">
                        <c:v>0.1816653</c:v>
                      </c:pt>
                      <c:pt idx="20" formatCode="General">
                        <c:v>0.21185109999999999</c:v>
                      </c:pt>
                      <c:pt idx="21" formatCode="General">
                        <c:v>0.43669750000000002</c:v>
                      </c:pt>
                      <c:pt idx="22" formatCode="General">
                        <c:v>0.33317409999999997</c:v>
                      </c:pt>
                      <c:pt idx="23" formatCode="General">
                        <c:v>0.45235959999999997</c:v>
                      </c:pt>
                      <c:pt idx="24" formatCode="General">
                        <c:v>0.29468610000000001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1-A526-4E05-B74B-7C79CE7FF8DB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C25PS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4"/>
                    </a:solidFill>
                    <a:ln w="9525">
                      <a:solidFill>
                        <a:schemeClr val="accent4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'cen-testC25'!$E$3:$E$27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50.460949999999997</c:v>
                      </c:pt>
                      <c:pt idx="1">
                        <c:v>27.75901</c:v>
                      </c:pt>
                      <c:pt idx="2">
                        <c:v>30.043780000000002</c:v>
                      </c:pt>
                      <c:pt idx="3">
                        <c:v>11.984249999999999</c:v>
                      </c:pt>
                      <c:pt idx="4">
                        <c:v>34.492080000000001</c:v>
                      </c:pt>
                      <c:pt idx="5">
                        <c:v>14.92474</c:v>
                      </c:pt>
                      <c:pt idx="6">
                        <c:v>25.192049999999998</c:v>
                      </c:pt>
                      <c:pt idx="7">
                        <c:v>16.976659999999999</c:v>
                      </c:pt>
                      <c:pt idx="8">
                        <c:v>13.10305</c:v>
                      </c:pt>
                      <c:pt idx="9">
                        <c:v>23.982089999999999</c:v>
                      </c:pt>
                      <c:pt idx="10">
                        <c:v>16.18685</c:v>
                      </c:pt>
                      <c:pt idx="11">
                        <c:v>9.8034730000000003</c:v>
                      </c:pt>
                      <c:pt idx="12">
                        <c:v>17.978339999999999</c:v>
                      </c:pt>
                      <c:pt idx="13">
                        <c:v>7.4875679999999996</c:v>
                      </c:pt>
                      <c:pt idx="14">
                        <c:v>10.992710000000001</c:v>
                      </c:pt>
                      <c:pt idx="15">
                        <c:v>45.47598</c:v>
                      </c:pt>
                      <c:pt idx="16">
                        <c:v>14.174149999999999</c:v>
                      </c:pt>
                      <c:pt idx="17">
                        <c:v>21.244230000000002</c:v>
                      </c:pt>
                      <c:pt idx="18">
                        <c:v>19.083410000000001</c:v>
                      </c:pt>
                      <c:pt idx="19">
                        <c:v>18.114879999999999</c:v>
                      </c:pt>
                      <c:pt idx="20">
                        <c:v>5.0163580000000003</c:v>
                      </c:pt>
                      <c:pt idx="21">
                        <c:v>31.326419999999999</c:v>
                      </c:pt>
                      <c:pt idx="22">
                        <c:v>22.23959</c:v>
                      </c:pt>
                      <c:pt idx="23">
                        <c:v>40.014719999999997</c:v>
                      </c:pt>
                      <c:pt idx="24">
                        <c:v>19.987880000000001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'cen-testC25'!$F$3:$F$27</c15:sqref>
                        </c15:formulaRef>
                      </c:ext>
                    </c:extLst>
                    <c:numCache>
                      <c:formatCode>0.00E+00</c:formatCode>
                      <c:ptCount val="25"/>
                      <c:pt idx="0">
                        <c:v>0.45239590000000002</c:v>
                      </c:pt>
                      <c:pt idx="1">
                        <c:v>0.410528</c:v>
                      </c:pt>
                      <c:pt idx="2">
                        <c:v>0.37096180000000001</c:v>
                      </c:pt>
                      <c:pt idx="3">
                        <c:v>0.1902953</c:v>
                      </c:pt>
                      <c:pt idx="4">
                        <c:v>0.42626059999999999</c:v>
                      </c:pt>
                      <c:pt idx="5">
                        <c:v>0.28534779999999998</c:v>
                      </c:pt>
                      <c:pt idx="6">
                        <c:v>0.38189699999999999</c:v>
                      </c:pt>
                      <c:pt idx="7">
                        <c:v>0.1973743</c:v>
                      </c:pt>
                      <c:pt idx="8">
                        <c:v>0.22746839999999999</c:v>
                      </c:pt>
                      <c:pt idx="9">
                        <c:v>0.32722790000000002</c:v>
                      </c:pt>
                      <c:pt idx="10">
                        <c:v>0.2370244</c:v>
                      </c:pt>
                      <c:pt idx="11">
                        <c:v>0.2653432</c:v>
                      </c:pt>
                      <c:pt idx="12">
                        <c:v>0.47967389999999999</c:v>
                      </c:pt>
                      <c:pt idx="13">
                        <c:v>0.19217139999999999</c:v>
                      </c:pt>
                      <c:pt idx="14">
                        <c:v>0.15941089999999999</c:v>
                      </c:pt>
                      <c:pt idx="15">
                        <c:v>0.445849</c:v>
                      </c:pt>
                      <c:pt idx="16">
                        <c:v>0.15177950000000001</c:v>
                      </c:pt>
                      <c:pt idx="17">
                        <c:v>0.18975220000000001</c:v>
                      </c:pt>
                      <c:pt idx="18">
                        <c:v>0.24019589999999999</c:v>
                      </c:pt>
                      <c:pt idx="19">
                        <c:v>0.18167720000000001</c:v>
                      </c:pt>
                      <c:pt idx="20">
                        <c:v>0.18844269999999999</c:v>
                      </c:pt>
                      <c:pt idx="21">
                        <c:v>0.43653989999999998</c:v>
                      </c:pt>
                      <c:pt idx="22">
                        <c:v>0.3331614</c:v>
                      </c:pt>
                      <c:pt idx="23">
                        <c:v>0.42268119999999998</c:v>
                      </c:pt>
                      <c:pt idx="24">
                        <c:v>0.29568820000000001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2-A526-4E05-B74B-7C79CE7FF8DB}"/>
                  </c:ext>
                </c:extLst>
              </c15:ser>
            </c15:filteredScatterSeries>
            <c15:filteredScatterSeries>
              <c15:ser>
                <c:idx val="4"/>
                <c:order val="4"/>
                <c:tx>
                  <c:v>C25PSNOQ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'cen-testC25'!$H$3:$H$27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40.248449999999998</c:v>
                      </c:pt>
                      <c:pt idx="1">
                        <c:v>50.628709999999998</c:v>
                      </c:pt>
                      <c:pt idx="2">
                        <c:v>25.327110000000001</c:v>
                      </c:pt>
                      <c:pt idx="3">
                        <c:v>7.9923409999999997</c:v>
                      </c:pt>
                      <c:pt idx="4">
                        <c:v>25.798380000000002</c:v>
                      </c:pt>
                      <c:pt idx="5">
                        <c:v>4.9115789999999997</c:v>
                      </c:pt>
                      <c:pt idx="6">
                        <c:v>30.378789999999999</c:v>
                      </c:pt>
                      <c:pt idx="7">
                        <c:v>11.811680000000001</c:v>
                      </c:pt>
                      <c:pt idx="8">
                        <c:v>14.96847</c:v>
                      </c:pt>
                      <c:pt idx="9">
                        <c:v>20.755199999999999</c:v>
                      </c:pt>
                      <c:pt idx="10">
                        <c:v>9.7158169999999995</c:v>
                      </c:pt>
                      <c:pt idx="11">
                        <c:v>10.052390000000001</c:v>
                      </c:pt>
                      <c:pt idx="12">
                        <c:v>19.20401</c:v>
                      </c:pt>
                      <c:pt idx="13">
                        <c:v>6.1564620000000003</c:v>
                      </c:pt>
                      <c:pt idx="14">
                        <c:v>16.310929999999999</c:v>
                      </c:pt>
                      <c:pt idx="15">
                        <c:v>45.717129999999997</c:v>
                      </c:pt>
                      <c:pt idx="16">
                        <c:v>13.194419999999999</c:v>
                      </c:pt>
                      <c:pt idx="17">
                        <c:v>22.43683</c:v>
                      </c:pt>
                      <c:pt idx="18">
                        <c:v>18.10652</c:v>
                      </c:pt>
                      <c:pt idx="19">
                        <c:v>16.866060000000001</c:v>
                      </c:pt>
                      <c:pt idx="20">
                        <c:v>4.7463769999999998</c:v>
                      </c:pt>
                      <c:pt idx="21">
                        <c:v>34.649160000000002</c:v>
                      </c:pt>
                      <c:pt idx="22">
                        <c:v>22.463539999999998</c:v>
                      </c:pt>
                      <c:pt idx="23">
                        <c:v>31.60155</c:v>
                      </c:pt>
                      <c:pt idx="24">
                        <c:v>19.983889999999999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'cen-testC25'!$I$3:$I$27</c15:sqref>
                        </c15:formulaRef>
                      </c:ext>
                    </c:extLst>
                    <c:numCache>
                      <c:formatCode>0.00E+00</c:formatCode>
                      <c:ptCount val="25"/>
                      <c:pt idx="0">
                        <c:v>0.4294811</c:v>
                      </c:pt>
                      <c:pt idx="1">
                        <c:v>0.45246140000000001</c:v>
                      </c:pt>
                      <c:pt idx="2">
                        <c:v>0.19662660000000001</c:v>
                      </c:pt>
                      <c:pt idx="3">
                        <c:v>0.1612101</c:v>
                      </c:pt>
                      <c:pt idx="4">
                        <c:v>0.67759930000000002</c:v>
                      </c:pt>
                      <c:pt idx="5">
                        <c:v>0.16270100000000001</c:v>
                      </c:pt>
                      <c:pt idx="6">
                        <c:v>0.36088439999999999</c:v>
                      </c:pt>
                      <c:pt idx="7">
                        <c:v>0.16660079999999999</c:v>
                      </c:pt>
                      <c:pt idx="8">
                        <c:v>0.21761050000000001</c:v>
                      </c:pt>
                      <c:pt idx="9">
                        <c:v>0.1940392</c:v>
                      </c:pt>
                      <c:pt idx="10">
                        <c:v>0.41027989999999998</c:v>
                      </c:pt>
                      <c:pt idx="11">
                        <c:v>0.18181620000000001</c:v>
                      </c:pt>
                      <c:pt idx="12">
                        <c:v>0.20528460000000001</c:v>
                      </c:pt>
                      <c:pt idx="13">
                        <c:v>0.1441443</c:v>
                      </c:pt>
                      <c:pt idx="14">
                        <c:v>0.31334689999999998</c:v>
                      </c:pt>
                      <c:pt idx="15">
                        <c:v>0.44356630000000002</c:v>
                      </c:pt>
                      <c:pt idx="16">
                        <c:v>0.2036983</c:v>
                      </c:pt>
                      <c:pt idx="17">
                        <c:v>0.56616259999999996</c:v>
                      </c:pt>
                      <c:pt idx="18">
                        <c:v>0.1754706</c:v>
                      </c:pt>
                      <c:pt idx="19">
                        <c:v>0.18616559999999999</c:v>
                      </c:pt>
                      <c:pt idx="20">
                        <c:v>0.36446909999999999</c:v>
                      </c:pt>
                      <c:pt idx="21">
                        <c:v>0.41621609999999998</c:v>
                      </c:pt>
                      <c:pt idx="22">
                        <c:v>0.18057100000000001</c:v>
                      </c:pt>
                      <c:pt idx="23">
                        <c:v>0.50958930000000002</c:v>
                      </c:pt>
                      <c:pt idx="24">
                        <c:v>0.42798819999999999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3-A526-4E05-B74B-7C79CE7FF8DB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v>C25PS-PILA</c:v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6"/>
                    </a:solidFill>
                    <a:ln w="9525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'cen-testC25'!$K$3:$K$27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21.919652289135001</c:v>
                      </c:pt>
                      <c:pt idx="1">
                        <c:v>32.886529915186898</c:v>
                      </c:pt>
                      <c:pt idx="2">
                        <c:v>16.235664233557799</c:v>
                      </c:pt>
                      <c:pt idx="3">
                        <c:v>23.960515451498502</c:v>
                      </c:pt>
                      <c:pt idx="4">
                        <c:v>31.866019548382098</c:v>
                      </c:pt>
                      <c:pt idx="5">
                        <c:v>9.0206312440940106</c:v>
                      </c:pt>
                      <c:pt idx="6">
                        <c:v>20.4971490529724</c:v>
                      </c:pt>
                      <c:pt idx="7">
                        <c:v>17.974209063855</c:v>
                      </c:pt>
                      <c:pt idx="8">
                        <c:v>30.3372424662718</c:v>
                      </c:pt>
                      <c:pt idx="9">
                        <c:v>18.9586774821984</c:v>
                      </c:pt>
                      <c:pt idx="10">
                        <c:v>6.4675317511164803</c:v>
                      </c:pt>
                      <c:pt idx="11">
                        <c:v>11.5189559425172</c:v>
                      </c:pt>
                      <c:pt idx="12">
                        <c:v>10.730186880520399</c:v>
                      </c:pt>
                      <c:pt idx="13">
                        <c:v>25.161037220324801</c:v>
                      </c:pt>
                      <c:pt idx="14">
                        <c:v>31.023917245543402</c:v>
                      </c:pt>
                      <c:pt idx="15">
                        <c:v>5.6292788727012502</c:v>
                      </c:pt>
                      <c:pt idx="16">
                        <c:v>49.223286740953498</c:v>
                      </c:pt>
                      <c:pt idx="17">
                        <c:v>7.1070999542832798</c:v>
                      </c:pt>
                      <c:pt idx="18">
                        <c:v>17.310347459343198</c:v>
                      </c:pt>
                      <c:pt idx="19">
                        <c:v>8.7239942854803196</c:v>
                      </c:pt>
                      <c:pt idx="20">
                        <c:v>21.2140898734825</c:v>
                      </c:pt>
                      <c:pt idx="21">
                        <c:v>43.701213219140101</c:v>
                      </c:pt>
                      <c:pt idx="22">
                        <c:v>35.003035339079403</c:v>
                      </c:pt>
                      <c:pt idx="23">
                        <c:v>19.142197457432399</c:v>
                      </c:pt>
                      <c:pt idx="24">
                        <c:v>11.1873538631878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'cen-testC25'!$L$3:$L$27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0.58182873758628295</c:v>
                      </c:pt>
                      <c:pt idx="1">
                        <c:v>0.32897852098267699</c:v>
                      </c:pt>
                      <c:pt idx="2">
                        <c:v>0.27488892638564499</c:v>
                      </c:pt>
                      <c:pt idx="3">
                        <c:v>0.70753115720924498</c:v>
                      </c:pt>
                      <c:pt idx="4">
                        <c:v>0.51651983398730905</c:v>
                      </c:pt>
                      <c:pt idx="5">
                        <c:v>0.42449871918536197</c:v>
                      </c:pt>
                      <c:pt idx="6">
                        <c:v>0.40973581613381499</c:v>
                      </c:pt>
                      <c:pt idx="7">
                        <c:v>0.46088998883035898</c:v>
                      </c:pt>
                      <c:pt idx="8">
                        <c:v>0.37689665636758202</c:v>
                      </c:pt>
                      <c:pt idx="9">
                        <c:v>0.31148486504293499</c:v>
                      </c:pt>
                      <c:pt idx="10">
                        <c:v>8.3812423974981606E-2</c:v>
                      </c:pt>
                      <c:pt idx="11">
                        <c:v>0.20979478770143201</c:v>
                      </c:pt>
                      <c:pt idx="12">
                        <c:v>0.181222191788351</c:v>
                      </c:pt>
                      <c:pt idx="13">
                        <c:v>0.17592194394147301</c:v>
                      </c:pt>
                      <c:pt idx="14">
                        <c:v>0.60748023412949304</c:v>
                      </c:pt>
                      <c:pt idx="15">
                        <c:v>0.181788866651623</c:v>
                      </c:pt>
                      <c:pt idx="16">
                        <c:v>0.45106158086666998</c:v>
                      </c:pt>
                      <c:pt idx="17">
                        <c:v>0.29463035240524599</c:v>
                      </c:pt>
                      <c:pt idx="18">
                        <c:v>0.16999226605322501</c:v>
                      </c:pt>
                      <c:pt idx="19">
                        <c:v>0.37089842740408602</c:v>
                      </c:pt>
                      <c:pt idx="20">
                        <c:v>0.15206689109941399</c:v>
                      </c:pt>
                      <c:pt idx="21">
                        <c:v>0.44926781688704298</c:v>
                      </c:pt>
                      <c:pt idx="22">
                        <c:v>0.40881656272757999</c:v>
                      </c:pt>
                      <c:pt idx="23">
                        <c:v>0.20516671114246701</c:v>
                      </c:pt>
                      <c:pt idx="24">
                        <c:v>9.9135742794228696E-2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3E4-A526-4E05-B74B-7C79CE7FF8DB}"/>
                  </c:ext>
                </c:extLst>
              </c15:ser>
            </c15:filteredScatterSeries>
          </c:ext>
        </c:extLst>
      </c:scatterChart>
      <c:valAx>
        <c:axId val="234191440"/>
        <c:scaling>
          <c:orientation val="minMax"/>
          <c:max val="1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(N</a:t>
                </a:r>
                <a:r>
                  <a:rPr lang="en-US" sz="1600" b="1" baseline="-25000"/>
                  <a:t>1</a:t>
                </a:r>
                <a:r>
                  <a:rPr lang="en-US" sz="1600" b="1" baseline="0"/>
                  <a:t>)</a:t>
                </a:r>
                <a:r>
                  <a:rPr lang="en-US" sz="1600" b="1" baseline="-25000"/>
                  <a:t>60cs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6015744"/>
        <c:crosses val="autoZero"/>
        <c:crossBetween val="midCat"/>
        <c:majorUnit val="0.1"/>
      </c:valAx>
      <c:valAx>
        <c:axId val="236015744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CSR</a:t>
                </a:r>
                <a:r>
                  <a:rPr lang="en-US" sz="1600" b="1" baseline="-25000"/>
                  <a:t>eq-7.5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41914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'FC(0-35)'!$T$1</c:f>
              <c:strCache>
                <c:ptCount val="1"/>
                <c:pt idx="0">
                  <c:v>CSReq-7.5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54A5B7D-9F22-49B9-B440-4BEA176ED4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CD40-4159-BAC9-6C415C6BDFF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E71F0CF4-ECD5-446A-8E4A-E9BAC7A76B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CD40-4159-BAC9-6C415C6BDFF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A9A8FFDA-A73F-49D0-BE72-3B35968364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D40-4159-BAC9-6C415C6BDFF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84967CE-91F8-485E-9413-285E6AFA78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D40-4159-BAC9-6C415C6BDFF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47EFC7CC-D850-4222-A905-BCEB3DC8EC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D40-4159-BAC9-6C415C6BDFF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89D103AF-0854-45FA-8A9E-4964AB5090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D40-4159-BAC9-6C415C6BDFF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5457182F-2315-4F17-BC88-0389571C51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D40-4159-BAC9-6C415C6BDFF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00500FF3-2B14-498D-8AAC-600A129D91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D40-4159-BAC9-6C415C6BDFF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C606CB1D-9790-4047-AA74-87E651D9FC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CD40-4159-BAC9-6C415C6BDFF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FE39AA7F-C1A9-4223-8CBF-9672600A96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D40-4159-BAC9-6C415C6BDFF0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3E6D8754-EEAA-48E0-937E-B7DCBE6900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CD40-4159-BAC9-6C415C6BDFF0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7EC8621F-FDFD-408E-B806-A2D1D74704B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CD40-4159-BAC9-6C415C6BDFF0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C25C1467-492E-499B-8114-FEF99C6D7F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CD40-4159-BAC9-6C415C6BDFF0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9FA01A3F-1A17-431D-87BA-1D24EAFFC3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CD40-4159-BAC9-6C415C6BDFF0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2BBC2936-8BB6-43F3-BD73-7EC156FE16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CD40-4159-BAC9-6C415C6BDFF0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D8143DBA-DD12-4D29-899F-C2267189DD4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CD40-4159-BAC9-6C415C6BDFF0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8AC15D24-495B-41C3-80AB-050EA41E37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CD40-4159-BAC9-6C415C6BDFF0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0A5EBA6E-D219-49E8-ADE7-F9F4A99704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CD40-4159-BAC9-6C415C6BDFF0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E36AEC5D-B5DF-4940-AD6A-64819898BA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CD40-4159-BAC9-6C415C6BDFF0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73FA488A-063C-4CEA-8A04-000A260F03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CD40-4159-BAC9-6C415C6BDFF0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B7083E65-4342-41F2-B53D-098DD65622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CD40-4159-BAC9-6C415C6BDFF0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8D2B4568-DE15-4DF1-87AD-831A5492BB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CD40-4159-BAC9-6C415C6BDFF0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B160F8A8-9B7F-431F-8DF7-2DDFD5DEFD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CD40-4159-BAC9-6C415C6BDFF0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84B717F1-54C6-4F4D-822B-7601B123C6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CD40-4159-BAC9-6C415C6BDFF0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7ADA6CFF-A7BF-4CA4-AC33-8C51594469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CD40-4159-BAC9-6C415C6BDFF0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FF8174CB-DB0D-41A8-9A34-6B2C18895A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CD40-4159-BAC9-6C415C6BDFF0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A89B303D-3B3E-44F4-A4B1-7A4A63930A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CD40-4159-BAC9-6C415C6BDFF0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88E6F6DC-022C-407B-B592-3542FA22A7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CD40-4159-BAC9-6C415C6BDFF0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68FA53CE-FAFE-4539-B82D-BD46D4856E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CD40-4159-BAC9-6C415C6BDFF0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24549B29-AA34-42C8-9C6F-16DAE5A3C4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CD40-4159-BAC9-6C415C6BDFF0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85218FB9-BCDC-41C5-AE5E-803431C5E5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CD40-4159-BAC9-6C415C6BDFF0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93510E8C-5691-408B-99ED-0BE9B3F39E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CD40-4159-BAC9-6C415C6BDFF0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9960F62C-17D2-4414-B96C-826F996C71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CD40-4159-BAC9-6C415C6BDFF0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1EDF21A3-D0AA-4610-91BF-D6A004CAC3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CD40-4159-BAC9-6C415C6BDFF0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842B5B2B-E0C4-419D-A72C-2866DDA00B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CD40-4159-BAC9-6C415C6BDFF0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8B8C35C6-00B2-4EEB-A1DF-2548B70C34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CD40-4159-BAC9-6C415C6BDFF0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31E2A853-4B96-4847-87D4-7B143884B7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CD40-4159-BAC9-6C415C6BDFF0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EC972F02-2C5F-4028-9F50-70E0267766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CD40-4159-BAC9-6C415C6BDFF0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D46EFF78-7A23-4935-8244-99FACA1957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CD40-4159-BAC9-6C415C6BDFF0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5C34DBD5-AD5F-4803-957B-F841C2FB0C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CD40-4159-BAC9-6C415C6BDFF0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6166580A-5E3F-42AE-A30E-6EAB442B33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CD40-4159-BAC9-6C415C6BDFF0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114B95A2-1988-4CE6-9FAE-A8619598F1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CD40-4159-BAC9-6C415C6BDFF0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7B2ACD4A-BE5F-464D-9941-1D073F07612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CD40-4159-BAC9-6C415C6BDFF0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DCCCA172-B36D-4B67-BEC0-C4E798F7F4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CD40-4159-BAC9-6C415C6BDFF0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009F937D-1D60-4BD0-AA02-F9047A4A65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CD40-4159-BAC9-6C415C6BDFF0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E3C05D07-FC83-428D-8D72-837BE92E7E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CD40-4159-BAC9-6C415C6BDFF0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4BB019AE-DD12-4683-BF1D-FD572FDB49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CD40-4159-BAC9-6C415C6BDFF0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C91A6D86-EB0B-408E-88DA-3892245975B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CD40-4159-BAC9-6C415C6BDFF0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9CBAD63F-FA04-4AF0-95BD-82792549DD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CD40-4159-BAC9-6C415C6BDFF0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52632EF7-AF77-4391-A70D-AE5CDE89FF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CD40-4159-BAC9-6C415C6BDFF0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A3523E69-BF9E-444F-9AFE-1109E1259BD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CD40-4159-BAC9-6C415C6BDFF0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8C84CD6B-0142-44EE-A450-251259C1F5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CD40-4159-BAC9-6C415C6BDFF0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ED7A2C82-0D33-48F5-8779-F0A53DA70D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CD40-4159-BAC9-6C415C6BDFF0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FAB2D141-2505-41AE-BDAE-78058D7E00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CD40-4159-BAC9-6C415C6BDFF0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B7ADBEA0-192F-4D76-ABF8-3860147D4F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CD40-4159-BAC9-6C415C6BDFF0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01C3A35A-10FD-4797-95C6-21E950DA3A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CD40-4159-BAC9-6C415C6BDFF0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CF239503-E10D-4BC7-91CD-5705AE4054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CD40-4159-BAC9-6C415C6BDFF0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9A545A30-9AA5-4AE6-822C-6EC08625F0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CD40-4159-BAC9-6C415C6BDFF0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E3F258A9-466D-4408-8892-B3222ABC38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CD40-4159-BAC9-6C415C6BDFF0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0CC1E946-6DFC-475F-89DE-516862C04F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CD40-4159-BAC9-6C415C6BDFF0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4B01B4CB-2F66-4C97-8443-355CBD060F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CD40-4159-BAC9-6C415C6BDFF0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64183A7E-4F04-4561-AA15-FAC5D7E0B6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CD40-4159-BAC9-6C415C6BDFF0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F11E518B-7E82-4AFC-BF9E-3073325F49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CD40-4159-BAC9-6C415C6BDFF0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545E79C3-1873-4A79-B580-D77349625D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CD40-4159-BAC9-6C415C6BDFF0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EECC30F1-7AF5-4777-BC8D-4AAF54811E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CD40-4159-BAC9-6C415C6BDFF0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81D39B5B-EA9D-4EE2-85BD-B2FF7BA782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CD40-4159-BAC9-6C415C6BDFF0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07471024-9B8A-4F69-BD94-EFC103A8AB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CD40-4159-BAC9-6C415C6BDFF0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C91714DC-CCD3-43F9-B7DE-789A5D6F62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CD40-4159-BAC9-6C415C6BDFF0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ECD8032E-4B6E-4494-8FDF-F8CCA0E15B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CD40-4159-BAC9-6C415C6BDFF0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83E137A7-2508-4F19-9A88-A65DC4679CE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CD40-4159-BAC9-6C415C6BDFF0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F4BE03A2-7AFC-4FB3-92A0-CACA0A1A2F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CD40-4159-BAC9-6C415C6BDFF0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195EF551-90AA-407E-96E9-519A4FC86A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CD40-4159-BAC9-6C415C6BDFF0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E96BBE94-4C68-4425-BEC5-8D417D418A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CD40-4159-BAC9-6C415C6BDFF0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AB227000-4D51-4354-80EA-899A402470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CD40-4159-BAC9-6C415C6BDFF0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470F0652-F7B6-413C-9B68-0CF194E877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CD40-4159-BAC9-6C415C6BDFF0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37F59F9D-F76D-488D-B774-CD7FC56296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CD40-4159-BAC9-6C415C6BDFF0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5F639862-FBFE-4A21-83A1-0E5F1B0FE2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CD40-4159-BAC9-6C415C6BDFF0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419DA28F-040C-4945-9966-E0E64F0DB4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CD40-4159-BAC9-6C415C6BDFF0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BA3C2367-76FB-445A-8705-EB6B8D4BDB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CD40-4159-BAC9-6C415C6BDFF0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644837BC-3E46-4547-8EE2-0081FB17A0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CD40-4159-BAC9-6C415C6BDFF0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25E21DA7-72E5-4ADD-A327-B3257B288B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CD40-4159-BAC9-6C415C6BDFF0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406A889B-E16F-4B02-80C9-16E9E361C9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CD40-4159-BAC9-6C415C6BDFF0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A644A29E-1259-4842-A110-0B535754D7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CD40-4159-BAC9-6C415C6BDFF0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196CF532-17FE-4BD9-BF18-56A8C27316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CD40-4159-BAC9-6C415C6BDFF0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1C756A8F-FB29-4AEF-BFEC-F3345A2918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CD40-4159-BAC9-6C415C6BDFF0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12033DCD-5621-4520-9294-252A052626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CD40-4159-BAC9-6C415C6BDFF0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5CAAA454-FFC0-47FF-9B7C-92961880B9F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CD40-4159-BAC9-6C415C6BDFF0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2D2363C7-18DB-47DC-A0F8-784E8CA514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CD40-4159-BAC9-6C415C6BDFF0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50C65BE1-F6D7-4D10-8578-37E96E7F80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CD40-4159-BAC9-6C415C6BDFF0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F6329A69-D3D4-47BE-BBF7-DE6540893F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CD40-4159-BAC9-6C415C6BDFF0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79FE6416-B6D0-4845-8B43-CA0E6285DA9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CD40-4159-BAC9-6C415C6BDFF0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43F0933C-4A02-4DA1-95BE-853D0D9267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CD40-4159-BAC9-6C415C6BDFF0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9AE777F3-B23F-472B-B691-43EBCDD4DD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CD40-4159-BAC9-6C415C6BDFF0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25D7F978-CC58-4043-B75D-168FB71147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CD40-4159-BAC9-6C415C6BDFF0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11551F60-8BC6-4E72-855D-5E724B0F47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CD40-4159-BAC9-6C415C6BDFF0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19F1FBE2-A5C0-4E04-BC22-0289AE70F9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CD40-4159-BAC9-6C415C6BDFF0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0E9FF5F4-24E5-47FF-9DF3-F6D6128DBA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CD40-4159-BAC9-6C415C6BDFF0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EBB25EAB-F99C-4783-8DDF-F6C175C7CC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CD40-4159-BAC9-6C415C6BDFF0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B42010CB-CD6D-4EF3-803E-2AEE3C2544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CD40-4159-BAC9-6C415C6BDFF0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8D042BDD-FF54-4DDC-9916-0D151D7DC5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CD40-4159-BAC9-6C415C6BDFF0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215AF616-76E7-443C-BE94-C8AD8D87B6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CD40-4159-BAC9-6C415C6BDFF0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327E72BD-19BF-426C-936D-08D610F259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CD40-4159-BAC9-6C415C6BDFF0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8A06F689-88A9-4C8C-9786-38859FCA12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CD40-4159-BAC9-6C415C6BDFF0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CB9ADFC1-7516-44A8-BE1E-13423D8A65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CD40-4159-BAC9-6C415C6BDFF0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E30CC779-C808-4DE4-B109-95CA903A42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CD40-4159-BAC9-6C415C6BDFF0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F085AF61-05BD-4D18-B47D-C36BB5F4E6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CD40-4159-BAC9-6C415C6BDFF0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B5815AF3-E345-46A5-A535-BA21E33827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CD40-4159-BAC9-6C415C6BDFF0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E1ED2C55-1555-4EDB-8A44-2377FD4F3B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CD40-4159-BAC9-6C415C6BDFF0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622D55FA-6BB3-4667-B9BE-3C875182DE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CD40-4159-BAC9-6C415C6BDFF0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A7A5B77A-EB80-4274-BFDE-0CF1AF45D7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CD40-4159-BAC9-6C415C6BDFF0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F1FE6CD1-3C7D-4EA2-BEA3-4E5B76C393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CD40-4159-BAC9-6C415C6BDFF0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A7EBC8B3-4F7B-4499-AFE5-29EEC51893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CD40-4159-BAC9-6C415C6BDFF0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9347C5AF-8869-4F5B-A3A4-E4CD4F69A9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CD40-4159-BAC9-6C415C6BDFF0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EE9C72E1-E8F0-4A21-94D0-1ADA071466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CD40-4159-BAC9-6C415C6BDFF0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0B184A8D-26FC-4953-98DC-D2CD445355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CD40-4159-BAC9-6C415C6BDFF0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2DF421E7-EEB7-408B-9583-882B9778A8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CD40-4159-BAC9-6C415C6BDFF0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FDF735F7-4151-41C9-9C4E-70E744E1AB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CD40-4159-BAC9-6C415C6BDFF0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FBE8DC1A-5C79-4AFC-B641-684BEA9DBE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CD40-4159-BAC9-6C415C6BDFF0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F3325099-EED9-40CC-9FE0-7F9457BE59B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CD40-4159-BAC9-6C415C6BDFF0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374F5767-3BFB-4DBE-84E4-B400929B29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CD40-4159-BAC9-6C415C6BDFF0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F1319C21-44B1-431D-97A5-9533B4415B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CD40-4159-BAC9-6C415C6BDFF0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17585827-B716-4BFC-9B19-9CC140ABAD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CD40-4159-BAC9-6C415C6BDFF0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843FC446-DCEC-42AD-9490-D419AD4333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CD40-4159-BAC9-6C415C6BDFF0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D9182CD3-486D-460F-BA88-9A2F3AD1B4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CD40-4159-BAC9-6C415C6BDFF0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A7F8976F-1CE3-4878-A2B0-0FD42291EE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CD40-4159-BAC9-6C415C6BDFF0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8DE1C066-4279-48E5-92F6-DCAA8F3B4A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CD40-4159-BAC9-6C415C6BDFF0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DD7FF1E4-492B-4F00-9595-C5D6F77B6F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CD40-4159-BAC9-6C415C6BDFF0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36CF20B6-1D52-4D6B-88D2-F0D641F22B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CD40-4159-BAC9-6C415C6BDFF0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403AFCC3-AD58-4DEF-A4B1-6E69058613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CD40-4159-BAC9-6C415C6BDFF0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FE575B37-EBBB-447B-9AE2-9D168A63DB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CD40-4159-BAC9-6C415C6BDFF0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44A7AB74-B532-4190-B988-3C95DE8E59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CD40-4159-BAC9-6C415C6BDFF0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A95C0F54-F0F1-45BC-B571-A508D1E591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CD40-4159-BAC9-6C415C6BDFF0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E24CB7A4-0EBE-4F4F-8016-28E14E30D2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CD40-4159-BAC9-6C415C6BDFF0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4BCDFDED-3FE1-485C-B141-2078874181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CD40-4159-BAC9-6C415C6BDFF0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E84BE778-AB00-45E3-9E26-ED7AE77A2A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CD40-4159-BAC9-6C415C6BDFF0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951B61ED-79FD-48B2-A538-F1742CB31B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CD40-4159-BAC9-6C415C6BDFF0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00247428-CC98-4965-8218-3645FEA5BD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CD40-4159-BAC9-6C415C6BDFF0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C989986E-8B3B-4631-943E-4906C1CA12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CD40-4159-BAC9-6C415C6BDFF0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18138D15-34D2-482E-B12C-FDE50D4871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CD40-4159-BAC9-6C415C6BDFF0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8F3CFEB5-4060-4243-AD65-2BDB620AF8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CD40-4159-BAC9-6C415C6BDFF0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703219C9-B1FA-489D-BF73-1DD9309D97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CD40-4159-BAC9-6C415C6BDFF0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79CADFF7-D5D6-4F7B-AB23-6B9FA2A6E4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CD40-4159-BAC9-6C415C6BDFF0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36676FD6-6ED1-4779-98B4-31C5D4BCC2C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CD40-4159-BAC9-6C415C6BDFF0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D107546E-2204-497F-92B6-36CF29A33D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CD40-4159-BAC9-6C415C6BDFF0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4A62B65F-0DA8-47B7-868E-EA7A7B2B8E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CD40-4159-BAC9-6C415C6BDFF0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14BD489E-53C2-446E-8BEB-F0076EBF75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1-CD40-4159-BAC9-6C415C6BDFF0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4FD490ED-100F-4FE9-9148-CB2808DAE8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2-CD40-4159-BAC9-6C415C6BDFF0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B98850F4-E85A-41D9-BF7C-D97B47138E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3-CD40-4159-BAC9-6C415C6BDFF0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EDBCD70E-8D33-43F0-B476-8D633897AB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4-CD40-4159-BAC9-6C415C6BDFF0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155F9678-56FD-4B11-BCEE-A95BB9D18E5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5-CD40-4159-BAC9-6C415C6BDFF0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09EA88ED-0ABD-4D66-985C-E10097AC6F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6-CD40-4159-BAC9-6C415C6BDFF0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28054737-2DA4-43A6-8B43-87B981CE51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7-CD40-4159-BAC9-6C415C6BDFF0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B2854A4B-CAD2-42CD-BB90-48513313A2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8-CD40-4159-BAC9-6C415C6BDFF0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7C6B58A4-4C83-45FC-BB6A-618F23B50B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9-CD40-4159-BAC9-6C415C6BDFF0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F17E1843-FDD9-4CD5-8469-04BD07B718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A-CD40-4159-BAC9-6C415C6BDFF0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9C126848-64D2-4CD7-9BAD-3D26992AC0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B-CD40-4159-BAC9-6C415C6BDFF0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946EFE33-DA9C-449D-A8FA-EDFE49DA1D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C-CD40-4159-BAC9-6C415C6BDFF0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8499FBFF-6EC3-4F7B-A4E0-3A5ED9A040E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D-CD40-4159-BAC9-6C415C6BDFF0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E9A17E2F-884A-40FF-A990-3C82E359AC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E-CD40-4159-BAC9-6C415C6BDFF0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518190D0-339A-4400-BB17-D32D4DCB19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F-CD40-4159-BAC9-6C415C6BDFF0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260BE60B-F2DD-461D-88BE-D41A89031E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0-CD40-4159-BAC9-6C415C6BDFF0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7F12880A-9C35-4F77-99F2-E3C515CC14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1-CD40-4159-BAC9-6C415C6BDFF0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8F08143E-5251-4432-A679-C44F359B5B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2-CD40-4159-BAC9-6C415C6BDFF0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4F7323AD-354D-49E4-9364-A4E4CD9E93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3-CD40-4159-BAC9-6C415C6BDFF0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D9CECD2F-7CAC-4564-97C3-5FC3A44BDD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4-CD40-4159-BAC9-6C415C6BDFF0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CEE5E2BD-F5E1-41B6-89B7-7EF1DF3C8D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5-CD40-4159-BAC9-6C415C6BDFF0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9CA48C4C-2C43-4EE8-8F5A-5B2F3E6726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6-CD40-4159-BAC9-6C415C6BDFF0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030B4961-B534-4B07-8504-B71A566EEB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7-CD40-4159-BAC9-6C415C6BDFF0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835C45C9-72B9-4DF9-B589-D23144B402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8-CD40-4159-BAC9-6C415C6BDFF0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A92CA9A0-B5A1-4F7C-A7C0-FB0EFBDF29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9-CD40-4159-BAC9-6C415C6BDFF0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fld id="{A192A9A8-EE79-4EE3-B1FF-2F12C16E7E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A-CD40-4159-BAC9-6C415C6BDFF0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fld id="{9AEA3034-8110-4392-BE60-79D5592730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B-CD40-4159-BAC9-6C415C6BDFF0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fld id="{B14ECB1E-068D-4C97-8090-9CCFB577FD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C-CD40-4159-BAC9-6C415C6BDFF0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fld id="{63401179-ABA9-44B6-AAE2-46D310FBA2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D-CD40-4159-BAC9-6C415C6BDFF0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fld id="{005B500D-2FC9-447D-96DD-EAD60C6825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E-CD40-4159-BAC9-6C415C6BDFF0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fld id="{C771B5C1-2F33-4E66-A7D8-2FC533D057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F-CD40-4159-BAC9-6C415C6BDFF0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fld id="{9FED0D83-7577-40C1-9282-1BFE06D365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0-CD40-4159-BAC9-6C415C6BDFF0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fld id="{0AD33690-2AD3-4563-8DFD-DC33F40412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1-CD40-4159-BAC9-6C415C6BDFF0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fld id="{280195AF-1391-4722-8178-2EC8A65AF30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2-CD40-4159-BAC9-6C415C6BDFF0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fld id="{8FCE5344-DEBC-4D2E-898E-D9D39E39AC2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3-CD40-4159-BAC9-6C415C6BDFF0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fld id="{CB939B88-E963-4B33-9A44-B251D489AC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4-CD40-4159-BAC9-6C415C6BDFF0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fld id="{D4E61BE5-794E-46AB-9A29-3E0036947C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5-CD40-4159-BAC9-6C415C6BDFF0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fld id="{F3E0A1FD-E9D3-47D3-B285-904DE45FF7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6-CD40-4159-BAC9-6C415C6BDFF0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fld id="{71601E5F-9A13-4785-B551-902B692C13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7-CD40-4159-BAC9-6C415C6BDFF0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fld id="{4E3A1EB1-E590-4FBC-BBC3-D20761C16A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8-CD40-4159-BAC9-6C415C6BDFF0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fld id="{BD386C5D-CDE9-4182-9BE6-015A3EDBEC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9-CD40-4159-BAC9-6C415C6BDFF0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fld id="{3BBC6A00-6DB2-4AC7-A06A-48BE06EA0B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A-CD40-4159-BAC9-6C415C6BDFF0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fld id="{64AC77D8-6737-4270-B4E6-5E4A48AA03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B-CD40-4159-BAC9-6C415C6BDFF0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fld id="{7AADEED7-DC9C-4B6F-B83E-B9164C2E2A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C-CD40-4159-BAC9-6C415C6BDFF0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fld id="{87D034FA-C48F-49FD-A70D-149D1189EB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D-CD40-4159-BAC9-6C415C6BDFF0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fld id="{1C7A1BF7-1318-4668-914F-AD80D72A20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E-CD40-4159-BAC9-6C415C6BDFF0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fld id="{4D6BC4BD-6F67-4B32-8B71-8DD8D836D3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F-CD40-4159-BAC9-6C415C6BDFF0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fld id="{47D99E6A-F584-44C8-8913-4182F63DDD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0-CD40-4159-BAC9-6C415C6BDFF0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fld id="{375E8D7C-CD1B-44E5-91D6-E200AC2F6A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1-CD40-4159-BAC9-6C415C6BDFF0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fld id="{E2E66274-5AF6-446F-81F9-76DC45BBD3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2-CD40-4159-BAC9-6C415C6BDFF0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fld id="{4D63D8E7-B52B-4877-BD7C-F5EB728E70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3-CD40-4159-BAC9-6C415C6BDFF0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fld id="{26075549-E623-47FA-959C-F66CA78144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4-CD40-4159-BAC9-6C415C6BDFF0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fld id="{53142377-8D2F-432E-9FBA-9D3D981A6C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5-CD40-4159-BAC9-6C415C6BDFF0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fld id="{566A4BB6-6617-475D-887E-A79E46B096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6-CD40-4159-BAC9-6C415C6BDFF0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fld id="{EAD82920-212B-4A39-9C4E-9BE14579D3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7-CD40-4159-BAC9-6C415C6BDFF0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fld id="{48522E39-F1C0-4700-A761-187298A1C9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8-CD40-4159-BAC9-6C415C6BDFF0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fld id="{ADA836EB-8B92-477D-8919-330366BC5E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9-CD40-4159-BAC9-6C415C6BDFF0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fld id="{DDA6E466-D7E3-41DD-A663-1C81E39ADC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A-CD40-4159-BAC9-6C415C6BDFF0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fld id="{DBDBD72C-C81C-47CB-95FE-93F6ADCD7F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B-CD40-4159-BAC9-6C415C6BDFF0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fld id="{347B4CDD-5B12-46D5-9E03-D1DEAACFA3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C-CD40-4159-BAC9-6C415C6BDFF0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fld id="{CBF244E3-A237-4AC4-ADCA-AF663551D7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D-CD40-4159-BAC9-6C415C6BDFF0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fld id="{287CF429-950F-4E57-ABAF-5174893A81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E-CD40-4159-BAC9-6C415C6BDFF0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fld id="{46EFADD6-1733-439C-B071-6F27CCE800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F-CD40-4159-BAC9-6C415C6BDFF0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fld id="{31D92927-1C8B-4DCB-B8D5-678792A7A7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0-CD40-4159-BAC9-6C415C6BDFF0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fld id="{8F64D729-4997-44EE-B8A1-FF12859617F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1-CD40-4159-BAC9-6C415C6BDFF0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fld id="{9A2D3E22-0A46-4659-81D5-245BBCFBB4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2-CD40-4159-BAC9-6C415C6BDFF0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fld id="{85DE3E5E-79D5-4276-92CD-B714268B2B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3-CD40-4159-BAC9-6C415C6BDFF0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fld id="{22B46111-3938-49C7-8EC1-783A164A92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4-CD40-4159-BAC9-6C415C6BDFF0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fld id="{CD64F5C2-AF8F-41FB-993E-8CD16773C0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5-CD40-4159-BAC9-6C415C6BDFF0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fld id="{B6D1BD89-A0A3-4D52-9D05-A70288B1C3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6-CD40-4159-BAC9-6C415C6BDFF0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fld id="{AAADDD88-7FB2-4A73-8D9C-BF6BA21882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7-CD40-4159-BAC9-6C415C6BDFF0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fld id="{1B81FDE7-B458-4354-B373-110E94837E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8-CD40-4159-BAC9-6C415C6BDFF0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fld id="{A313BC48-DBCA-4523-A8A1-83FD4F1FE5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9-CD40-4159-BAC9-6C415C6BDFF0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fld id="{DB66C1D9-B920-4ED3-918F-C6862E472D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A-CD40-4159-BAC9-6C415C6BDFF0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fld id="{FA51A175-84A7-419D-95AB-B62E0440A1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B-CD40-4159-BAC9-6C415C6BDFF0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fld id="{C8F0A178-9C9F-4D00-94C4-1E0F41C829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C-CD40-4159-BAC9-6C415C6BDFF0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fld id="{2FD91704-7663-4FA8-8BF1-96060D60E8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D-CD40-4159-BAC9-6C415C6BDFF0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fld id="{435B8BE4-F651-425A-9D95-AAE9D88B2A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E-CD40-4159-BAC9-6C415C6BDFF0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fld id="{75BA7FAC-47AF-428A-859E-CE40706BCE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F-CD40-4159-BAC9-6C415C6BDFF0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fld id="{0E2CC05F-58BC-4373-8518-F13B50AB57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0-CD40-4159-BAC9-6C415C6BDFF0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fld id="{B098C3C1-2528-4427-8C31-D02520C187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1-CD40-4159-BAC9-6C415C6BDFF0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fld id="{ED85D14E-0939-4402-B7A0-DFEF67691C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2-CD40-4159-BAC9-6C415C6BDFF0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fld id="{A1ED7FFE-D66C-417E-82CD-EF6A082872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3-CD40-4159-BAC9-6C415C6BDFF0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fld id="{DF0F3AE3-C141-47BB-BD5D-C089146546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4-CD40-4159-BAC9-6C415C6BDFF0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fld id="{BC6CA551-3E84-4AB4-9D0D-E53E3899C0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5-CD40-4159-BAC9-6C415C6BDFF0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fld id="{1D0F6364-197C-482A-8148-8FCC5E4B4C9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6-CD40-4159-BAC9-6C415C6BDFF0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fld id="{53158161-9752-4E29-BC32-156597A1A6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7-CD40-4159-BAC9-6C415C6BDFF0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fld id="{40EDF9F9-48F5-4F59-AB94-FAB701FEED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8-CD40-4159-BAC9-6C415C6BDFF0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fld id="{8F6D0BDF-79AF-42FA-9EAC-DF68CBBE00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9-CD40-4159-BAC9-6C415C6BDFF0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fld id="{6ACEB75B-4907-4D5E-B446-8E70A1AC75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A-CD40-4159-BAC9-6C415C6BDFF0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fld id="{2A07EADD-D6FB-4B4B-97FF-EE4B7113C6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B-CD40-4159-BAC9-6C415C6BDFF0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fld id="{C6DE6BCD-63D9-4C77-949F-40FD5941D3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C-CD40-4159-BAC9-6C415C6BDFF0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fld id="{DB6238A4-5FF1-48C7-A6D6-1A390C7877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D-CD40-4159-BAC9-6C415C6BDFF0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fld id="{381C1E16-B6E5-4D1E-B91F-333D6AE4B8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E-CD40-4159-BAC9-6C415C6BDFF0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fld id="{6E2D6A75-BAC0-4E69-821E-306DCCA5E7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F-CD40-4159-BAC9-6C415C6BDFF0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fld id="{E4C9841B-2866-41C0-8E1E-9A1B3CF5F2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0-CD40-4159-BAC9-6C415C6BDFF0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fld id="{3FC1D357-28B9-4E69-BE27-5A588BC1E4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1-CD40-4159-BAC9-6C415C6BDFF0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fld id="{5966F918-72D1-4DBA-AFE4-319EB5078A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2-CD40-4159-BAC9-6C415C6BDFF0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fld id="{2ABE4BA5-583A-418E-8889-3FB397ADD6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3-CD40-4159-BAC9-6C415C6BDFF0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fld id="{5662FF96-8EA9-4857-AB16-516F71273C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4-CD40-4159-BAC9-6C415C6BDFF0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fld id="{42114A70-79F5-4621-9333-4EB5B6A8B48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5-CD40-4159-BAC9-6C415C6BDFF0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fld id="{BF2DECAA-0D67-43E7-A2BB-A599CB698E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6-CD40-4159-BAC9-6C415C6BDFF0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fld id="{CA03D5E7-C5DA-4A31-AD1A-F3AC6FFED7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7-CD40-4159-BAC9-6C415C6BDFF0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fld id="{F8579F26-B952-4994-981F-EBDA717CDB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8-CD40-4159-BAC9-6C415C6BDFF0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fld id="{B375FF00-970B-492D-9F41-D032EA4C37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9-CD40-4159-BAC9-6C415C6BDFF0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fld id="{D0E26FDE-6FCB-4EC3-B593-AC914A519F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A-CD40-4159-BAC9-6C415C6BDFF0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fld id="{3EB04893-2AFD-4682-AB04-3DCD403531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B-CD40-4159-BAC9-6C415C6BDFF0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fld id="{FA52E666-047B-40AB-8B22-9711626A1E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C-CD40-4159-BAC9-6C415C6BDFF0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fld id="{F240B9E9-7BC5-45EC-A164-B1E33562EE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D-CD40-4159-BAC9-6C415C6BDFF0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fld id="{223167E7-AB8E-4F36-9385-7BBAAFB36C5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E-CD40-4159-BAC9-6C415C6BDFF0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fld id="{535C075C-157F-4F33-8928-858B6CDE93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F-CD40-4159-BAC9-6C415C6BDFF0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fld id="{5C2E6D6A-49E0-4865-B7CD-C5F88422D2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0-CD40-4159-BAC9-6C415C6BDFF0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fld id="{9EF83723-2859-460E-8C81-3844DC6023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1-CD40-4159-BAC9-6C415C6BDFF0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fld id="{93D548B0-F3CB-43DC-AF97-D32061BD22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2-CD40-4159-BAC9-6C415C6BDFF0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fld id="{71C01D8A-D39D-4A39-A2DC-E378AE9253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3-CD40-4159-BAC9-6C415C6BDFF0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fld id="{504F5748-9B62-49AD-8D7C-1D0F30CA0A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4-CD40-4159-BAC9-6C415C6BDFF0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fld id="{056FCB2E-D36F-4876-8B3C-AA8EB9D1B6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5-CD40-4159-BAC9-6C415C6BDFF0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fld id="{AF3F1396-1E36-4769-9892-41D4237902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6-CD40-4159-BAC9-6C415C6BDFF0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fld id="{0A73DB17-7999-4A90-92D8-8CB79ED75B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7-CD40-4159-BAC9-6C415C6BDFF0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fld id="{8CEFD94E-7346-4E4B-AE9D-A43069483A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8-CD40-4159-BAC9-6C415C6BDFF0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fld id="{35A0F36F-93FC-4AAC-8C46-2BAACFD26C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9-CD40-4159-BAC9-6C415C6BDFF0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fld id="{D7DF6225-D376-42B5-9DCB-6FD2A831B5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A-CD40-4159-BAC9-6C415C6BDFF0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fld id="{E5445545-363F-4997-B480-F45068B113B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B-CD40-4159-BAC9-6C415C6BDFF0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fld id="{C18AF36C-2E58-4DCA-B29B-AB5B4EF14D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C-CD40-4159-BAC9-6C415C6BDFF0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fld id="{A7383F0E-2155-4FC0-BCE1-6D06F7C08F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D-CD40-4159-BAC9-6C415C6BDFF0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fld id="{2F73CA99-F477-4201-B9EE-12C65D5993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E-CD40-4159-BAC9-6C415C6BDFF0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fld id="{37151AA7-87F2-4840-A70C-A2B1F71A6E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F-CD40-4159-BAC9-6C415C6BDFF0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fld id="{3BA6781E-1BDC-47DF-A912-4EB64D7E84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0-CD40-4159-BAC9-6C415C6BDFF0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fld id="{B2AF8093-9E02-40FA-82BC-E67C2A5442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1-CD40-4159-BAC9-6C415C6BDFF0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fld id="{3A557695-5A65-471A-AF68-88FCFD5842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2-CD40-4159-BAC9-6C415C6BDFF0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fld id="{5B81808A-FAD4-46B4-B9A1-9B61CDAE3D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3-CD40-4159-BAC9-6C415C6BDFF0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fld id="{FD7BA432-F888-4CF9-BA3C-FB507A645C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4-CD40-4159-BAC9-6C415C6BDFF0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fld id="{94759DA6-FFEE-4E19-8F9A-3103239E7F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5-CD40-4159-BAC9-6C415C6BDFF0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fld id="{4CEAC7C5-15D5-4B24-A04F-178AC38C230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6-CD40-4159-BAC9-6C415C6BDFF0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fld id="{B6EAEE10-48E5-4D1C-8F35-1154B789C4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7-CD40-4159-BAC9-6C415C6BDFF0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fld id="{492BA24B-B577-4973-B3A4-B91F6D2CA9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8-CD40-4159-BAC9-6C415C6BDFF0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9-CD40-4159-BAC9-6C415C6BDFF0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A-CD40-4159-BAC9-6C415C6BDFF0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B-CD40-4159-BAC9-6C415C6BDFF0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C-CD40-4159-BAC9-6C415C6BDFF0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D-CD40-4159-BAC9-6C415C6BDFF0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E-CD40-4159-BAC9-6C415C6BDFF0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1F-CD40-4159-BAC9-6C415C6BDFF0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0-CD40-4159-BAC9-6C415C6BDFF0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1-CD40-4159-BAC9-6C415C6BDFF0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2-CD40-4159-BAC9-6C415C6BDFF0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3-CD40-4159-BAC9-6C415C6BDFF0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4-CD40-4159-BAC9-6C415C6BDFF0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5-CD40-4159-BAC9-6C415C6BDFF0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6-CD40-4159-BAC9-6C415C6BDFF0}"/>
                </c:ext>
              </c:extLst>
            </c:dLbl>
            <c:dLbl>
              <c:idx val="2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7-CD40-4159-BAC9-6C415C6BDFF0}"/>
                </c:ext>
              </c:extLst>
            </c:dLbl>
            <c:dLbl>
              <c:idx val="2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8-CD40-4159-BAC9-6C415C6BDFF0}"/>
                </c:ext>
              </c:extLst>
            </c:dLbl>
            <c:dLbl>
              <c:idx val="2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9-CD40-4159-BAC9-6C415C6BDFF0}"/>
                </c:ext>
              </c:extLst>
            </c:dLbl>
            <c:dLbl>
              <c:idx val="2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A-CD40-4159-BAC9-6C415C6BDFF0}"/>
                </c:ext>
              </c:extLst>
            </c:dLbl>
            <c:dLbl>
              <c:idx val="2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B-CD40-4159-BAC9-6C415C6BDFF0}"/>
                </c:ext>
              </c:extLst>
            </c:dLbl>
            <c:dLbl>
              <c:idx val="3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C-CD40-4159-BAC9-6C415C6BDFF0}"/>
                </c:ext>
              </c:extLst>
            </c:dLbl>
            <c:dLbl>
              <c:idx val="3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D-CD40-4159-BAC9-6C415C6BDFF0}"/>
                </c:ext>
              </c:extLst>
            </c:dLbl>
            <c:dLbl>
              <c:idx val="3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E-CD40-4159-BAC9-6C415C6BDFF0}"/>
                </c:ext>
              </c:extLst>
            </c:dLbl>
            <c:dLbl>
              <c:idx val="3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2F-CD40-4159-BAC9-6C415C6BDFF0}"/>
                </c:ext>
              </c:extLst>
            </c:dLbl>
            <c:dLbl>
              <c:idx val="3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0-CD40-4159-BAC9-6C415C6BDFF0}"/>
                </c:ext>
              </c:extLst>
            </c:dLbl>
            <c:dLbl>
              <c:idx val="3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1-CD40-4159-BAC9-6C415C6BDFF0}"/>
                </c:ext>
              </c:extLst>
            </c:dLbl>
            <c:dLbl>
              <c:idx val="3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2-CD40-4159-BAC9-6C415C6BDFF0}"/>
                </c:ext>
              </c:extLst>
            </c:dLbl>
            <c:dLbl>
              <c:idx val="3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3-CD40-4159-BAC9-6C415C6BDFF0}"/>
                </c:ext>
              </c:extLst>
            </c:dLbl>
            <c:dLbl>
              <c:idx val="3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4-CD40-4159-BAC9-6C415C6BDFF0}"/>
                </c:ext>
              </c:extLst>
            </c:dLbl>
            <c:dLbl>
              <c:idx val="3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5-CD40-4159-BAC9-6C415C6BDFF0}"/>
                </c:ext>
              </c:extLst>
            </c:dLbl>
            <c:dLbl>
              <c:idx val="3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6-CD40-4159-BAC9-6C415C6BDFF0}"/>
                </c:ext>
              </c:extLst>
            </c:dLbl>
            <c:dLbl>
              <c:idx val="3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7-CD40-4159-BAC9-6C415C6BDFF0}"/>
                </c:ext>
              </c:extLst>
            </c:dLbl>
            <c:dLbl>
              <c:idx val="3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8-CD40-4159-BAC9-6C415C6BDFF0}"/>
                </c:ext>
              </c:extLst>
            </c:dLbl>
            <c:dLbl>
              <c:idx val="3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9-CD40-4159-BAC9-6C415C6BDFF0}"/>
                </c:ext>
              </c:extLst>
            </c:dLbl>
            <c:dLbl>
              <c:idx val="3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A-CD40-4159-BAC9-6C415C6BDFF0}"/>
                </c:ext>
              </c:extLst>
            </c:dLbl>
            <c:dLbl>
              <c:idx val="3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B-CD40-4159-BAC9-6C415C6BDFF0}"/>
                </c:ext>
              </c:extLst>
            </c:dLbl>
            <c:dLbl>
              <c:idx val="3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C-CD40-4159-BAC9-6C415C6BDFF0}"/>
                </c:ext>
              </c:extLst>
            </c:dLbl>
            <c:dLbl>
              <c:idx val="3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D-CD40-4159-BAC9-6C415C6BDFF0}"/>
                </c:ext>
              </c:extLst>
            </c:dLbl>
            <c:dLbl>
              <c:idx val="3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E-CD40-4159-BAC9-6C415C6BDFF0}"/>
                </c:ext>
              </c:extLst>
            </c:dLbl>
            <c:dLbl>
              <c:idx val="3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3F-CD40-4159-BAC9-6C415C6BDFF0}"/>
                </c:ext>
              </c:extLst>
            </c:dLbl>
            <c:dLbl>
              <c:idx val="3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0-CD40-4159-BAC9-6C415C6BDFF0}"/>
                </c:ext>
              </c:extLst>
            </c:dLbl>
            <c:dLbl>
              <c:idx val="3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1-CD40-4159-BAC9-6C415C6BDFF0}"/>
                </c:ext>
              </c:extLst>
            </c:dLbl>
            <c:dLbl>
              <c:idx val="3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2-CD40-4159-BAC9-6C415C6BDFF0}"/>
                </c:ext>
              </c:extLst>
            </c:dLbl>
            <c:dLbl>
              <c:idx val="3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3-CD40-4159-BAC9-6C415C6BDFF0}"/>
                </c:ext>
              </c:extLst>
            </c:dLbl>
            <c:dLbl>
              <c:idx val="3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4-CD40-4159-BAC9-6C415C6BDFF0}"/>
                </c:ext>
              </c:extLst>
            </c:dLbl>
            <c:dLbl>
              <c:idx val="3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5-CD40-4159-BAC9-6C415C6BDFF0}"/>
                </c:ext>
              </c:extLst>
            </c:dLbl>
            <c:dLbl>
              <c:idx val="3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6-CD40-4159-BAC9-6C415C6BDFF0}"/>
                </c:ext>
              </c:extLst>
            </c:dLbl>
            <c:dLbl>
              <c:idx val="3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7-CD40-4159-BAC9-6C415C6BDFF0}"/>
                </c:ext>
              </c:extLst>
            </c:dLbl>
            <c:dLbl>
              <c:idx val="3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8-CD40-4159-BAC9-6C415C6BDFF0}"/>
                </c:ext>
              </c:extLst>
            </c:dLbl>
            <c:dLbl>
              <c:idx val="3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9-CD40-4159-BAC9-6C415C6BDFF0}"/>
                </c:ext>
              </c:extLst>
            </c:dLbl>
            <c:dLbl>
              <c:idx val="3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A-CD40-4159-BAC9-6C415C6BDFF0}"/>
                </c:ext>
              </c:extLst>
            </c:dLbl>
            <c:dLbl>
              <c:idx val="3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B-CD40-4159-BAC9-6C415C6BDFF0}"/>
                </c:ext>
              </c:extLst>
            </c:dLbl>
            <c:dLbl>
              <c:idx val="3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C-CD40-4159-BAC9-6C415C6BDFF0}"/>
                </c:ext>
              </c:extLst>
            </c:dLbl>
            <c:dLbl>
              <c:idx val="3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D-CD40-4159-BAC9-6C415C6BDFF0}"/>
                </c:ext>
              </c:extLst>
            </c:dLbl>
            <c:dLbl>
              <c:idx val="3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E-CD40-4159-BAC9-6C415C6BDFF0}"/>
                </c:ext>
              </c:extLst>
            </c:dLbl>
            <c:dLbl>
              <c:idx val="3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4F-CD40-4159-BAC9-6C415C6BDFF0}"/>
                </c:ext>
              </c:extLst>
            </c:dLbl>
            <c:dLbl>
              <c:idx val="3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0-CD40-4159-BAC9-6C415C6BDFF0}"/>
                </c:ext>
              </c:extLst>
            </c:dLbl>
            <c:dLbl>
              <c:idx val="3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1-CD40-4159-BAC9-6C415C6BDFF0}"/>
                </c:ext>
              </c:extLst>
            </c:dLbl>
            <c:dLbl>
              <c:idx val="3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2-CD40-4159-BAC9-6C415C6BDFF0}"/>
                </c:ext>
              </c:extLst>
            </c:dLbl>
            <c:dLbl>
              <c:idx val="3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3-CD40-4159-BAC9-6C415C6BDFF0}"/>
                </c:ext>
              </c:extLst>
            </c:dLbl>
            <c:dLbl>
              <c:idx val="3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4-CD40-4159-BAC9-6C415C6BDFF0}"/>
                </c:ext>
              </c:extLst>
            </c:dLbl>
            <c:dLbl>
              <c:idx val="3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5-CD40-4159-BAC9-6C415C6BDFF0}"/>
                </c:ext>
              </c:extLst>
            </c:dLbl>
            <c:dLbl>
              <c:idx val="3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6-CD40-4159-BAC9-6C415C6BDFF0}"/>
                </c:ext>
              </c:extLst>
            </c:dLbl>
            <c:dLbl>
              <c:idx val="3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7-CD40-4159-BAC9-6C415C6BDFF0}"/>
                </c:ext>
              </c:extLst>
            </c:dLbl>
            <c:dLbl>
              <c:idx val="3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8-CD40-4159-BAC9-6C415C6BDFF0}"/>
                </c:ext>
              </c:extLst>
            </c:dLbl>
            <c:dLbl>
              <c:idx val="3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9-CD40-4159-BAC9-6C415C6BDFF0}"/>
                </c:ext>
              </c:extLst>
            </c:dLbl>
            <c:dLbl>
              <c:idx val="3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A-CD40-4159-BAC9-6C415C6BDFF0}"/>
                </c:ext>
              </c:extLst>
            </c:dLbl>
            <c:dLbl>
              <c:idx val="3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B-CD40-4159-BAC9-6C415C6BDFF0}"/>
                </c:ext>
              </c:extLst>
            </c:dLbl>
            <c:dLbl>
              <c:idx val="3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C-CD40-4159-BAC9-6C415C6BDFF0}"/>
                </c:ext>
              </c:extLst>
            </c:dLbl>
            <c:dLbl>
              <c:idx val="3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D-CD40-4159-BAC9-6C415C6BDFF0}"/>
                </c:ext>
              </c:extLst>
            </c:dLbl>
            <c:dLbl>
              <c:idx val="3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E-CD40-4159-BAC9-6C415C6BDFF0}"/>
                </c:ext>
              </c:extLst>
            </c:dLbl>
            <c:dLbl>
              <c:idx val="3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5F-CD40-4159-BAC9-6C415C6BDFF0}"/>
                </c:ext>
              </c:extLst>
            </c:dLbl>
            <c:dLbl>
              <c:idx val="3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0-CD40-4159-BAC9-6C415C6BDFF0}"/>
                </c:ext>
              </c:extLst>
            </c:dLbl>
            <c:dLbl>
              <c:idx val="3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1-CD40-4159-BAC9-6C415C6BDFF0}"/>
                </c:ext>
              </c:extLst>
            </c:dLbl>
            <c:dLbl>
              <c:idx val="3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2-CD40-4159-BAC9-6C415C6BDFF0}"/>
                </c:ext>
              </c:extLst>
            </c:dLbl>
            <c:dLbl>
              <c:idx val="3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3-CD40-4159-BAC9-6C415C6BDFF0}"/>
                </c:ext>
              </c:extLst>
            </c:dLbl>
            <c:dLbl>
              <c:idx val="3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4-CD40-4159-BAC9-6C415C6BDFF0}"/>
                </c:ext>
              </c:extLst>
            </c:dLbl>
            <c:dLbl>
              <c:idx val="3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5-CD40-4159-BAC9-6C415C6BDFF0}"/>
                </c:ext>
              </c:extLst>
            </c:dLbl>
            <c:dLbl>
              <c:idx val="3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6-CD40-4159-BAC9-6C415C6BDFF0}"/>
                </c:ext>
              </c:extLst>
            </c:dLbl>
            <c:dLbl>
              <c:idx val="3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7-CD40-4159-BAC9-6C415C6BDFF0}"/>
                </c:ext>
              </c:extLst>
            </c:dLbl>
            <c:dLbl>
              <c:idx val="3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8-CD40-4159-BAC9-6C415C6BDFF0}"/>
                </c:ext>
              </c:extLst>
            </c:dLbl>
            <c:dLbl>
              <c:idx val="3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9-CD40-4159-BAC9-6C415C6BDFF0}"/>
                </c:ext>
              </c:extLst>
            </c:dLbl>
            <c:dLbl>
              <c:idx val="3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A-CD40-4159-BAC9-6C415C6BDFF0}"/>
                </c:ext>
              </c:extLst>
            </c:dLbl>
            <c:dLbl>
              <c:idx val="3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B-CD40-4159-BAC9-6C415C6BDFF0}"/>
                </c:ext>
              </c:extLst>
            </c:dLbl>
            <c:dLbl>
              <c:idx val="3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C-CD40-4159-BAC9-6C415C6BDFF0}"/>
                </c:ext>
              </c:extLst>
            </c:dLbl>
            <c:dLbl>
              <c:idx val="3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D-CD40-4159-BAC9-6C415C6BDFF0}"/>
                </c:ext>
              </c:extLst>
            </c:dLbl>
            <c:dLbl>
              <c:idx val="3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E-CD40-4159-BAC9-6C415C6BDFF0}"/>
                </c:ext>
              </c:extLst>
            </c:dLbl>
            <c:dLbl>
              <c:idx val="3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6F-CD40-4159-BAC9-6C415C6BDFF0}"/>
                </c:ext>
              </c:extLst>
            </c:dLbl>
            <c:dLbl>
              <c:idx val="3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0-CD40-4159-BAC9-6C415C6BDFF0}"/>
                </c:ext>
              </c:extLst>
            </c:dLbl>
            <c:dLbl>
              <c:idx val="3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1-CD40-4159-BAC9-6C415C6BDFF0}"/>
                </c:ext>
              </c:extLst>
            </c:dLbl>
            <c:dLbl>
              <c:idx val="3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2-CD40-4159-BAC9-6C415C6BDFF0}"/>
                </c:ext>
              </c:extLst>
            </c:dLbl>
            <c:dLbl>
              <c:idx val="3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3-CD40-4159-BAC9-6C415C6BDFF0}"/>
                </c:ext>
              </c:extLst>
            </c:dLbl>
            <c:dLbl>
              <c:idx val="3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4-CD40-4159-BAC9-6C415C6BDFF0}"/>
                </c:ext>
              </c:extLst>
            </c:dLbl>
            <c:dLbl>
              <c:idx val="3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5-CD40-4159-BAC9-6C415C6BDFF0}"/>
                </c:ext>
              </c:extLst>
            </c:dLbl>
            <c:dLbl>
              <c:idx val="3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6-CD40-4159-BAC9-6C415C6BDFF0}"/>
                </c:ext>
              </c:extLst>
            </c:dLbl>
            <c:dLbl>
              <c:idx val="3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7-CD40-4159-BAC9-6C415C6BDFF0}"/>
                </c:ext>
              </c:extLst>
            </c:dLbl>
            <c:dLbl>
              <c:idx val="3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8-CD40-4159-BAC9-6C415C6BDFF0}"/>
                </c:ext>
              </c:extLst>
            </c:dLbl>
            <c:dLbl>
              <c:idx val="3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9-CD40-4159-BAC9-6C415C6BDFF0}"/>
                </c:ext>
              </c:extLst>
            </c:dLbl>
            <c:dLbl>
              <c:idx val="3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A-CD40-4159-BAC9-6C415C6BDFF0}"/>
                </c:ext>
              </c:extLst>
            </c:dLbl>
            <c:dLbl>
              <c:idx val="3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B-CD40-4159-BAC9-6C415C6BDFF0}"/>
                </c:ext>
              </c:extLst>
            </c:dLbl>
            <c:dLbl>
              <c:idx val="3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C-CD40-4159-BAC9-6C415C6BDFF0}"/>
                </c:ext>
              </c:extLst>
            </c:dLbl>
            <c:dLbl>
              <c:idx val="3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D-CD40-4159-BAC9-6C415C6BDFF0}"/>
                </c:ext>
              </c:extLst>
            </c:dLbl>
            <c:dLbl>
              <c:idx val="3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E-CD40-4159-BAC9-6C415C6BDFF0}"/>
                </c:ext>
              </c:extLst>
            </c:dLbl>
            <c:dLbl>
              <c:idx val="3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7F-CD40-4159-BAC9-6C415C6BDFF0}"/>
                </c:ext>
              </c:extLst>
            </c:dLbl>
            <c:dLbl>
              <c:idx val="3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0-CD40-4159-BAC9-6C415C6BDFF0}"/>
                </c:ext>
              </c:extLst>
            </c:dLbl>
            <c:dLbl>
              <c:idx val="3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1-CD40-4159-BAC9-6C415C6BDFF0}"/>
                </c:ext>
              </c:extLst>
            </c:dLbl>
            <c:dLbl>
              <c:idx val="3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2-CD40-4159-BAC9-6C415C6BDFF0}"/>
                </c:ext>
              </c:extLst>
            </c:dLbl>
            <c:dLbl>
              <c:idx val="3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3-CD40-4159-BAC9-6C415C6BDFF0}"/>
                </c:ext>
              </c:extLst>
            </c:dLbl>
            <c:dLbl>
              <c:idx val="3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4-CD40-4159-BAC9-6C415C6BDFF0}"/>
                </c:ext>
              </c:extLst>
            </c:dLbl>
            <c:dLbl>
              <c:idx val="3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5-CD40-4159-BAC9-6C415C6BDFF0}"/>
                </c:ext>
              </c:extLst>
            </c:dLbl>
            <c:dLbl>
              <c:idx val="3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6-CD40-4159-BAC9-6C415C6BDFF0}"/>
                </c:ext>
              </c:extLst>
            </c:dLbl>
            <c:dLbl>
              <c:idx val="3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7-CD40-4159-BAC9-6C415C6BDFF0}"/>
                </c:ext>
              </c:extLst>
            </c:dLbl>
            <c:dLbl>
              <c:idx val="3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8-CD40-4159-BAC9-6C415C6BDFF0}"/>
                </c:ext>
              </c:extLst>
            </c:dLbl>
            <c:dLbl>
              <c:idx val="3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9-CD40-4159-BAC9-6C415C6BDFF0}"/>
                </c:ext>
              </c:extLst>
            </c:dLbl>
            <c:dLbl>
              <c:idx val="3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A-CD40-4159-BAC9-6C415C6BDFF0}"/>
                </c:ext>
              </c:extLst>
            </c:dLbl>
            <c:dLbl>
              <c:idx val="3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B-CD40-4159-BAC9-6C415C6BDFF0}"/>
                </c:ext>
              </c:extLst>
            </c:dLbl>
            <c:dLbl>
              <c:idx val="3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C-CD40-4159-BAC9-6C415C6BDFF0}"/>
                </c:ext>
              </c:extLst>
            </c:dLbl>
            <c:dLbl>
              <c:idx val="3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D-CD40-4159-BAC9-6C415C6BDFF0}"/>
                </c:ext>
              </c:extLst>
            </c:dLbl>
            <c:dLbl>
              <c:idx val="3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E-CD40-4159-BAC9-6C415C6BDFF0}"/>
                </c:ext>
              </c:extLst>
            </c:dLbl>
            <c:dLbl>
              <c:idx val="3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8F-CD40-4159-BAC9-6C415C6BDFF0}"/>
                </c:ext>
              </c:extLst>
            </c:dLbl>
            <c:dLbl>
              <c:idx val="4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0-CD40-4159-BAC9-6C415C6BDFF0}"/>
                </c:ext>
              </c:extLst>
            </c:dLbl>
            <c:dLbl>
              <c:idx val="4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1-CD40-4159-BAC9-6C415C6BDFF0}"/>
                </c:ext>
              </c:extLst>
            </c:dLbl>
            <c:dLbl>
              <c:idx val="4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2-CD40-4159-BAC9-6C415C6BDFF0}"/>
                </c:ext>
              </c:extLst>
            </c:dLbl>
            <c:dLbl>
              <c:idx val="4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3-CD40-4159-BAC9-6C415C6BDFF0}"/>
                </c:ext>
              </c:extLst>
            </c:dLbl>
            <c:dLbl>
              <c:idx val="4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4-CD40-4159-BAC9-6C415C6BDFF0}"/>
                </c:ext>
              </c:extLst>
            </c:dLbl>
            <c:dLbl>
              <c:idx val="4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5-CD40-4159-BAC9-6C415C6BDFF0}"/>
                </c:ext>
              </c:extLst>
            </c:dLbl>
            <c:dLbl>
              <c:idx val="4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6-CD40-4159-BAC9-6C415C6BDFF0}"/>
                </c:ext>
              </c:extLst>
            </c:dLbl>
            <c:dLbl>
              <c:idx val="4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7-CD40-4159-BAC9-6C415C6BDFF0}"/>
                </c:ext>
              </c:extLst>
            </c:dLbl>
            <c:dLbl>
              <c:idx val="4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8-CD40-4159-BAC9-6C415C6BDFF0}"/>
                </c:ext>
              </c:extLst>
            </c:dLbl>
            <c:dLbl>
              <c:idx val="4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9-CD40-4159-BAC9-6C415C6BDFF0}"/>
                </c:ext>
              </c:extLst>
            </c:dLbl>
            <c:dLbl>
              <c:idx val="4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A-CD40-4159-BAC9-6C415C6BDFF0}"/>
                </c:ext>
              </c:extLst>
            </c:dLbl>
            <c:dLbl>
              <c:idx val="4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B-CD40-4159-BAC9-6C415C6BDFF0}"/>
                </c:ext>
              </c:extLst>
            </c:dLbl>
            <c:dLbl>
              <c:idx val="4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C-CD40-4159-BAC9-6C415C6BDFF0}"/>
                </c:ext>
              </c:extLst>
            </c:dLbl>
            <c:dLbl>
              <c:idx val="4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D-CD40-4159-BAC9-6C415C6BDFF0}"/>
                </c:ext>
              </c:extLst>
            </c:dLbl>
            <c:dLbl>
              <c:idx val="4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E-CD40-4159-BAC9-6C415C6BDFF0}"/>
                </c:ext>
              </c:extLst>
            </c:dLbl>
            <c:dLbl>
              <c:idx val="4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9F-CD40-4159-BAC9-6C415C6BDFF0}"/>
                </c:ext>
              </c:extLst>
            </c:dLbl>
            <c:dLbl>
              <c:idx val="4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0-CD40-4159-BAC9-6C415C6BDFF0}"/>
                </c:ext>
              </c:extLst>
            </c:dLbl>
            <c:dLbl>
              <c:idx val="4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1-CD40-4159-BAC9-6C415C6BDFF0}"/>
                </c:ext>
              </c:extLst>
            </c:dLbl>
            <c:dLbl>
              <c:idx val="4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2-CD40-4159-BAC9-6C415C6BDFF0}"/>
                </c:ext>
              </c:extLst>
            </c:dLbl>
            <c:dLbl>
              <c:idx val="4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3-CD40-4159-BAC9-6C415C6BDFF0}"/>
                </c:ext>
              </c:extLst>
            </c:dLbl>
            <c:dLbl>
              <c:idx val="4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4-CD40-4159-BAC9-6C415C6BDFF0}"/>
                </c:ext>
              </c:extLst>
            </c:dLbl>
            <c:dLbl>
              <c:idx val="4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5-CD40-4159-BAC9-6C415C6BDFF0}"/>
                </c:ext>
              </c:extLst>
            </c:dLbl>
            <c:dLbl>
              <c:idx val="4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6-CD40-4159-BAC9-6C415C6BDFF0}"/>
                </c:ext>
              </c:extLst>
            </c:dLbl>
            <c:dLbl>
              <c:idx val="4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7-CD40-4159-BAC9-6C415C6BDFF0}"/>
                </c:ext>
              </c:extLst>
            </c:dLbl>
            <c:dLbl>
              <c:idx val="4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8-CD40-4159-BAC9-6C415C6BDFF0}"/>
                </c:ext>
              </c:extLst>
            </c:dLbl>
            <c:dLbl>
              <c:idx val="4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9-CD40-4159-BAC9-6C415C6BDFF0}"/>
                </c:ext>
              </c:extLst>
            </c:dLbl>
            <c:dLbl>
              <c:idx val="4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A-CD40-4159-BAC9-6C415C6BDFF0}"/>
                </c:ext>
              </c:extLst>
            </c:dLbl>
            <c:dLbl>
              <c:idx val="4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B-CD40-4159-BAC9-6C415C6BDFF0}"/>
                </c:ext>
              </c:extLst>
            </c:dLbl>
            <c:dLbl>
              <c:idx val="4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C-CD40-4159-BAC9-6C415C6BDFF0}"/>
                </c:ext>
              </c:extLst>
            </c:dLbl>
            <c:dLbl>
              <c:idx val="4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D-CD40-4159-BAC9-6C415C6BDFF0}"/>
                </c:ext>
              </c:extLst>
            </c:dLbl>
            <c:dLbl>
              <c:idx val="4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E-CD40-4159-BAC9-6C415C6BDFF0}"/>
                </c:ext>
              </c:extLst>
            </c:dLbl>
            <c:dLbl>
              <c:idx val="4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AF-CD40-4159-BAC9-6C415C6BDFF0}"/>
                </c:ext>
              </c:extLst>
            </c:dLbl>
            <c:dLbl>
              <c:idx val="4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0-CD40-4159-BAC9-6C415C6BDFF0}"/>
                </c:ext>
              </c:extLst>
            </c:dLbl>
            <c:dLbl>
              <c:idx val="4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1-CD40-4159-BAC9-6C415C6BDFF0}"/>
                </c:ext>
              </c:extLst>
            </c:dLbl>
            <c:dLbl>
              <c:idx val="4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2-CD40-4159-BAC9-6C415C6BDFF0}"/>
                </c:ext>
              </c:extLst>
            </c:dLbl>
            <c:dLbl>
              <c:idx val="4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3-CD40-4159-BAC9-6C415C6BDFF0}"/>
                </c:ext>
              </c:extLst>
            </c:dLbl>
            <c:dLbl>
              <c:idx val="4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4-CD40-4159-BAC9-6C415C6BDFF0}"/>
                </c:ext>
              </c:extLst>
            </c:dLbl>
            <c:dLbl>
              <c:idx val="4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5-CD40-4159-BAC9-6C415C6BDFF0}"/>
                </c:ext>
              </c:extLst>
            </c:dLbl>
            <c:dLbl>
              <c:idx val="4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6-CD40-4159-BAC9-6C415C6BDFF0}"/>
                </c:ext>
              </c:extLst>
            </c:dLbl>
            <c:dLbl>
              <c:idx val="4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7-CD40-4159-BAC9-6C415C6BDFF0}"/>
                </c:ext>
              </c:extLst>
            </c:dLbl>
            <c:dLbl>
              <c:idx val="4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8-CD40-4159-BAC9-6C415C6BDFF0}"/>
                </c:ext>
              </c:extLst>
            </c:dLbl>
            <c:dLbl>
              <c:idx val="4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9-CD40-4159-BAC9-6C415C6BDFF0}"/>
                </c:ext>
              </c:extLst>
            </c:dLbl>
            <c:dLbl>
              <c:idx val="4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A-CD40-4159-BAC9-6C415C6BDFF0}"/>
                </c:ext>
              </c:extLst>
            </c:dLbl>
            <c:dLbl>
              <c:idx val="4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B-CD40-4159-BAC9-6C415C6BDFF0}"/>
                </c:ext>
              </c:extLst>
            </c:dLbl>
            <c:dLbl>
              <c:idx val="4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C-CD40-4159-BAC9-6C415C6BDFF0}"/>
                </c:ext>
              </c:extLst>
            </c:dLbl>
            <c:dLbl>
              <c:idx val="4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D-CD40-4159-BAC9-6C415C6BDFF0}"/>
                </c:ext>
              </c:extLst>
            </c:dLbl>
            <c:dLbl>
              <c:idx val="4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E-CD40-4159-BAC9-6C415C6BDFF0}"/>
                </c:ext>
              </c:extLst>
            </c:dLbl>
            <c:dLbl>
              <c:idx val="4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BF-CD40-4159-BAC9-6C415C6BDFF0}"/>
                </c:ext>
              </c:extLst>
            </c:dLbl>
            <c:dLbl>
              <c:idx val="4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0-CD40-4159-BAC9-6C415C6BDFF0}"/>
                </c:ext>
              </c:extLst>
            </c:dLbl>
            <c:dLbl>
              <c:idx val="4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1-CD40-4159-BAC9-6C415C6BDFF0}"/>
                </c:ext>
              </c:extLst>
            </c:dLbl>
            <c:dLbl>
              <c:idx val="4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2-CD40-4159-BAC9-6C415C6BDFF0}"/>
                </c:ext>
              </c:extLst>
            </c:dLbl>
            <c:dLbl>
              <c:idx val="4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3-CD40-4159-BAC9-6C415C6BDFF0}"/>
                </c:ext>
              </c:extLst>
            </c:dLbl>
            <c:dLbl>
              <c:idx val="4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4-CD40-4159-BAC9-6C415C6BDFF0}"/>
                </c:ext>
              </c:extLst>
            </c:dLbl>
            <c:dLbl>
              <c:idx val="4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5-CD40-4159-BAC9-6C415C6BDFF0}"/>
                </c:ext>
              </c:extLst>
            </c:dLbl>
            <c:dLbl>
              <c:idx val="4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6-CD40-4159-BAC9-6C415C6BDFF0}"/>
                </c:ext>
              </c:extLst>
            </c:dLbl>
            <c:dLbl>
              <c:idx val="4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7-CD40-4159-BAC9-6C415C6BDFF0}"/>
                </c:ext>
              </c:extLst>
            </c:dLbl>
            <c:dLbl>
              <c:idx val="4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8-CD40-4159-BAC9-6C415C6BDFF0}"/>
                </c:ext>
              </c:extLst>
            </c:dLbl>
            <c:dLbl>
              <c:idx val="4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9-CD40-4159-BAC9-6C415C6BDFF0}"/>
                </c:ext>
              </c:extLst>
            </c:dLbl>
            <c:dLbl>
              <c:idx val="4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A-CD40-4159-BAC9-6C415C6BDFF0}"/>
                </c:ext>
              </c:extLst>
            </c:dLbl>
            <c:dLbl>
              <c:idx val="4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B-CD40-4159-BAC9-6C415C6BDFF0}"/>
                </c:ext>
              </c:extLst>
            </c:dLbl>
            <c:dLbl>
              <c:idx val="4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C-CD40-4159-BAC9-6C415C6BDFF0}"/>
                </c:ext>
              </c:extLst>
            </c:dLbl>
            <c:dLbl>
              <c:idx val="4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D-CD40-4159-BAC9-6C415C6BDFF0}"/>
                </c:ext>
              </c:extLst>
            </c:dLbl>
            <c:dLbl>
              <c:idx val="4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E-CD40-4159-BAC9-6C415C6BDFF0}"/>
                </c:ext>
              </c:extLst>
            </c:dLbl>
            <c:dLbl>
              <c:idx val="4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CF-CD40-4159-BAC9-6C415C6BDFF0}"/>
                </c:ext>
              </c:extLst>
            </c:dLbl>
            <c:dLbl>
              <c:idx val="4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0-CD40-4159-BAC9-6C415C6BDFF0}"/>
                </c:ext>
              </c:extLst>
            </c:dLbl>
            <c:dLbl>
              <c:idx val="4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1-CD40-4159-BAC9-6C415C6BDFF0}"/>
                </c:ext>
              </c:extLst>
            </c:dLbl>
            <c:dLbl>
              <c:idx val="4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2-CD40-4159-BAC9-6C415C6BDFF0}"/>
                </c:ext>
              </c:extLst>
            </c:dLbl>
            <c:dLbl>
              <c:idx val="4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3-CD40-4159-BAC9-6C415C6BDFF0}"/>
                </c:ext>
              </c:extLst>
            </c:dLbl>
            <c:dLbl>
              <c:idx val="4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4-CD40-4159-BAC9-6C415C6BDFF0}"/>
                </c:ext>
              </c:extLst>
            </c:dLbl>
            <c:dLbl>
              <c:idx val="4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5-CD40-4159-BAC9-6C415C6BDFF0}"/>
                </c:ext>
              </c:extLst>
            </c:dLbl>
            <c:dLbl>
              <c:idx val="4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6-CD40-4159-BAC9-6C415C6BDFF0}"/>
                </c:ext>
              </c:extLst>
            </c:dLbl>
            <c:dLbl>
              <c:idx val="4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7-CD40-4159-BAC9-6C415C6BDFF0}"/>
                </c:ext>
              </c:extLst>
            </c:dLbl>
            <c:dLbl>
              <c:idx val="4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8-CD40-4159-BAC9-6C415C6BDFF0}"/>
                </c:ext>
              </c:extLst>
            </c:dLbl>
            <c:dLbl>
              <c:idx val="4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9-CD40-4159-BAC9-6C415C6BDFF0}"/>
                </c:ext>
              </c:extLst>
            </c:dLbl>
            <c:dLbl>
              <c:idx val="4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A-CD40-4159-BAC9-6C415C6BDFF0}"/>
                </c:ext>
              </c:extLst>
            </c:dLbl>
            <c:dLbl>
              <c:idx val="4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B-CD40-4159-BAC9-6C415C6BDFF0}"/>
                </c:ext>
              </c:extLst>
            </c:dLbl>
            <c:dLbl>
              <c:idx val="4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C-CD40-4159-BAC9-6C415C6BDFF0}"/>
                </c:ext>
              </c:extLst>
            </c:dLbl>
            <c:dLbl>
              <c:idx val="4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D-CD40-4159-BAC9-6C415C6BDFF0}"/>
                </c:ext>
              </c:extLst>
            </c:dLbl>
            <c:dLbl>
              <c:idx val="4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E-CD40-4159-BAC9-6C415C6BDFF0}"/>
                </c:ext>
              </c:extLst>
            </c:dLbl>
            <c:dLbl>
              <c:idx val="4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DF-CD40-4159-BAC9-6C415C6BDFF0}"/>
                </c:ext>
              </c:extLst>
            </c:dLbl>
            <c:dLbl>
              <c:idx val="4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0-CD40-4159-BAC9-6C415C6BDFF0}"/>
                </c:ext>
              </c:extLst>
            </c:dLbl>
            <c:dLbl>
              <c:idx val="4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1-CD40-4159-BAC9-6C415C6BDFF0}"/>
                </c:ext>
              </c:extLst>
            </c:dLbl>
            <c:dLbl>
              <c:idx val="4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2-CD40-4159-BAC9-6C415C6BDFF0}"/>
                </c:ext>
              </c:extLst>
            </c:dLbl>
            <c:dLbl>
              <c:idx val="4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3-CD40-4159-BAC9-6C415C6BDFF0}"/>
                </c:ext>
              </c:extLst>
            </c:dLbl>
            <c:dLbl>
              <c:idx val="4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4-CD40-4159-BAC9-6C415C6BDFF0}"/>
                </c:ext>
              </c:extLst>
            </c:dLbl>
            <c:dLbl>
              <c:idx val="4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5-CD40-4159-BAC9-6C415C6BDFF0}"/>
                </c:ext>
              </c:extLst>
            </c:dLbl>
            <c:dLbl>
              <c:idx val="4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6-CD40-4159-BAC9-6C415C6BDFF0}"/>
                </c:ext>
              </c:extLst>
            </c:dLbl>
            <c:dLbl>
              <c:idx val="4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7-CD40-4159-BAC9-6C415C6BDFF0}"/>
                </c:ext>
              </c:extLst>
            </c:dLbl>
            <c:dLbl>
              <c:idx val="4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8-CD40-4159-BAC9-6C415C6BDFF0}"/>
                </c:ext>
              </c:extLst>
            </c:dLbl>
            <c:dLbl>
              <c:idx val="4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9-CD40-4159-BAC9-6C415C6BDFF0}"/>
                </c:ext>
              </c:extLst>
            </c:dLbl>
            <c:dLbl>
              <c:idx val="4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A-CD40-4159-BAC9-6C415C6BDFF0}"/>
                </c:ext>
              </c:extLst>
            </c:dLbl>
            <c:dLbl>
              <c:idx val="4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B-CD40-4159-BAC9-6C415C6BDFF0}"/>
                </c:ext>
              </c:extLst>
            </c:dLbl>
            <c:dLbl>
              <c:idx val="4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C-CD40-4159-BAC9-6C415C6BDFF0}"/>
                </c:ext>
              </c:extLst>
            </c:dLbl>
            <c:dLbl>
              <c:idx val="4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D-CD40-4159-BAC9-6C415C6BDFF0}"/>
                </c:ext>
              </c:extLst>
            </c:dLbl>
            <c:dLbl>
              <c:idx val="4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E-CD40-4159-BAC9-6C415C6BDFF0}"/>
                </c:ext>
              </c:extLst>
            </c:dLbl>
            <c:dLbl>
              <c:idx val="4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EF-CD40-4159-BAC9-6C415C6BDFF0}"/>
                </c:ext>
              </c:extLst>
            </c:dLbl>
            <c:dLbl>
              <c:idx val="4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0-CD40-4159-BAC9-6C415C6BDFF0}"/>
                </c:ext>
              </c:extLst>
            </c:dLbl>
            <c:dLbl>
              <c:idx val="4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1-CD40-4159-BAC9-6C415C6BDFF0}"/>
                </c:ext>
              </c:extLst>
            </c:dLbl>
            <c:dLbl>
              <c:idx val="4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2-CD40-4159-BAC9-6C415C6BDFF0}"/>
                </c:ext>
              </c:extLst>
            </c:dLbl>
            <c:dLbl>
              <c:idx val="4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3-CD40-4159-BAC9-6C415C6BDFF0}"/>
                </c:ext>
              </c:extLst>
            </c:dLbl>
            <c:dLbl>
              <c:idx val="5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4-CD40-4159-BAC9-6C415C6BDFF0}"/>
                </c:ext>
              </c:extLst>
            </c:dLbl>
            <c:dLbl>
              <c:idx val="5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5-CD40-4159-BAC9-6C415C6BDFF0}"/>
                </c:ext>
              </c:extLst>
            </c:dLbl>
            <c:dLbl>
              <c:idx val="5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6-CD40-4159-BAC9-6C415C6BDFF0}"/>
                </c:ext>
              </c:extLst>
            </c:dLbl>
            <c:dLbl>
              <c:idx val="5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7-CD40-4159-BAC9-6C415C6BDFF0}"/>
                </c:ext>
              </c:extLst>
            </c:dLbl>
            <c:dLbl>
              <c:idx val="5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8-CD40-4159-BAC9-6C415C6BDFF0}"/>
                </c:ext>
              </c:extLst>
            </c:dLbl>
            <c:dLbl>
              <c:idx val="5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9-CD40-4159-BAC9-6C415C6BDFF0}"/>
                </c:ext>
              </c:extLst>
            </c:dLbl>
            <c:dLbl>
              <c:idx val="5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A-CD40-4159-BAC9-6C415C6BDFF0}"/>
                </c:ext>
              </c:extLst>
            </c:dLbl>
            <c:dLbl>
              <c:idx val="5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B-CD40-4159-BAC9-6C415C6BDFF0}"/>
                </c:ext>
              </c:extLst>
            </c:dLbl>
            <c:dLbl>
              <c:idx val="5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C-CD40-4159-BAC9-6C415C6BDFF0}"/>
                </c:ext>
              </c:extLst>
            </c:dLbl>
            <c:dLbl>
              <c:idx val="5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D-CD40-4159-BAC9-6C415C6BDFF0}"/>
                </c:ext>
              </c:extLst>
            </c:dLbl>
            <c:dLbl>
              <c:idx val="5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E-CD40-4159-BAC9-6C415C6BDFF0}"/>
                </c:ext>
              </c:extLst>
            </c:dLbl>
            <c:dLbl>
              <c:idx val="5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1FF-CD40-4159-BAC9-6C415C6BDFF0}"/>
                </c:ext>
              </c:extLst>
            </c:dLbl>
            <c:dLbl>
              <c:idx val="5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0-CD40-4159-BAC9-6C415C6BDFF0}"/>
                </c:ext>
              </c:extLst>
            </c:dLbl>
            <c:dLbl>
              <c:idx val="5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1-CD40-4159-BAC9-6C415C6BDFF0}"/>
                </c:ext>
              </c:extLst>
            </c:dLbl>
            <c:dLbl>
              <c:idx val="5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2-CD40-4159-BAC9-6C415C6BDFF0}"/>
                </c:ext>
              </c:extLst>
            </c:dLbl>
            <c:dLbl>
              <c:idx val="5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3-CD40-4159-BAC9-6C415C6BDFF0}"/>
                </c:ext>
              </c:extLst>
            </c:dLbl>
            <c:dLbl>
              <c:idx val="5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4-CD40-4159-BAC9-6C415C6BDFF0}"/>
                </c:ext>
              </c:extLst>
            </c:dLbl>
            <c:dLbl>
              <c:idx val="5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5-CD40-4159-BAC9-6C415C6BDFF0}"/>
                </c:ext>
              </c:extLst>
            </c:dLbl>
            <c:dLbl>
              <c:idx val="5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6-CD40-4159-BAC9-6C415C6BDFF0}"/>
                </c:ext>
              </c:extLst>
            </c:dLbl>
            <c:dLbl>
              <c:idx val="5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7-CD40-4159-BAC9-6C415C6BDFF0}"/>
                </c:ext>
              </c:extLst>
            </c:dLbl>
            <c:dLbl>
              <c:idx val="5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8-CD40-4159-BAC9-6C415C6BDFF0}"/>
                </c:ext>
              </c:extLst>
            </c:dLbl>
            <c:dLbl>
              <c:idx val="5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9-CD40-4159-BAC9-6C415C6BDFF0}"/>
                </c:ext>
              </c:extLst>
            </c:dLbl>
            <c:dLbl>
              <c:idx val="5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A-CD40-4159-BAC9-6C415C6BDFF0}"/>
                </c:ext>
              </c:extLst>
            </c:dLbl>
            <c:dLbl>
              <c:idx val="5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B-CD40-4159-BAC9-6C415C6BDFF0}"/>
                </c:ext>
              </c:extLst>
            </c:dLbl>
            <c:dLbl>
              <c:idx val="5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C-CD40-4159-BAC9-6C415C6BDFF0}"/>
                </c:ext>
              </c:extLst>
            </c:dLbl>
            <c:dLbl>
              <c:idx val="5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D-CD40-4159-BAC9-6C415C6BDFF0}"/>
                </c:ext>
              </c:extLst>
            </c:dLbl>
            <c:dLbl>
              <c:idx val="5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E-CD40-4159-BAC9-6C415C6BDFF0}"/>
                </c:ext>
              </c:extLst>
            </c:dLbl>
            <c:dLbl>
              <c:idx val="5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0F-CD40-4159-BAC9-6C415C6BDFF0}"/>
                </c:ext>
              </c:extLst>
            </c:dLbl>
            <c:dLbl>
              <c:idx val="5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0-CD40-4159-BAC9-6C415C6BDFF0}"/>
                </c:ext>
              </c:extLst>
            </c:dLbl>
            <c:dLbl>
              <c:idx val="5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1-CD40-4159-BAC9-6C415C6BDFF0}"/>
                </c:ext>
              </c:extLst>
            </c:dLbl>
            <c:dLbl>
              <c:idx val="5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2-CD40-4159-BAC9-6C415C6BDFF0}"/>
                </c:ext>
              </c:extLst>
            </c:dLbl>
            <c:dLbl>
              <c:idx val="5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3-CD40-4159-BAC9-6C415C6BDFF0}"/>
                </c:ext>
              </c:extLst>
            </c:dLbl>
            <c:dLbl>
              <c:idx val="5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4-CD40-4159-BAC9-6C415C6BDFF0}"/>
                </c:ext>
              </c:extLst>
            </c:dLbl>
            <c:dLbl>
              <c:idx val="5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5-CD40-4159-BAC9-6C415C6BDFF0}"/>
                </c:ext>
              </c:extLst>
            </c:dLbl>
            <c:dLbl>
              <c:idx val="5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6-CD40-4159-BAC9-6C415C6BDFF0}"/>
                </c:ext>
              </c:extLst>
            </c:dLbl>
            <c:dLbl>
              <c:idx val="5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7-CD40-4159-BAC9-6C415C6BDFF0}"/>
                </c:ext>
              </c:extLst>
            </c:dLbl>
            <c:dLbl>
              <c:idx val="5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8-CD40-4159-BAC9-6C415C6BDFF0}"/>
                </c:ext>
              </c:extLst>
            </c:dLbl>
            <c:dLbl>
              <c:idx val="5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9-CD40-4159-BAC9-6C415C6BDFF0}"/>
                </c:ext>
              </c:extLst>
            </c:dLbl>
            <c:dLbl>
              <c:idx val="5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A-CD40-4159-BAC9-6C415C6BDFF0}"/>
                </c:ext>
              </c:extLst>
            </c:dLbl>
            <c:dLbl>
              <c:idx val="5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B-CD40-4159-BAC9-6C415C6BDFF0}"/>
                </c:ext>
              </c:extLst>
            </c:dLbl>
            <c:dLbl>
              <c:idx val="5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C-CD40-4159-BAC9-6C415C6BDFF0}"/>
                </c:ext>
              </c:extLst>
            </c:dLbl>
            <c:dLbl>
              <c:idx val="5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D-CD40-4159-BAC9-6C415C6BDFF0}"/>
                </c:ext>
              </c:extLst>
            </c:dLbl>
            <c:dLbl>
              <c:idx val="5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E-CD40-4159-BAC9-6C415C6BDFF0}"/>
                </c:ext>
              </c:extLst>
            </c:dLbl>
            <c:dLbl>
              <c:idx val="5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1F-CD40-4159-BAC9-6C415C6BDFF0}"/>
                </c:ext>
              </c:extLst>
            </c:dLbl>
            <c:dLbl>
              <c:idx val="5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0-CD40-4159-BAC9-6C415C6BDFF0}"/>
                </c:ext>
              </c:extLst>
            </c:dLbl>
            <c:dLbl>
              <c:idx val="5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1-CD40-4159-BAC9-6C415C6BDFF0}"/>
                </c:ext>
              </c:extLst>
            </c:dLbl>
            <c:dLbl>
              <c:idx val="5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2-CD40-4159-BAC9-6C415C6BDFF0}"/>
                </c:ext>
              </c:extLst>
            </c:dLbl>
            <c:dLbl>
              <c:idx val="5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3-CD40-4159-BAC9-6C415C6BDFF0}"/>
                </c:ext>
              </c:extLst>
            </c:dLbl>
            <c:dLbl>
              <c:idx val="5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4-CD40-4159-BAC9-6C415C6BDFF0}"/>
                </c:ext>
              </c:extLst>
            </c:dLbl>
            <c:dLbl>
              <c:idx val="5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5-CD40-4159-BAC9-6C415C6BDFF0}"/>
                </c:ext>
              </c:extLst>
            </c:dLbl>
            <c:dLbl>
              <c:idx val="5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6-CD40-4159-BAC9-6C415C6BDFF0}"/>
                </c:ext>
              </c:extLst>
            </c:dLbl>
            <c:dLbl>
              <c:idx val="5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7-CD40-4159-BAC9-6C415C6BDFF0}"/>
                </c:ext>
              </c:extLst>
            </c:dLbl>
            <c:dLbl>
              <c:idx val="5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8-CD40-4159-BAC9-6C415C6BDFF0}"/>
                </c:ext>
              </c:extLst>
            </c:dLbl>
            <c:dLbl>
              <c:idx val="5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9-CD40-4159-BAC9-6C415C6BDFF0}"/>
                </c:ext>
              </c:extLst>
            </c:dLbl>
            <c:dLbl>
              <c:idx val="5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A-CD40-4159-BAC9-6C415C6BDFF0}"/>
                </c:ext>
              </c:extLst>
            </c:dLbl>
            <c:dLbl>
              <c:idx val="5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B-CD40-4159-BAC9-6C415C6BDFF0}"/>
                </c:ext>
              </c:extLst>
            </c:dLbl>
            <c:dLbl>
              <c:idx val="5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C-CD40-4159-BAC9-6C415C6BDFF0}"/>
                </c:ext>
              </c:extLst>
            </c:dLbl>
            <c:dLbl>
              <c:idx val="5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D-CD40-4159-BAC9-6C415C6BDFF0}"/>
                </c:ext>
              </c:extLst>
            </c:dLbl>
            <c:dLbl>
              <c:idx val="5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E-CD40-4159-BAC9-6C415C6BDFF0}"/>
                </c:ext>
              </c:extLst>
            </c:dLbl>
            <c:dLbl>
              <c:idx val="5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2F-CD40-4159-BAC9-6C415C6BDFF0}"/>
                </c:ext>
              </c:extLst>
            </c:dLbl>
            <c:dLbl>
              <c:idx val="5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0-CD40-4159-BAC9-6C415C6BDFF0}"/>
                </c:ext>
              </c:extLst>
            </c:dLbl>
            <c:dLbl>
              <c:idx val="5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1-CD40-4159-BAC9-6C415C6BDFF0}"/>
                </c:ext>
              </c:extLst>
            </c:dLbl>
            <c:dLbl>
              <c:idx val="5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2-CD40-4159-BAC9-6C415C6BDFF0}"/>
                </c:ext>
              </c:extLst>
            </c:dLbl>
            <c:dLbl>
              <c:idx val="5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3-CD40-4159-BAC9-6C415C6BDFF0}"/>
                </c:ext>
              </c:extLst>
            </c:dLbl>
            <c:dLbl>
              <c:idx val="5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4-CD40-4159-BAC9-6C415C6BDFF0}"/>
                </c:ext>
              </c:extLst>
            </c:dLbl>
            <c:dLbl>
              <c:idx val="5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5-CD40-4159-BAC9-6C415C6BDFF0}"/>
                </c:ext>
              </c:extLst>
            </c:dLbl>
            <c:dLbl>
              <c:idx val="5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6-CD40-4159-BAC9-6C415C6BDFF0}"/>
                </c:ext>
              </c:extLst>
            </c:dLbl>
            <c:dLbl>
              <c:idx val="5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7-CD40-4159-BAC9-6C415C6BDFF0}"/>
                </c:ext>
              </c:extLst>
            </c:dLbl>
            <c:dLbl>
              <c:idx val="5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8-CD40-4159-BAC9-6C415C6BDFF0}"/>
                </c:ext>
              </c:extLst>
            </c:dLbl>
            <c:dLbl>
              <c:idx val="5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9-CD40-4159-BAC9-6C415C6BDFF0}"/>
                </c:ext>
              </c:extLst>
            </c:dLbl>
            <c:dLbl>
              <c:idx val="5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A-CD40-4159-BAC9-6C415C6BDFF0}"/>
                </c:ext>
              </c:extLst>
            </c:dLbl>
            <c:dLbl>
              <c:idx val="5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B-CD40-4159-BAC9-6C415C6BDFF0}"/>
                </c:ext>
              </c:extLst>
            </c:dLbl>
            <c:dLbl>
              <c:idx val="5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C-CD40-4159-BAC9-6C415C6BDFF0}"/>
                </c:ext>
              </c:extLst>
            </c:dLbl>
            <c:dLbl>
              <c:idx val="5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D-CD40-4159-BAC9-6C415C6BDFF0}"/>
                </c:ext>
              </c:extLst>
            </c:dLbl>
            <c:dLbl>
              <c:idx val="5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E-CD40-4159-BAC9-6C415C6BDFF0}"/>
                </c:ext>
              </c:extLst>
            </c:dLbl>
            <c:dLbl>
              <c:idx val="5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3F-CD40-4159-BAC9-6C415C6BDFF0}"/>
                </c:ext>
              </c:extLst>
            </c:dLbl>
            <c:dLbl>
              <c:idx val="5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0-CD40-4159-BAC9-6C415C6BDFF0}"/>
                </c:ext>
              </c:extLst>
            </c:dLbl>
            <c:dLbl>
              <c:idx val="5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1-CD40-4159-BAC9-6C415C6BDFF0}"/>
                </c:ext>
              </c:extLst>
            </c:dLbl>
            <c:dLbl>
              <c:idx val="5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2-CD40-4159-BAC9-6C415C6BDFF0}"/>
                </c:ext>
              </c:extLst>
            </c:dLbl>
            <c:dLbl>
              <c:idx val="5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3-CD40-4159-BAC9-6C415C6BDFF0}"/>
                </c:ext>
              </c:extLst>
            </c:dLbl>
            <c:dLbl>
              <c:idx val="5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4-CD40-4159-BAC9-6C415C6BDFF0}"/>
                </c:ext>
              </c:extLst>
            </c:dLbl>
            <c:dLbl>
              <c:idx val="5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5-CD40-4159-BAC9-6C415C6BDFF0}"/>
                </c:ext>
              </c:extLst>
            </c:dLbl>
            <c:dLbl>
              <c:idx val="5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6-CD40-4159-BAC9-6C415C6BDFF0}"/>
                </c:ext>
              </c:extLst>
            </c:dLbl>
            <c:dLbl>
              <c:idx val="5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7-CD40-4159-BAC9-6C415C6BDFF0}"/>
                </c:ext>
              </c:extLst>
            </c:dLbl>
            <c:dLbl>
              <c:idx val="5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8-CD40-4159-BAC9-6C415C6BDFF0}"/>
                </c:ext>
              </c:extLst>
            </c:dLbl>
            <c:dLbl>
              <c:idx val="5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9-CD40-4159-BAC9-6C415C6BDFF0}"/>
                </c:ext>
              </c:extLst>
            </c:dLbl>
            <c:dLbl>
              <c:idx val="5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A-CD40-4159-BAC9-6C415C6BDFF0}"/>
                </c:ext>
              </c:extLst>
            </c:dLbl>
            <c:dLbl>
              <c:idx val="5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B-CD40-4159-BAC9-6C415C6BDFF0}"/>
                </c:ext>
              </c:extLst>
            </c:dLbl>
            <c:dLbl>
              <c:idx val="5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C-CD40-4159-BAC9-6C415C6BDFF0}"/>
                </c:ext>
              </c:extLst>
            </c:dLbl>
            <c:dLbl>
              <c:idx val="5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D-CD40-4159-BAC9-6C415C6BDFF0}"/>
                </c:ext>
              </c:extLst>
            </c:dLbl>
            <c:dLbl>
              <c:idx val="5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E-CD40-4159-BAC9-6C415C6BDFF0}"/>
                </c:ext>
              </c:extLst>
            </c:dLbl>
            <c:dLbl>
              <c:idx val="5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4F-CD40-4159-BAC9-6C415C6BDFF0}"/>
                </c:ext>
              </c:extLst>
            </c:dLbl>
            <c:dLbl>
              <c:idx val="5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0-CD40-4159-BAC9-6C415C6BDFF0}"/>
                </c:ext>
              </c:extLst>
            </c:dLbl>
            <c:dLbl>
              <c:idx val="5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1-CD40-4159-BAC9-6C415C6BDFF0}"/>
                </c:ext>
              </c:extLst>
            </c:dLbl>
            <c:dLbl>
              <c:idx val="5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2-CD40-4159-BAC9-6C415C6BDFF0}"/>
                </c:ext>
              </c:extLst>
            </c:dLbl>
            <c:dLbl>
              <c:idx val="5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3-CD40-4159-BAC9-6C415C6BDFF0}"/>
                </c:ext>
              </c:extLst>
            </c:dLbl>
            <c:dLbl>
              <c:idx val="5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4-CD40-4159-BAC9-6C415C6BDFF0}"/>
                </c:ext>
              </c:extLst>
            </c:dLbl>
            <c:dLbl>
              <c:idx val="5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5-CD40-4159-BAC9-6C415C6BDFF0}"/>
                </c:ext>
              </c:extLst>
            </c:dLbl>
            <c:dLbl>
              <c:idx val="5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6-CD40-4159-BAC9-6C415C6BDFF0}"/>
                </c:ext>
              </c:extLst>
            </c:dLbl>
            <c:dLbl>
              <c:idx val="5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7-CD40-4159-BAC9-6C415C6BDFF0}"/>
                </c:ext>
              </c:extLst>
            </c:dLbl>
            <c:dLbl>
              <c:idx val="6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8-CD40-4159-BAC9-6C415C6BDFF0}"/>
                </c:ext>
              </c:extLst>
            </c:dLbl>
            <c:dLbl>
              <c:idx val="6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9-CD40-4159-BAC9-6C415C6BDFF0}"/>
                </c:ext>
              </c:extLst>
            </c:dLbl>
            <c:dLbl>
              <c:idx val="6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A-CD40-4159-BAC9-6C415C6BDFF0}"/>
                </c:ext>
              </c:extLst>
            </c:dLbl>
            <c:dLbl>
              <c:idx val="6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B-CD40-4159-BAC9-6C415C6BDFF0}"/>
                </c:ext>
              </c:extLst>
            </c:dLbl>
            <c:dLbl>
              <c:idx val="6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C-CD40-4159-BAC9-6C415C6BDFF0}"/>
                </c:ext>
              </c:extLst>
            </c:dLbl>
            <c:dLbl>
              <c:idx val="6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D-CD40-4159-BAC9-6C415C6BDFF0}"/>
                </c:ext>
              </c:extLst>
            </c:dLbl>
            <c:dLbl>
              <c:idx val="6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E-CD40-4159-BAC9-6C415C6BDFF0}"/>
                </c:ext>
              </c:extLst>
            </c:dLbl>
            <c:dLbl>
              <c:idx val="6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5F-CD40-4159-BAC9-6C415C6BDFF0}"/>
                </c:ext>
              </c:extLst>
            </c:dLbl>
            <c:dLbl>
              <c:idx val="6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0-CD40-4159-BAC9-6C415C6BDFF0}"/>
                </c:ext>
              </c:extLst>
            </c:dLbl>
            <c:dLbl>
              <c:idx val="6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1-CD40-4159-BAC9-6C415C6BDFF0}"/>
                </c:ext>
              </c:extLst>
            </c:dLbl>
            <c:dLbl>
              <c:idx val="6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2-CD40-4159-BAC9-6C415C6BDFF0}"/>
                </c:ext>
              </c:extLst>
            </c:dLbl>
            <c:dLbl>
              <c:idx val="6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3-CD40-4159-BAC9-6C415C6BDFF0}"/>
                </c:ext>
              </c:extLst>
            </c:dLbl>
            <c:dLbl>
              <c:idx val="6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4-CD40-4159-BAC9-6C415C6BDFF0}"/>
                </c:ext>
              </c:extLst>
            </c:dLbl>
            <c:dLbl>
              <c:idx val="6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5-CD40-4159-BAC9-6C415C6BDFF0}"/>
                </c:ext>
              </c:extLst>
            </c:dLbl>
            <c:dLbl>
              <c:idx val="6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6-CD40-4159-BAC9-6C415C6BDFF0}"/>
                </c:ext>
              </c:extLst>
            </c:dLbl>
            <c:dLbl>
              <c:idx val="6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7-CD40-4159-BAC9-6C415C6BDFF0}"/>
                </c:ext>
              </c:extLst>
            </c:dLbl>
            <c:dLbl>
              <c:idx val="6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8-CD40-4159-BAC9-6C415C6BDFF0}"/>
                </c:ext>
              </c:extLst>
            </c:dLbl>
            <c:dLbl>
              <c:idx val="6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9-CD40-4159-BAC9-6C415C6BDFF0}"/>
                </c:ext>
              </c:extLst>
            </c:dLbl>
            <c:dLbl>
              <c:idx val="6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A-CD40-4159-BAC9-6C415C6BDFF0}"/>
                </c:ext>
              </c:extLst>
            </c:dLbl>
            <c:dLbl>
              <c:idx val="6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B-CD40-4159-BAC9-6C415C6BDFF0}"/>
                </c:ext>
              </c:extLst>
            </c:dLbl>
            <c:dLbl>
              <c:idx val="6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C-CD40-4159-BAC9-6C415C6BDFF0}"/>
                </c:ext>
              </c:extLst>
            </c:dLbl>
            <c:dLbl>
              <c:idx val="6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D-CD40-4159-BAC9-6C415C6BDFF0}"/>
                </c:ext>
              </c:extLst>
            </c:dLbl>
            <c:dLbl>
              <c:idx val="6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E-CD40-4159-BAC9-6C415C6BDFF0}"/>
                </c:ext>
              </c:extLst>
            </c:dLbl>
            <c:dLbl>
              <c:idx val="6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6F-CD40-4159-BAC9-6C415C6BDFF0}"/>
                </c:ext>
              </c:extLst>
            </c:dLbl>
            <c:dLbl>
              <c:idx val="6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0-CD40-4159-BAC9-6C415C6BDFF0}"/>
                </c:ext>
              </c:extLst>
            </c:dLbl>
            <c:dLbl>
              <c:idx val="6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1-CD40-4159-BAC9-6C415C6BDFF0}"/>
                </c:ext>
              </c:extLst>
            </c:dLbl>
            <c:dLbl>
              <c:idx val="6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2-CD40-4159-BAC9-6C415C6BDFF0}"/>
                </c:ext>
              </c:extLst>
            </c:dLbl>
            <c:dLbl>
              <c:idx val="6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3-CD40-4159-BAC9-6C415C6BDFF0}"/>
                </c:ext>
              </c:extLst>
            </c:dLbl>
            <c:dLbl>
              <c:idx val="6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4-CD40-4159-BAC9-6C415C6BDFF0}"/>
                </c:ext>
              </c:extLst>
            </c:dLbl>
            <c:dLbl>
              <c:idx val="6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5-CD40-4159-BAC9-6C415C6BDFF0}"/>
                </c:ext>
              </c:extLst>
            </c:dLbl>
            <c:dLbl>
              <c:idx val="6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6-CD40-4159-BAC9-6C415C6BDFF0}"/>
                </c:ext>
              </c:extLst>
            </c:dLbl>
            <c:dLbl>
              <c:idx val="6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7-CD40-4159-BAC9-6C415C6BDFF0}"/>
                </c:ext>
              </c:extLst>
            </c:dLbl>
            <c:dLbl>
              <c:idx val="6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8-CD40-4159-BAC9-6C415C6BDFF0}"/>
                </c:ext>
              </c:extLst>
            </c:dLbl>
            <c:dLbl>
              <c:idx val="6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9-CD40-4159-BAC9-6C415C6BDFF0}"/>
                </c:ext>
              </c:extLst>
            </c:dLbl>
            <c:dLbl>
              <c:idx val="6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A-CD40-4159-BAC9-6C415C6BDFF0}"/>
                </c:ext>
              </c:extLst>
            </c:dLbl>
            <c:dLbl>
              <c:idx val="6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B-CD40-4159-BAC9-6C415C6BDFF0}"/>
                </c:ext>
              </c:extLst>
            </c:dLbl>
            <c:dLbl>
              <c:idx val="6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C-CD40-4159-BAC9-6C415C6BDFF0}"/>
                </c:ext>
              </c:extLst>
            </c:dLbl>
            <c:dLbl>
              <c:idx val="6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D-CD40-4159-BAC9-6C415C6BDFF0}"/>
                </c:ext>
              </c:extLst>
            </c:dLbl>
            <c:dLbl>
              <c:idx val="6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E-CD40-4159-BAC9-6C415C6BDFF0}"/>
                </c:ext>
              </c:extLst>
            </c:dLbl>
            <c:dLbl>
              <c:idx val="6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7F-CD40-4159-BAC9-6C415C6BDFF0}"/>
                </c:ext>
              </c:extLst>
            </c:dLbl>
            <c:dLbl>
              <c:idx val="6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0-CD40-4159-BAC9-6C415C6BDFF0}"/>
                </c:ext>
              </c:extLst>
            </c:dLbl>
            <c:dLbl>
              <c:idx val="6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1-CD40-4159-BAC9-6C415C6BDFF0}"/>
                </c:ext>
              </c:extLst>
            </c:dLbl>
            <c:dLbl>
              <c:idx val="6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2-CD40-4159-BAC9-6C415C6BDFF0}"/>
                </c:ext>
              </c:extLst>
            </c:dLbl>
            <c:dLbl>
              <c:idx val="6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3-CD40-4159-BAC9-6C415C6BDFF0}"/>
                </c:ext>
              </c:extLst>
            </c:dLbl>
            <c:dLbl>
              <c:idx val="6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4-CD40-4159-BAC9-6C415C6BDFF0}"/>
                </c:ext>
              </c:extLst>
            </c:dLbl>
            <c:dLbl>
              <c:idx val="6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5-CD40-4159-BAC9-6C415C6BDFF0}"/>
                </c:ext>
              </c:extLst>
            </c:dLbl>
            <c:dLbl>
              <c:idx val="6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6-CD40-4159-BAC9-6C415C6BDFF0}"/>
                </c:ext>
              </c:extLst>
            </c:dLbl>
            <c:dLbl>
              <c:idx val="6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7-CD40-4159-BAC9-6C415C6BDFF0}"/>
                </c:ext>
              </c:extLst>
            </c:dLbl>
            <c:dLbl>
              <c:idx val="6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8-CD40-4159-BAC9-6C415C6BDFF0}"/>
                </c:ext>
              </c:extLst>
            </c:dLbl>
            <c:dLbl>
              <c:idx val="6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9-CD40-4159-BAC9-6C415C6BDFF0}"/>
                </c:ext>
              </c:extLst>
            </c:dLbl>
            <c:dLbl>
              <c:idx val="6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A-CD40-4159-BAC9-6C415C6BDFF0}"/>
                </c:ext>
              </c:extLst>
            </c:dLbl>
            <c:dLbl>
              <c:idx val="6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B-CD40-4159-BAC9-6C415C6BDFF0}"/>
                </c:ext>
              </c:extLst>
            </c:dLbl>
            <c:dLbl>
              <c:idx val="6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C-CD40-4159-BAC9-6C415C6BDFF0}"/>
                </c:ext>
              </c:extLst>
            </c:dLbl>
            <c:dLbl>
              <c:idx val="6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D-CD40-4159-BAC9-6C415C6BDFF0}"/>
                </c:ext>
              </c:extLst>
            </c:dLbl>
            <c:dLbl>
              <c:idx val="6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E-CD40-4159-BAC9-6C415C6BDFF0}"/>
                </c:ext>
              </c:extLst>
            </c:dLbl>
            <c:dLbl>
              <c:idx val="6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8F-CD40-4159-BAC9-6C415C6BDFF0}"/>
                </c:ext>
              </c:extLst>
            </c:dLbl>
            <c:dLbl>
              <c:idx val="6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0-CD40-4159-BAC9-6C415C6BDFF0}"/>
                </c:ext>
              </c:extLst>
            </c:dLbl>
            <c:dLbl>
              <c:idx val="6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1-CD40-4159-BAC9-6C415C6BDFF0}"/>
                </c:ext>
              </c:extLst>
            </c:dLbl>
            <c:dLbl>
              <c:idx val="6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2-CD40-4159-BAC9-6C415C6BDFF0}"/>
                </c:ext>
              </c:extLst>
            </c:dLbl>
            <c:dLbl>
              <c:idx val="6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3-CD40-4159-BAC9-6C415C6BDFF0}"/>
                </c:ext>
              </c:extLst>
            </c:dLbl>
            <c:dLbl>
              <c:idx val="6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4-CD40-4159-BAC9-6C415C6BDFF0}"/>
                </c:ext>
              </c:extLst>
            </c:dLbl>
            <c:dLbl>
              <c:idx val="6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5-CD40-4159-BAC9-6C415C6BDFF0}"/>
                </c:ext>
              </c:extLst>
            </c:dLbl>
            <c:dLbl>
              <c:idx val="6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6-CD40-4159-BAC9-6C415C6BDFF0}"/>
                </c:ext>
              </c:extLst>
            </c:dLbl>
            <c:dLbl>
              <c:idx val="6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7-CD40-4159-BAC9-6C415C6BDFF0}"/>
                </c:ext>
              </c:extLst>
            </c:dLbl>
            <c:dLbl>
              <c:idx val="6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8-CD40-4159-BAC9-6C415C6BDFF0}"/>
                </c:ext>
              </c:extLst>
            </c:dLbl>
            <c:dLbl>
              <c:idx val="6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9-CD40-4159-BAC9-6C415C6BDFF0}"/>
                </c:ext>
              </c:extLst>
            </c:dLbl>
            <c:dLbl>
              <c:idx val="6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A-CD40-4159-BAC9-6C415C6BDFF0}"/>
                </c:ext>
              </c:extLst>
            </c:dLbl>
            <c:dLbl>
              <c:idx val="6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B-CD40-4159-BAC9-6C415C6BDFF0}"/>
                </c:ext>
              </c:extLst>
            </c:dLbl>
            <c:dLbl>
              <c:idx val="6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C-CD40-4159-BAC9-6C415C6BDFF0}"/>
                </c:ext>
              </c:extLst>
            </c:dLbl>
            <c:dLbl>
              <c:idx val="6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D-CD40-4159-BAC9-6C415C6BDFF0}"/>
                </c:ext>
              </c:extLst>
            </c:dLbl>
            <c:dLbl>
              <c:idx val="6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E-CD40-4159-BAC9-6C415C6BDFF0}"/>
                </c:ext>
              </c:extLst>
            </c:dLbl>
            <c:dLbl>
              <c:idx val="6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9F-CD40-4159-BAC9-6C415C6BDFF0}"/>
                </c:ext>
              </c:extLst>
            </c:dLbl>
            <c:dLbl>
              <c:idx val="6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0-CD40-4159-BAC9-6C415C6BDFF0}"/>
                </c:ext>
              </c:extLst>
            </c:dLbl>
            <c:dLbl>
              <c:idx val="6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1-CD40-4159-BAC9-6C415C6BDFF0}"/>
                </c:ext>
              </c:extLst>
            </c:dLbl>
            <c:dLbl>
              <c:idx val="6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2-CD40-4159-BAC9-6C415C6BDFF0}"/>
                </c:ext>
              </c:extLst>
            </c:dLbl>
            <c:dLbl>
              <c:idx val="6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3-CD40-4159-BAC9-6C415C6BDFF0}"/>
                </c:ext>
              </c:extLst>
            </c:dLbl>
            <c:dLbl>
              <c:idx val="6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4-CD40-4159-BAC9-6C415C6BDFF0}"/>
                </c:ext>
              </c:extLst>
            </c:dLbl>
            <c:dLbl>
              <c:idx val="6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5-CD40-4159-BAC9-6C415C6BDFF0}"/>
                </c:ext>
              </c:extLst>
            </c:dLbl>
            <c:dLbl>
              <c:idx val="6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6-CD40-4159-BAC9-6C415C6BDFF0}"/>
                </c:ext>
              </c:extLst>
            </c:dLbl>
            <c:dLbl>
              <c:idx val="6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7-CD40-4159-BAC9-6C415C6BDFF0}"/>
                </c:ext>
              </c:extLst>
            </c:dLbl>
            <c:dLbl>
              <c:idx val="6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8-CD40-4159-BAC9-6C415C6BDFF0}"/>
                </c:ext>
              </c:extLst>
            </c:dLbl>
            <c:dLbl>
              <c:idx val="6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9-CD40-4159-BAC9-6C415C6BDFF0}"/>
                </c:ext>
              </c:extLst>
            </c:dLbl>
            <c:dLbl>
              <c:idx val="6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A-CD40-4159-BAC9-6C415C6BDFF0}"/>
                </c:ext>
              </c:extLst>
            </c:dLbl>
            <c:dLbl>
              <c:idx val="6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B-CD40-4159-BAC9-6C415C6BDFF0}"/>
                </c:ext>
              </c:extLst>
            </c:dLbl>
            <c:dLbl>
              <c:idx val="6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C-CD40-4159-BAC9-6C415C6BDFF0}"/>
                </c:ext>
              </c:extLst>
            </c:dLbl>
            <c:dLbl>
              <c:idx val="6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D-CD40-4159-BAC9-6C415C6BDFF0}"/>
                </c:ext>
              </c:extLst>
            </c:dLbl>
            <c:dLbl>
              <c:idx val="6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E-CD40-4159-BAC9-6C415C6BDFF0}"/>
                </c:ext>
              </c:extLst>
            </c:dLbl>
            <c:dLbl>
              <c:idx val="6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AF-CD40-4159-BAC9-6C415C6BDFF0}"/>
                </c:ext>
              </c:extLst>
            </c:dLbl>
            <c:dLbl>
              <c:idx val="6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0-CD40-4159-BAC9-6C415C6BDFF0}"/>
                </c:ext>
              </c:extLst>
            </c:dLbl>
            <c:dLbl>
              <c:idx val="6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1-CD40-4159-BAC9-6C415C6BDFF0}"/>
                </c:ext>
              </c:extLst>
            </c:dLbl>
            <c:dLbl>
              <c:idx val="6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2-CD40-4159-BAC9-6C415C6BDFF0}"/>
                </c:ext>
              </c:extLst>
            </c:dLbl>
            <c:dLbl>
              <c:idx val="6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3-CD40-4159-BAC9-6C415C6BDFF0}"/>
                </c:ext>
              </c:extLst>
            </c:dLbl>
            <c:dLbl>
              <c:idx val="6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4-CD40-4159-BAC9-6C415C6BDFF0}"/>
                </c:ext>
              </c:extLst>
            </c:dLbl>
            <c:dLbl>
              <c:idx val="6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5-CD40-4159-BAC9-6C415C6BDFF0}"/>
                </c:ext>
              </c:extLst>
            </c:dLbl>
            <c:dLbl>
              <c:idx val="6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6-CD40-4159-BAC9-6C415C6BDFF0}"/>
                </c:ext>
              </c:extLst>
            </c:dLbl>
            <c:dLbl>
              <c:idx val="6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7-CD40-4159-BAC9-6C415C6BDFF0}"/>
                </c:ext>
              </c:extLst>
            </c:dLbl>
            <c:dLbl>
              <c:idx val="6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8-CD40-4159-BAC9-6C415C6BDFF0}"/>
                </c:ext>
              </c:extLst>
            </c:dLbl>
            <c:dLbl>
              <c:idx val="6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9-CD40-4159-BAC9-6C415C6BDFF0}"/>
                </c:ext>
              </c:extLst>
            </c:dLbl>
            <c:dLbl>
              <c:idx val="6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A-CD40-4159-BAC9-6C415C6BDFF0}"/>
                </c:ext>
              </c:extLst>
            </c:dLbl>
            <c:dLbl>
              <c:idx val="6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B-CD40-4159-BAC9-6C415C6BDFF0}"/>
                </c:ext>
              </c:extLst>
            </c:dLbl>
            <c:dLbl>
              <c:idx val="7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C-CD40-4159-BAC9-6C415C6BDFF0}"/>
                </c:ext>
              </c:extLst>
            </c:dLbl>
            <c:dLbl>
              <c:idx val="7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D-CD40-4159-BAC9-6C415C6BDFF0}"/>
                </c:ext>
              </c:extLst>
            </c:dLbl>
            <c:dLbl>
              <c:idx val="7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E-CD40-4159-BAC9-6C415C6BDFF0}"/>
                </c:ext>
              </c:extLst>
            </c:dLbl>
            <c:dLbl>
              <c:idx val="7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BF-CD40-4159-BAC9-6C415C6BDFF0}"/>
                </c:ext>
              </c:extLst>
            </c:dLbl>
            <c:dLbl>
              <c:idx val="7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0-CD40-4159-BAC9-6C415C6BDFF0}"/>
                </c:ext>
              </c:extLst>
            </c:dLbl>
            <c:dLbl>
              <c:idx val="7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1-CD40-4159-BAC9-6C415C6BDFF0}"/>
                </c:ext>
              </c:extLst>
            </c:dLbl>
            <c:dLbl>
              <c:idx val="7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2-CD40-4159-BAC9-6C415C6BDFF0}"/>
                </c:ext>
              </c:extLst>
            </c:dLbl>
            <c:dLbl>
              <c:idx val="7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3-CD40-4159-BAC9-6C415C6BDFF0}"/>
                </c:ext>
              </c:extLst>
            </c:dLbl>
            <c:dLbl>
              <c:idx val="7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4-CD40-4159-BAC9-6C415C6BDFF0}"/>
                </c:ext>
              </c:extLst>
            </c:dLbl>
            <c:dLbl>
              <c:idx val="7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5-CD40-4159-BAC9-6C415C6BDFF0}"/>
                </c:ext>
              </c:extLst>
            </c:dLbl>
            <c:dLbl>
              <c:idx val="7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6-CD40-4159-BAC9-6C415C6BDFF0}"/>
                </c:ext>
              </c:extLst>
            </c:dLbl>
            <c:dLbl>
              <c:idx val="7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7-CD40-4159-BAC9-6C415C6BDFF0}"/>
                </c:ext>
              </c:extLst>
            </c:dLbl>
            <c:dLbl>
              <c:idx val="7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8-CD40-4159-BAC9-6C415C6BDFF0}"/>
                </c:ext>
              </c:extLst>
            </c:dLbl>
            <c:dLbl>
              <c:idx val="7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9-CD40-4159-BAC9-6C415C6BDFF0}"/>
                </c:ext>
              </c:extLst>
            </c:dLbl>
            <c:dLbl>
              <c:idx val="7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A-CD40-4159-BAC9-6C415C6BDFF0}"/>
                </c:ext>
              </c:extLst>
            </c:dLbl>
            <c:dLbl>
              <c:idx val="7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B-CD40-4159-BAC9-6C415C6BDFF0}"/>
                </c:ext>
              </c:extLst>
            </c:dLbl>
            <c:dLbl>
              <c:idx val="7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C-CD40-4159-BAC9-6C415C6BDFF0}"/>
                </c:ext>
              </c:extLst>
            </c:dLbl>
            <c:dLbl>
              <c:idx val="7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D-CD40-4159-BAC9-6C415C6BDFF0}"/>
                </c:ext>
              </c:extLst>
            </c:dLbl>
            <c:dLbl>
              <c:idx val="7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E-CD40-4159-BAC9-6C415C6BDFF0}"/>
                </c:ext>
              </c:extLst>
            </c:dLbl>
            <c:dLbl>
              <c:idx val="7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CF-CD40-4159-BAC9-6C415C6BDFF0}"/>
                </c:ext>
              </c:extLst>
            </c:dLbl>
            <c:dLbl>
              <c:idx val="7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0-CD40-4159-BAC9-6C415C6BDFF0}"/>
                </c:ext>
              </c:extLst>
            </c:dLbl>
            <c:dLbl>
              <c:idx val="7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1-CD40-4159-BAC9-6C415C6BDFF0}"/>
                </c:ext>
              </c:extLst>
            </c:dLbl>
            <c:dLbl>
              <c:idx val="7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2-CD40-4159-BAC9-6C415C6BDFF0}"/>
                </c:ext>
              </c:extLst>
            </c:dLbl>
            <c:dLbl>
              <c:idx val="7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3-CD40-4159-BAC9-6C415C6BDFF0}"/>
                </c:ext>
              </c:extLst>
            </c:dLbl>
            <c:dLbl>
              <c:idx val="7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4-CD40-4159-BAC9-6C415C6BDFF0}"/>
                </c:ext>
              </c:extLst>
            </c:dLbl>
            <c:dLbl>
              <c:idx val="7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5-CD40-4159-BAC9-6C415C6BDFF0}"/>
                </c:ext>
              </c:extLst>
            </c:dLbl>
            <c:dLbl>
              <c:idx val="7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6-CD40-4159-BAC9-6C415C6BDFF0}"/>
                </c:ext>
              </c:extLst>
            </c:dLbl>
            <c:dLbl>
              <c:idx val="7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7-CD40-4159-BAC9-6C415C6BDFF0}"/>
                </c:ext>
              </c:extLst>
            </c:dLbl>
            <c:dLbl>
              <c:idx val="7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8-CD40-4159-BAC9-6C415C6BDFF0}"/>
                </c:ext>
              </c:extLst>
            </c:dLbl>
            <c:dLbl>
              <c:idx val="7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9-CD40-4159-BAC9-6C415C6BDFF0}"/>
                </c:ext>
              </c:extLst>
            </c:dLbl>
            <c:dLbl>
              <c:idx val="7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A-CD40-4159-BAC9-6C415C6BDFF0}"/>
                </c:ext>
              </c:extLst>
            </c:dLbl>
            <c:dLbl>
              <c:idx val="7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B-CD40-4159-BAC9-6C415C6BDFF0}"/>
                </c:ext>
              </c:extLst>
            </c:dLbl>
            <c:dLbl>
              <c:idx val="7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C-CD40-4159-BAC9-6C415C6BDFF0}"/>
                </c:ext>
              </c:extLst>
            </c:dLbl>
            <c:dLbl>
              <c:idx val="7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D-CD40-4159-BAC9-6C415C6BDFF0}"/>
                </c:ext>
              </c:extLst>
            </c:dLbl>
            <c:dLbl>
              <c:idx val="7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E-CD40-4159-BAC9-6C415C6BDFF0}"/>
                </c:ext>
              </c:extLst>
            </c:dLbl>
            <c:dLbl>
              <c:idx val="7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DF-CD40-4159-BAC9-6C415C6BDFF0}"/>
                </c:ext>
              </c:extLst>
            </c:dLbl>
            <c:dLbl>
              <c:idx val="7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0-CD40-4159-BAC9-6C415C6BDFF0}"/>
                </c:ext>
              </c:extLst>
            </c:dLbl>
            <c:dLbl>
              <c:idx val="7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1-CD40-4159-BAC9-6C415C6BDFF0}"/>
                </c:ext>
              </c:extLst>
            </c:dLbl>
            <c:dLbl>
              <c:idx val="7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2-CD40-4159-BAC9-6C415C6BDFF0}"/>
                </c:ext>
              </c:extLst>
            </c:dLbl>
            <c:dLbl>
              <c:idx val="7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3-CD40-4159-BAC9-6C415C6BDFF0}"/>
                </c:ext>
              </c:extLst>
            </c:dLbl>
            <c:dLbl>
              <c:idx val="7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4-CD40-4159-BAC9-6C415C6BDFF0}"/>
                </c:ext>
              </c:extLst>
            </c:dLbl>
            <c:dLbl>
              <c:idx val="7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5-CD40-4159-BAC9-6C415C6BDFF0}"/>
                </c:ext>
              </c:extLst>
            </c:dLbl>
            <c:dLbl>
              <c:idx val="7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6-CD40-4159-BAC9-6C415C6BDFF0}"/>
                </c:ext>
              </c:extLst>
            </c:dLbl>
            <c:dLbl>
              <c:idx val="7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7-CD40-4159-BAC9-6C415C6BDFF0}"/>
                </c:ext>
              </c:extLst>
            </c:dLbl>
            <c:dLbl>
              <c:idx val="7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8-CD40-4159-BAC9-6C415C6BDFF0}"/>
                </c:ext>
              </c:extLst>
            </c:dLbl>
            <c:dLbl>
              <c:idx val="7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9-CD40-4159-BAC9-6C415C6BDFF0}"/>
                </c:ext>
              </c:extLst>
            </c:dLbl>
            <c:dLbl>
              <c:idx val="7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A-CD40-4159-BAC9-6C415C6BDFF0}"/>
                </c:ext>
              </c:extLst>
            </c:dLbl>
            <c:dLbl>
              <c:idx val="7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B-CD40-4159-BAC9-6C415C6BDFF0}"/>
                </c:ext>
              </c:extLst>
            </c:dLbl>
            <c:dLbl>
              <c:idx val="7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C-CD40-4159-BAC9-6C415C6BDFF0}"/>
                </c:ext>
              </c:extLst>
            </c:dLbl>
            <c:dLbl>
              <c:idx val="7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D-CD40-4159-BAC9-6C415C6BDFF0}"/>
                </c:ext>
              </c:extLst>
            </c:dLbl>
            <c:dLbl>
              <c:idx val="7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E-CD40-4159-BAC9-6C415C6BDFF0}"/>
                </c:ext>
              </c:extLst>
            </c:dLbl>
            <c:dLbl>
              <c:idx val="7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EF-CD40-4159-BAC9-6C415C6BDFF0}"/>
                </c:ext>
              </c:extLst>
            </c:dLbl>
            <c:dLbl>
              <c:idx val="7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0-CD40-4159-BAC9-6C415C6BDFF0}"/>
                </c:ext>
              </c:extLst>
            </c:dLbl>
            <c:dLbl>
              <c:idx val="7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1-CD40-4159-BAC9-6C415C6BDFF0}"/>
                </c:ext>
              </c:extLst>
            </c:dLbl>
            <c:dLbl>
              <c:idx val="7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2-CD40-4159-BAC9-6C415C6BDFF0}"/>
                </c:ext>
              </c:extLst>
            </c:dLbl>
            <c:dLbl>
              <c:idx val="7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3-CD40-4159-BAC9-6C415C6BDFF0}"/>
                </c:ext>
              </c:extLst>
            </c:dLbl>
            <c:dLbl>
              <c:idx val="7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4-CD40-4159-BAC9-6C415C6BDFF0}"/>
                </c:ext>
              </c:extLst>
            </c:dLbl>
            <c:dLbl>
              <c:idx val="7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5-CD40-4159-BAC9-6C415C6BDFF0}"/>
                </c:ext>
              </c:extLst>
            </c:dLbl>
            <c:dLbl>
              <c:idx val="7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6-CD40-4159-BAC9-6C415C6BDFF0}"/>
                </c:ext>
              </c:extLst>
            </c:dLbl>
            <c:dLbl>
              <c:idx val="7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7-CD40-4159-BAC9-6C415C6BDFF0}"/>
                </c:ext>
              </c:extLst>
            </c:dLbl>
            <c:dLbl>
              <c:idx val="7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8-CD40-4159-BAC9-6C415C6BDFF0}"/>
                </c:ext>
              </c:extLst>
            </c:dLbl>
            <c:dLbl>
              <c:idx val="7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9-CD40-4159-BAC9-6C415C6BDFF0}"/>
                </c:ext>
              </c:extLst>
            </c:dLbl>
            <c:dLbl>
              <c:idx val="7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A-CD40-4159-BAC9-6C415C6BDFF0}"/>
                </c:ext>
              </c:extLst>
            </c:dLbl>
            <c:dLbl>
              <c:idx val="7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B-CD40-4159-BAC9-6C415C6BDFF0}"/>
                </c:ext>
              </c:extLst>
            </c:dLbl>
            <c:dLbl>
              <c:idx val="7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C-CD40-4159-BAC9-6C415C6BDFF0}"/>
                </c:ext>
              </c:extLst>
            </c:dLbl>
            <c:dLbl>
              <c:idx val="7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D-CD40-4159-BAC9-6C415C6BDFF0}"/>
                </c:ext>
              </c:extLst>
            </c:dLbl>
            <c:dLbl>
              <c:idx val="7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E-CD40-4159-BAC9-6C415C6BDFF0}"/>
                </c:ext>
              </c:extLst>
            </c:dLbl>
            <c:dLbl>
              <c:idx val="7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2FF-CD40-4159-BAC9-6C415C6BDFF0}"/>
                </c:ext>
              </c:extLst>
            </c:dLbl>
            <c:dLbl>
              <c:idx val="7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0-CD40-4159-BAC9-6C415C6BDFF0}"/>
                </c:ext>
              </c:extLst>
            </c:dLbl>
            <c:dLbl>
              <c:idx val="7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1-CD40-4159-BAC9-6C415C6BDFF0}"/>
                </c:ext>
              </c:extLst>
            </c:dLbl>
            <c:dLbl>
              <c:idx val="7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2-CD40-4159-BAC9-6C415C6BDFF0}"/>
                </c:ext>
              </c:extLst>
            </c:dLbl>
            <c:dLbl>
              <c:idx val="7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3-CD40-4159-BAC9-6C415C6BDFF0}"/>
                </c:ext>
              </c:extLst>
            </c:dLbl>
            <c:dLbl>
              <c:idx val="7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4-CD40-4159-BAC9-6C415C6BDFF0}"/>
                </c:ext>
              </c:extLst>
            </c:dLbl>
            <c:dLbl>
              <c:idx val="7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5-CD40-4159-BAC9-6C415C6BDFF0}"/>
                </c:ext>
              </c:extLst>
            </c:dLbl>
            <c:dLbl>
              <c:idx val="7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6-CD40-4159-BAC9-6C415C6BDFF0}"/>
                </c:ext>
              </c:extLst>
            </c:dLbl>
            <c:dLbl>
              <c:idx val="7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7-CD40-4159-BAC9-6C415C6BDFF0}"/>
                </c:ext>
              </c:extLst>
            </c:dLbl>
            <c:dLbl>
              <c:idx val="7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8-CD40-4159-BAC9-6C415C6BDFF0}"/>
                </c:ext>
              </c:extLst>
            </c:dLbl>
            <c:dLbl>
              <c:idx val="7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9-CD40-4159-BAC9-6C415C6BDFF0}"/>
                </c:ext>
              </c:extLst>
            </c:dLbl>
            <c:dLbl>
              <c:idx val="7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A-CD40-4159-BAC9-6C415C6BDFF0}"/>
                </c:ext>
              </c:extLst>
            </c:dLbl>
            <c:dLbl>
              <c:idx val="7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B-CD40-4159-BAC9-6C415C6BDFF0}"/>
                </c:ext>
              </c:extLst>
            </c:dLbl>
            <c:dLbl>
              <c:idx val="7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C-CD40-4159-BAC9-6C415C6BDFF0}"/>
                </c:ext>
              </c:extLst>
            </c:dLbl>
            <c:dLbl>
              <c:idx val="7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D-CD40-4159-BAC9-6C415C6BDFF0}"/>
                </c:ext>
              </c:extLst>
            </c:dLbl>
            <c:dLbl>
              <c:idx val="7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E-CD40-4159-BAC9-6C415C6BDFF0}"/>
                </c:ext>
              </c:extLst>
            </c:dLbl>
            <c:dLbl>
              <c:idx val="7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0F-CD40-4159-BAC9-6C415C6BDFF0}"/>
                </c:ext>
              </c:extLst>
            </c:dLbl>
            <c:dLbl>
              <c:idx val="7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0-CD40-4159-BAC9-6C415C6BDFF0}"/>
                </c:ext>
              </c:extLst>
            </c:dLbl>
            <c:dLbl>
              <c:idx val="7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1-CD40-4159-BAC9-6C415C6BDFF0}"/>
                </c:ext>
              </c:extLst>
            </c:dLbl>
            <c:dLbl>
              <c:idx val="7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2-CD40-4159-BAC9-6C415C6BDFF0}"/>
                </c:ext>
              </c:extLst>
            </c:dLbl>
            <c:dLbl>
              <c:idx val="7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3-CD40-4159-BAC9-6C415C6BDFF0}"/>
                </c:ext>
              </c:extLst>
            </c:dLbl>
            <c:dLbl>
              <c:idx val="7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4-CD40-4159-BAC9-6C415C6BDFF0}"/>
                </c:ext>
              </c:extLst>
            </c:dLbl>
            <c:dLbl>
              <c:idx val="7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5-CD40-4159-BAC9-6C415C6BDFF0}"/>
                </c:ext>
              </c:extLst>
            </c:dLbl>
            <c:dLbl>
              <c:idx val="7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6-CD40-4159-BAC9-6C415C6BDFF0}"/>
                </c:ext>
              </c:extLst>
            </c:dLbl>
            <c:dLbl>
              <c:idx val="7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7-CD40-4159-BAC9-6C415C6BDFF0}"/>
                </c:ext>
              </c:extLst>
            </c:dLbl>
            <c:dLbl>
              <c:idx val="7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8-CD40-4159-BAC9-6C415C6BDFF0}"/>
                </c:ext>
              </c:extLst>
            </c:dLbl>
            <c:dLbl>
              <c:idx val="7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9-CD40-4159-BAC9-6C415C6BDFF0}"/>
                </c:ext>
              </c:extLst>
            </c:dLbl>
            <c:dLbl>
              <c:idx val="7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A-CD40-4159-BAC9-6C415C6BDFF0}"/>
                </c:ext>
              </c:extLst>
            </c:dLbl>
            <c:dLbl>
              <c:idx val="7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B-CD40-4159-BAC9-6C415C6BDFF0}"/>
                </c:ext>
              </c:extLst>
            </c:dLbl>
            <c:dLbl>
              <c:idx val="7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C-CD40-4159-BAC9-6C415C6BDFF0}"/>
                </c:ext>
              </c:extLst>
            </c:dLbl>
            <c:dLbl>
              <c:idx val="7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D-CD40-4159-BAC9-6C415C6BDFF0}"/>
                </c:ext>
              </c:extLst>
            </c:dLbl>
            <c:dLbl>
              <c:idx val="7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E-CD40-4159-BAC9-6C415C6BDFF0}"/>
                </c:ext>
              </c:extLst>
            </c:dLbl>
            <c:dLbl>
              <c:idx val="7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1F-CD40-4159-BAC9-6C415C6BDFF0}"/>
                </c:ext>
              </c:extLst>
            </c:dLbl>
            <c:dLbl>
              <c:idx val="8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0-CD40-4159-BAC9-6C415C6BDFF0}"/>
                </c:ext>
              </c:extLst>
            </c:dLbl>
            <c:dLbl>
              <c:idx val="8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1-CD40-4159-BAC9-6C415C6BDFF0}"/>
                </c:ext>
              </c:extLst>
            </c:dLbl>
            <c:dLbl>
              <c:idx val="8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2-CD40-4159-BAC9-6C415C6BDFF0}"/>
                </c:ext>
              </c:extLst>
            </c:dLbl>
            <c:dLbl>
              <c:idx val="8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3-CD40-4159-BAC9-6C415C6BDFF0}"/>
                </c:ext>
              </c:extLst>
            </c:dLbl>
            <c:dLbl>
              <c:idx val="8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4-CD40-4159-BAC9-6C415C6BDFF0}"/>
                </c:ext>
              </c:extLst>
            </c:dLbl>
            <c:dLbl>
              <c:idx val="8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5-CD40-4159-BAC9-6C415C6BDFF0}"/>
                </c:ext>
              </c:extLst>
            </c:dLbl>
            <c:dLbl>
              <c:idx val="8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6-CD40-4159-BAC9-6C415C6BDFF0}"/>
                </c:ext>
              </c:extLst>
            </c:dLbl>
            <c:dLbl>
              <c:idx val="8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7-CD40-4159-BAC9-6C415C6BDFF0}"/>
                </c:ext>
              </c:extLst>
            </c:dLbl>
            <c:dLbl>
              <c:idx val="8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8-CD40-4159-BAC9-6C415C6BDFF0}"/>
                </c:ext>
              </c:extLst>
            </c:dLbl>
            <c:dLbl>
              <c:idx val="8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9-CD40-4159-BAC9-6C415C6BDFF0}"/>
                </c:ext>
              </c:extLst>
            </c:dLbl>
            <c:dLbl>
              <c:idx val="8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A-CD40-4159-BAC9-6C415C6BDFF0}"/>
                </c:ext>
              </c:extLst>
            </c:dLbl>
            <c:dLbl>
              <c:idx val="8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B-CD40-4159-BAC9-6C415C6BDFF0}"/>
                </c:ext>
              </c:extLst>
            </c:dLbl>
            <c:dLbl>
              <c:idx val="8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C-CD40-4159-BAC9-6C415C6BDFF0}"/>
                </c:ext>
              </c:extLst>
            </c:dLbl>
            <c:dLbl>
              <c:idx val="8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D-CD40-4159-BAC9-6C415C6BDFF0}"/>
                </c:ext>
              </c:extLst>
            </c:dLbl>
            <c:dLbl>
              <c:idx val="8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E-CD40-4159-BAC9-6C415C6BDFF0}"/>
                </c:ext>
              </c:extLst>
            </c:dLbl>
            <c:dLbl>
              <c:idx val="8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2F-CD40-4159-BAC9-6C415C6BDFF0}"/>
                </c:ext>
              </c:extLst>
            </c:dLbl>
            <c:dLbl>
              <c:idx val="8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0-CD40-4159-BAC9-6C415C6BDFF0}"/>
                </c:ext>
              </c:extLst>
            </c:dLbl>
            <c:dLbl>
              <c:idx val="8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1-CD40-4159-BAC9-6C415C6BDFF0}"/>
                </c:ext>
              </c:extLst>
            </c:dLbl>
            <c:dLbl>
              <c:idx val="8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2-CD40-4159-BAC9-6C415C6BDFF0}"/>
                </c:ext>
              </c:extLst>
            </c:dLbl>
            <c:dLbl>
              <c:idx val="8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3-CD40-4159-BAC9-6C415C6BDFF0}"/>
                </c:ext>
              </c:extLst>
            </c:dLbl>
            <c:dLbl>
              <c:idx val="8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4-CD40-4159-BAC9-6C415C6BDFF0}"/>
                </c:ext>
              </c:extLst>
            </c:dLbl>
            <c:dLbl>
              <c:idx val="8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5-CD40-4159-BAC9-6C415C6BDFF0}"/>
                </c:ext>
              </c:extLst>
            </c:dLbl>
            <c:dLbl>
              <c:idx val="8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6-CD40-4159-BAC9-6C415C6BDFF0}"/>
                </c:ext>
              </c:extLst>
            </c:dLbl>
            <c:dLbl>
              <c:idx val="8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7-CD40-4159-BAC9-6C415C6BDFF0}"/>
                </c:ext>
              </c:extLst>
            </c:dLbl>
            <c:dLbl>
              <c:idx val="8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8-CD40-4159-BAC9-6C415C6BDFF0}"/>
                </c:ext>
              </c:extLst>
            </c:dLbl>
            <c:dLbl>
              <c:idx val="8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9-CD40-4159-BAC9-6C415C6BDFF0}"/>
                </c:ext>
              </c:extLst>
            </c:dLbl>
            <c:dLbl>
              <c:idx val="8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A-CD40-4159-BAC9-6C415C6BDFF0}"/>
                </c:ext>
              </c:extLst>
            </c:dLbl>
            <c:dLbl>
              <c:idx val="8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B-CD40-4159-BAC9-6C415C6BDFF0}"/>
                </c:ext>
              </c:extLst>
            </c:dLbl>
            <c:dLbl>
              <c:idx val="8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C-CD40-4159-BAC9-6C415C6BDFF0}"/>
                </c:ext>
              </c:extLst>
            </c:dLbl>
            <c:dLbl>
              <c:idx val="8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D-CD40-4159-BAC9-6C415C6BDFF0}"/>
                </c:ext>
              </c:extLst>
            </c:dLbl>
            <c:dLbl>
              <c:idx val="8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E-CD40-4159-BAC9-6C415C6BDFF0}"/>
                </c:ext>
              </c:extLst>
            </c:dLbl>
            <c:dLbl>
              <c:idx val="8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3F-CD40-4159-BAC9-6C415C6BDFF0}"/>
                </c:ext>
              </c:extLst>
            </c:dLbl>
            <c:dLbl>
              <c:idx val="8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0-CD40-4159-BAC9-6C415C6BDFF0}"/>
                </c:ext>
              </c:extLst>
            </c:dLbl>
            <c:dLbl>
              <c:idx val="8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1-CD40-4159-BAC9-6C415C6BDFF0}"/>
                </c:ext>
              </c:extLst>
            </c:dLbl>
            <c:dLbl>
              <c:idx val="8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2-CD40-4159-BAC9-6C415C6BDFF0}"/>
                </c:ext>
              </c:extLst>
            </c:dLbl>
            <c:dLbl>
              <c:idx val="8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3-CD40-4159-BAC9-6C415C6BDFF0}"/>
                </c:ext>
              </c:extLst>
            </c:dLbl>
            <c:dLbl>
              <c:idx val="8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4-CD40-4159-BAC9-6C415C6BDFF0}"/>
                </c:ext>
              </c:extLst>
            </c:dLbl>
            <c:dLbl>
              <c:idx val="8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5-CD40-4159-BAC9-6C415C6BDFF0}"/>
                </c:ext>
              </c:extLst>
            </c:dLbl>
            <c:dLbl>
              <c:idx val="8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6-CD40-4159-BAC9-6C415C6BDFF0}"/>
                </c:ext>
              </c:extLst>
            </c:dLbl>
            <c:dLbl>
              <c:idx val="8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7-CD40-4159-BAC9-6C415C6BDFF0}"/>
                </c:ext>
              </c:extLst>
            </c:dLbl>
            <c:dLbl>
              <c:idx val="8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8-CD40-4159-BAC9-6C415C6BDFF0}"/>
                </c:ext>
              </c:extLst>
            </c:dLbl>
            <c:dLbl>
              <c:idx val="8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9-CD40-4159-BAC9-6C415C6BDFF0}"/>
                </c:ext>
              </c:extLst>
            </c:dLbl>
            <c:dLbl>
              <c:idx val="8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A-CD40-4159-BAC9-6C415C6BDFF0}"/>
                </c:ext>
              </c:extLst>
            </c:dLbl>
            <c:dLbl>
              <c:idx val="8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B-CD40-4159-BAC9-6C415C6BDFF0}"/>
                </c:ext>
              </c:extLst>
            </c:dLbl>
            <c:dLbl>
              <c:idx val="8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C-CD40-4159-BAC9-6C415C6BDFF0}"/>
                </c:ext>
              </c:extLst>
            </c:dLbl>
            <c:dLbl>
              <c:idx val="8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D-CD40-4159-BAC9-6C415C6BDFF0}"/>
                </c:ext>
              </c:extLst>
            </c:dLbl>
            <c:dLbl>
              <c:idx val="8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E-CD40-4159-BAC9-6C415C6BDFF0}"/>
                </c:ext>
              </c:extLst>
            </c:dLbl>
            <c:dLbl>
              <c:idx val="8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4F-CD40-4159-BAC9-6C415C6BDFF0}"/>
                </c:ext>
              </c:extLst>
            </c:dLbl>
            <c:dLbl>
              <c:idx val="8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0-CD40-4159-BAC9-6C415C6BDFF0}"/>
                </c:ext>
              </c:extLst>
            </c:dLbl>
            <c:dLbl>
              <c:idx val="8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1-CD40-4159-BAC9-6C415C6BDFF0}"/>
                </c:ext>
              </c:extLst>
            </c:dLbl>
            <c:dLbl>
              <c:idx val="8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2-CD40-4159-BAC9-6C415C6BDFF0}"/>
                </c:ext>
              </c:extLst>
            </c:dLbl>
            <c:dLbl>
              <c:idx val="8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3-CD40-4159-BAC9-6C415C6BDFF0}"/>
                </c:ext>
              </c:extLst>
            </c:dLbl>
            <c:dLbl>
              <c:idx val="8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4-CD40-4159-BAC9-6C415C6BDFF0}"/>
                </c:ext>
              </c:extLst>
            </c:dLbl>
            <c:dLbl>
              <c:idx val="8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5-CD40-4159-BAC9-6C415C6BDFF0}"/>
                </c:ext>
              </c:extLst>
            </c:dLbl>
            <c:dLbl>
              <c:idx val="8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6-CD40-4159-BAC9-6C415C6BDFF0}"/>
                </c:ext>
              </c:extLst>
            </c:dLbl>
            <c:dLbl>
              <c:idx val="8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7-CD40-4159-BAC9-6C415C6BDFF0}"/>
                </c:ext>
              </c:extLst>
            </c:dLbl>
            <c:dLbl>
              <c:idx val="8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8-CD40-4159-BAC9-6C415C6BDFF0}"/>
                </c:ext>
              </c:extLst>
            </c:dLbl>
            <c:dLbl>
              <c:idx val="8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9-CD40-4159-BAC9-6C415C6BDFF0}"/>
                </c:ext>
              </c:extLst>
            </c:dLbl>
            <c:dLbl>
              <c:idx val="8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A-CD40-4159-BAC9-6C415C6BDFF0}"/>
                </c:ext>
              </c:extLst>
            </c:dLbl>
            <c:dLbl>
              <c:idx val="8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B-CD40-4159-BAC9-6C415C6BDFF0}"/>
                </c:ext>
              </c:extLst>
            </c:dLbl>
            <c:dLbl>
              <c:idx val="8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C-CD40-4159-BAC9-6C415C6BDFF0}"/>
                </c:ext>
              </c:extLst>
            </c:dLbl>
            <c:dLbl>
              <c:idx val="8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D-CD40-4159-BAC9-6C415C6BDFF0}"/>
                </c:ext>
              </c:extLst>
            </c:dLbl>
            <c:dLbl>
              <c:idx val="8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E-CD40-4159-BAC9-6C415C6BDFF0}"/>
                </c:ext>
              </c:extLst>
            </c:dLbl>
            <c:dLbl>
              <c:idx val="8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5F-CD40-4159-BAC9-6C415C6BDFF0}"/>
                </c:ext>
              </c:extLst>
            </c:dLbl>
            <c:dLbl>
              <c:idx val="8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0-CD40-4159-BAC9-6C415C6BDFF0}"/>
                </c:ext>
              </c:extLst>
            </c:dLbl>
            <c:dLbl>
              <c:idx val="8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1-CD40-4159-BAC9-6C415C6BDFF0}"/>
                </c:ext>
              </c:extLst>
            </c:dLbl>
            <c:dLbl>
              <c:idx val="8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2-CD40-4159-BAC9-6C415C6BDFF0}"/>
                </c:ext>
              </c:extLst>
            </c:dLbl>
            <c:dLbl>
              <c:idx val="8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3-CD40-4159-BAC9-6C415C6BDFF0}"/>
                </c:ext>
              </c:extLst>
            </c:dLbl>
            <c:dLbl>
              <c:idx val="8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4-CD40-4159-BAC9-6C415C6BDFF0}"/>
                </c:ext>
              </c:extLst>
            </c:dLbl>
            <c:dLbl>
              <c:idx val="8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5-CD40-4159-BAC9-6C415C6BDFF0}"/>
                </c:ext>
              </c:extLst>
            </c:dLbl>
            <c:dLbl>
              <c:idx val="8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6-CD40-4159-BAC9-6C415C6BDFF0}"/>
                </c:ext>
              </c:extLst>
            </c:dLbl>
            <c:dLbl>
              <c:idx val="8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7-CD40-4159-BAC9-6C415C6BDFF0}"/>
                </c:ext>
              </c:extLst>
            </c:dLbl>
            <c:dLbl>
              <c:idx val="8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8-CD40-4159-BAC9-6C415C6BDFF0}"/>
                </c:ext>
              </c:extLst>
            </c:dLbl>
            <c:dLbl>
              <c:idx val="8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9-CD40-4159-BAC9-6C415C6BDFF0}"/>
                </c:ext>
              </c:extLst>
            </c:dLbl>
            <c:dLbl>
              <c:idx val="8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A-CD40-4159-BAC9-6C415C6BDFF0}"/>
                </c:ext>
              </c:extLst>
            </c:dLbl>
            <c:dLbl>
              <c:idx val="8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B-CD40-4159-BAC9-6C415C6BDFF0}"/>
                </c:ext>
              </c:extLst>
            </c:dLbl>
            <c:dLbl>
              <c:idx val="8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C-CD40-4159-BAC9-6C415C6BDFF0}"/>
                </c:ext>
              </c:extLst>
            </c:dLbl>
            <c:dLbl>
              <c:idx val="8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D-CD40-4159-BAC9-6C415C6BDFF0}"/>
                </c:ext>
              </c:extLst>
            </c:dLbl>
            <c:dLbl>
              <c:idx val="8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E-CD40-4159-BAC9-6C415C6BDFF0}"/>
                </c:ext>
              </c:extLst>
            </c:dLbl>
            <c:dLbl>
              <c:idx val="8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6F-CD40-4159-BAC9-6C415C6BDFF0}"/>
                </c:ext>
              </c:extLst>
            </c:dLbl>
            <c:dLbl>
              <c:idx val="8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0-CD40-4159-BAC9-6C415C6BDFF0}"/>
                </c:ext>
              </c:extLst>
            </c:dLbl>
            <c:dLbl>
              <c:idx val="8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1-CD40-4159-BAC9-6C415C6BDFF0}"/>
                </c:ext>
              </c:extLst>
            </c:dLbl>
            <c:dLbl>
              <c:idx val="8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2-CD40-4159-BAC9-6C415C6BDFF0}"/>
                </c:ext>
              </c:extLst>
            </c:dLbl>
            <c:dLbl>
              <c:idx val="8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3-CD40-4159-BAC9-6C415C6BDFF0}"/>
                </c:ext>
              </c:extLst>
            </c:dLbl>
            <c:dLbl>
              <c:idx val="8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4-CD40-4159-BAC9-6C415C6BDFF0}"/>
                </c:ext>
              </c:extLst>
            </c:dLbl>
            <c:dLbl>
              <c:idx val="88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5-CD40-4159-BAC9-6C415C6BDFF0}"/>
                </c:ext>
              </c:extLst>
            </c:dLbl>
            <c:dLbl>
              <c:idx val="88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6-CD40-4159-BAC9-6C415C6BDFF0}"/>
                </c:ext>
              </c:extLst>
            </c:dLbl>
            <c:dLbl>
              <c:idx val="88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7-CD40-4159-BAC9-6C415C6BDFF0}"/>
                </c:ext>
              </c:extLst>
            </c:dLbl>
            <c:dLbl>
              <c:idx val="88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8-CD40-4159-BAC9-6C415C6BDFF0}"/>
                </c:ext>
              </c:extLst>
            </c:dLbl>
            <c:dLbl>
              <c:idx val="88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9-CD40-4159-BAC9-6C415C6BDFF0}"/>
                </c:ext>
              </c:extLst>
            </c:dLbl>
            <c:dLbl>
              <c:idx val="89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A-CD40-4159-BAC9-6C415C6BDFF0}"/>
                </c:ext>
              </c:extLst>
            </c:dLbl>
            <c:dLbl>
              <c:idx val="89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B-CD40-4159-BAC9-6C415C6BDFF0}"/>
                </c:ext>
              </c:extLst>
            </c:dLbl>
            <c:dLbl>
              <c:idx val="89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C-CD40-4159-BAC9-6C415C6BDFF0}"/>
                </c:ext>
              </c:extLst>
            </c:dLbl>
            <c:dLbl>
              <c:idx val="89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D-CD40-4159-BAC9-6C415C6BDFF0}"/>
                </c:ext>
              </c:extLst>
            </c:dLbl>
            <c:dLbl>
              <c:idx val="89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E-CD40-4159-BAC9-6C415C6BDFF0}"/>
                </c:ext>
              </c:extLst>
            </c:dLbl>
            <c:dLbl>
              <c:idx val="89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7F-CD40-4159-BAC9-6C415C6BDFF0}"/>
                </c:ext>
              </c:extLst>
            </c:dLbl>
            <c:dLbl>
              <c:idx val="89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0-CD40-4159-BAC9-6C415C6BDFF0}"/>
                </c:ext>
              </c:extLst>
            </c:dLbl>
            <c:dLbl>
              <c:idx val="89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1-CD40-4159-BAC9-6C415C6BDFF0}"/>
                </c:ext>
              </c:extLst>
            </c:dLbl>
            <c:dLbl>
              <c:idx val="89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2-CD40-4159-BAC9-6C415C6BDFF0}"/>
                </c:ext>
              </c:extLst>
            </c:dLbl>
            <c:dLbl>
              <c:idx val="89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3-CD40-4159-BAC9-6C415C6BDFF0}"/>
                </c:ext>
              </c:extLst>
            </c:dLbl>
            <c:dLbl>
              <c:idx val="90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4-CD40-4159-BAC9-6C415C6BDFF0}"/>
                </c:ext>
              </c:extLst>
            </c:dLbl>
            <c:dLbl>
              <c:idx val="90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5-CD40-4159-BAC9-6C415C6BDFF0}"/>
                </c:ext>
              </c:extLst>
            </c:dLbl>
            <c:dLbl>
              <c:idx val="90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6-CD40-4159-BAC9-6C415C6BDFF0}"/>
                </c:ext>
              </c:extLst>
            </c:dLbl>
            <c:dLbl>
              <c:idx val="90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7-CD40-4159-BAC9-6C415C6BDFF0}"/>
                </c:ext>
              </c:extLst>
            </c:dLbl>
            <c:dLbl>
              <c:idx val="90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8-CD40-4159-BAC9-6C415C6BDFF0}"/>
                </c:ext>
              </c:extLst>
            </c:dLbl>
            <c:dLbl>
              <c:idx val="90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9-CD40-4159-BAC9-6C415C6BDFF0}"/>
                </c:ext>
              </c:extLst>
            </c:dLbl>
            <c:dLbl>
              <c:idx val="90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A-CD40-4159-BAC9-6C415C6BDFF0}"/>
                </c:ext>
              </c:extLst>
            </c:dLbl>
            <c:dLbl>
              <c:idx val="90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B-CD40-4159-BAC9-6C415C6BDFF0}"/>
                </c:ext>
              </c:extLst>
            </c:dLbl>
            <c:dLbl>
              <c:idx val="90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C-CD40-4159-BAC9-6C415C6BDFF0}"/>
                </c:ext>
              </c:extLst>
            </c:dLbl>
            <c:dLbl>
              <c:idx val="90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D-CD40-4159-BAC9-6C415C6BDFF0}"/>
                </c:ext>
              </c:extLst>
            </c:dLbl>
            <c:dLbl>
              <c:idx val="91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E-CD40-4159-BAC9-6C415C6BDFF0}"/>
                </c:ext>
              </c:extLst>
            </c:dLbl>
            <c:dLbl>
              <c:idx val="91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8F-CD40-4159-BAC9-6C415C6BDFF0}"/>
                </c:ext>
              </c:extLst>
            </c:dLbl>
            <c:dLbl>
              <c:idx val="91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0-CD40-4159-BAC9-6C415C6BDFF0}"/>
                </c:ext>
              </c:extLst>
            </c:dLbl>
            <c:dLbl>
              <c:idx val="91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1-CD40-4159-BAC9-6C415C6BDFF0}"/>
                </c:ext>
              </c:extLst>
            </c:dLbl>
            <c:dLbl>
              <c:idx val="91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2-CD40-4159-BAC9-6C415C6BDFF0}"/>
                </c:ext>
              </c:extLst>
            </c:dLbl>
            <c:dLbl>
              <c:idx val="91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3-CD40-4159-BAC9-6C415C6BDFF0}"/>
                </c:ext>
              </c:extLst>
            </c:dLbl>
            <c:dLbl>
              <c:idx val="91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4-CD40-4159-BAC9-6C415C6BDFF0}"/>
                </c:ext>
              </c:extLst>
            </c:dLbl>
            <c:dLbl>
              <c:idx val="91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5-CD40-4159-BAC9-6C415C6BDFF0}"/>
                </c:ext>
              </c:extLst>
            </c:dLbl>
            <c:dLbl>
              <c:idx val="91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6-CD40-4159-BAC9-6C415C6BDFF0}"/>
                </c:ext>
              </c:extLst>
            </c:dLbl>
            <c:dLbl>
              <c:idx val="91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7-CD40-4159-BAC9-6C415C6BDFF0}"/>
                </c:ext>
              </c:extLst>
            </c:dLbl>
            <c:dLbl>
              <c:idx val="92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8-CD40-4159-BAC9-6C415C6BDFF0}"/>
                </c:ext>
              </c:extLst>
            </c:dLbl>
            <c:dLbl>
              <c:idx val="92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9-CD40-4159-BAC9-6C415C6BDFF0}"/>
                </c:ext>
              </c:extLst>
            </c:dLbl>
            <c:dLbl>
              <c:idx val="92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A-CD40-4159-BAC9-6C415C6BDFF0}"/>
                </c:ext>
              </c:extLst>
            </c:dLbl>
            <c:dLbl>
              <c:idx val="92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B-CD40-4159-BAC9-6C415C6BDFF0}"/>
                </c:ext>
              </c:extLst>
            </c:dLbl>
            <c:dLbl>
              <c:idx val="92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C-CD40-4159-BAC9-6C415C6BDFF0}"/>
                </c:ext>
              </c:extLst>
            </c:dLbl>
            <c:dLbl>
              <c:idx val="92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D-CD40-4159-BAC9-6C415C6BDFF0}"/>
                </c:ext>
              </c:extLst>
            </c:dLbl>
            <c:dLbl>
              <c:idx val="92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E-CD40-4159-BAC9-6C415C6BDFF0}"/>
                </c:ext>
              </c:extLst>
            </c:dLbl>
            <c:dLbl>
              <c:idx val="92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9F-CD40-4159-BAC9-6C415C6BDFF0}"/>
                </c:ext>
              </c:extLst>
            </c:dLbl>
            <c:dLbl>
              <c:idx val="92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0-CD40-4159-BAC9-6C415C6BDFF0}"/>
                </c:ext>
              </c:extLst>
            </c:dLbl>
            <c:dLbl>
              <c:idx val="92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1-CD40-4159-BAC9-6C415C6BDFF0}"/>
                </c:ext>
              </c:extLst>
            </c:dLbl>
            <c:dLbl>
              <c:idx val="93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2-CD40-4159-BAC9-6C415C6BDFF0}"/>
                </c:ext>
              </c:extLst>
            </c:dLbl>
            <c:dLbl>
              <c:idx val="93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3-CD40-4159-BAC9-6C415C6BDFF0}"/>
                </c:ext>
              </c:extLst>
            </c:dLbl>
            <c:dLbl>
              <c:idx val="93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4-CD40-4159-BAC9-6C415C6BDFF0}"/>
                </c:ext>
              </c:extLst>
            </c:dLbl>
            <c:dLbl>
              <c:idx val="93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5-CD40-4159-BAC9-6C415C6BDFF0}"/>
                </c:ext>
              </c:extLst>
            </c:dLbl>
            <c:dLbl>
              <c:idx val="93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6-CD40-4159-BAC9-6C415C6BDFF0}"/>
                </c:ext>
              </c:extLst>
            </c:dLbl>
            <c:dLbl>
              <c:idx val="93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7-CD40-4159-BAC9-6C415C6BDFF0}"/>
                </c:ext>
              </c:extLst>
            </c:dLbl>
            <c:dLbl>
              <c:idx val="93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8-CD40-4159-BAC9-6C415C6BDFF0}"/>
                </c:ext>
              </c:extLst>
            </c:dLbl>
            <c:dLbl>
              <c:idx val="93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9-CD40-4159-BAC9-6C415C6BDFF0}"/>
                </c:ext>
              </c:extLst>
            </c:dLbl>
            <c:dLbl>
              <c:idx val="93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A-CD40-4159-BAC9-6C415C6BDFF0}"/>
                </c:ext>
              </c:extLst>
            </c:dLbl>
            <c:dLbl>
              <c:idx val="93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B-CD40-4159-BAC9-6C415C6BDFF0}"/>
                </c:ext>
              </c:extLst>
            </c:dLbl>
            <c:dLbl>
              <c:idx val="94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C-CD40-4159-BAC9-6C415C6BDFF0}"/>
                </c:ext>
              </c:extLst>
            </c:dLbl>
            <c:dLbl>
              <c:idx val="94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D-CD40-4159-BAC9-6C415C6BDFF0}"/>
                </c:ext>
              </c:extLst>
            </c:dLbl>
            <c:dLbl>
              <c:idx val="94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E-CD40-4159-BAC9-6C415C6BDFF0}"/>
                </c:ext>
              </c:extLst>
            </c:dLbl>
            <c:dLbl>
              <c:idx val="94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AF-CD40-4159-BAC9-6C415C6BDFF0}"/>
                </c:ext>
              </c:extLst>
            </c:dLbl>
            <c:dLbl>
              <c:idx val="94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0-CD40-4159-BAC9-6C415C6BDFF0}"/>
                </c:ext>
              </c:extLst>
            </c:dLbl>
            <c:dLbl>
              <c:idx val="94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1-CD40-4159-BAC9-6C415C6BDFF0}"/>
                </c:ext>
              </c:extLst>
            </c:dLbl>
            <c:dLbl>
              <c:idx val="94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2-CD40-4159-BAC9-6C415C6BDFF0}"/>
                </c:ext>
              </c:extLst>
            </c:dLbl>
            <c:dLbl>
              <c:idx val="94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3-CD40-4159-BAC9-6C415C6BDFF0}"/>
                </c:ext>
              </c:extLst>
            </c:dLbl>
            <c:dLbl>
              <c:idx val="94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4-CD40-4159-BAC9-6C415C6BDFF0}"/>
                </c:ext>
              </c:extLst>
            </c:dLbl>
            <c:dLbl>
              <c:idx val="94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5-CD40-4159-BAC9-6C415C6BDFF0}"/>
                </c:ext>
              </c:extLst>
            </c:dLbl>
            <c:dLbl>
              <c:idx val="95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6-CD40-4159-BAC9-6C415C6BDFF0}"/>
                </c:ext>
              </c:extLst>
            </c:dLbl>
            <c:dLbl>
              <c:idx val="95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7-CD40-4159-BAC9-6C415C6BDFF0}"/>
                </c:ext>
              </c:extLst>
            </c:dLbl>
            <c:dLbl>
              <c:idx val="95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8-CD40-4159-BAC9-6C415C6BDFF0}"/>
                </c:ext>
              </c:extLst>
            </c:dLbl>
            <c:dLbl>
              <c:idx val="95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9-CD40-4159-BAC9-6C415C6BDFF0}"/>
                </c:ext>
              </c:extLst>
            </c:dLbl>
            <c:dLbl>
              <c:idx val="95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A-CD40-4159-BAC9-6C415C6BDFF0}"/>
                </c:ext>
              </c:extLst>
            </c:dLbl>
            <c:dLbl>
              <c:idx val="95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B-CD40-4159-BAC9-6C415C6BDFF0}"/>
                </c:ext>
              </c:extLst>
            </c:dLbl>
            <c:dLbl>
              <c:idx val="95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C-CD40-4159-BAC9-6C415C6BDFF0}"/>
                </c:ext>
              </c:extLst>
            </c:dLbl>
            <c:dLbl>
              <c:idx val="95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D-CD40-4159-BAC9-6C415C6BDFF0}"/>
                </c:ext>
              </c:extLst>
            </c:dLbl>
            <c:dLbl>
              <c:idx val="95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E-CD40-4159-BAC9-6C415C6BDFF0}"/>
                </c:ext>
              </c:extLst>
            </c:dLbl>
            <c:dLbl>
              <c:idx val="95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BF-CD40-4159-BAC9-6C415C6BDFF0}"/>
                </c:ext>
              </c:extLst>
            </c:dLbl>
            <c:dLbl>
              <c:idx val="96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0-CD40-4159-BAC9-6C415C6BDFF0}"/>
                </c:ext>
              </c:extLst>
            </c:dLbl>
            <c:dLbl>
              <c:idx val="96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1-CD40-4159-BAC9-6C415C6BDFF0}"/>
                </c:ext>
              </c:extLst>
            </c:dLbl>
            <c:dLbl>
              <c:idx val="96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2-CD40-4159-BAC9-6C415C6BDFF0}"/>
                </c:ext>
              </c:extLst>
            </c:dLbl>
            <c:dLbl>
              <c:idx val="96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3-CD40-4159-BAC9-6C415C6BDFF0}"/>
                </c:ext>
              </c:extLst>
            </c:dLbl>
            <c:dLbl>
              <c:idx val="96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4-CD40-4159-BAC9-6C415C6BDFF0}"/>
                </c:ext>
              </c:extLst>
            </c:dLbl>
            <c:dLbl>
              <c:idx val="96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5-CD40-4159-BAC9-6C415C6BDFF0}"/>
                </c:ext>
              </c:extLst>
            </c:dLbl>
            <c:dLbl>
              <c:idx val="96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6-CD40-4159-BAC9-6C415C6BDFF0}"/>
                </c:ext>
              </c:extLst>
            </c:dLbl>
            <c:dLbl>
              <c:idx val="96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7-CD40-4159-BAC9-6C415C6BDFF0}"/>
                </c:ext>
              </c:extLst>
            </c:dLbl>
            <c:dLbl>
              <c:idx val="96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8-CD40-4159-BAC9-6C415C6BDFF0}"/>
                </c:ext>
              </c:extLst>
            </c:dLbl>
            <c:dLbl>
              <c:idx val="96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9-CD40-4159-BAC9-6C415C6BDFF0}"/>
                </c:ext>
              </c:extLst>
            </c:dLbl>
            <c:dLbl>
              <c:idx val="97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A-CD40-4159-BAC9-6C415C6BDFF0}"/>
                </c:ext>
              </c:extLst>
            </c:dLbl>
            <c:dLbl>
              <c:idx val="97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B-CD40-4159-BAC9-6C415C6BDFF0}"/>
                </c:ext>
              </c:extLst>
            </c:dLbl>
            <c:dLbl>
              <c:idx val="97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C-CD40-4159-BAC9-6C415C6BDFF0}"/>
                </c:ext>
              </c:extLst>
            </c:dLbl>
            <c:dLbl>
              <c:idx val="97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D-CD40-4159-BAC9-6C415C6BDFF0}"/>
                </c:ext>
              </c:extLst>
            </c:dLbl>
            <c:dLbl>
              <c:idx val="97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E-CD40-4159-BAC9-6C415C6BDFF0}"/>
                </c:ext>
              </c:extLst>
            </c:dLbl>
            <c:dLbl>
              <c:idx val="975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CF-CD40-4159-BAC9-6C415C6BDFF0}"/>
                </c:ext>
              </c:extLst>
            </c:dLbl>
            <c:dLbl>
              <c:idx val="976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0-CD40-4159-BAC9-6C415C6BDFF0}"/>
                </c:ext>
              </c:extLst>
            </c:dLbl>
            <c:dLbl>
              <c:idx val="977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1-CD40-4159-BAC9-6C415C6BDFF0}"/>
                </c:ext>
              </c:extLst>
            </c:dLbl>
            <c:dLbl>
              <c:idx val="978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2-CD40-4159-BAC9-6C415C6BDFF0}"/>
                </c:ext>
              </c:extLst>
            </c:dLbl>
            <c:dLbl>
              <c:idx val="979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3-CD40-4159-BAC9-6C415C6BDFF0}"/>
                </c:ext>
              </c:extLst>
            </c:dLbl>
            <c:dLbl>
              <c:idx val="980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4-CD40-4159-BAC9-6C415C6BDFF0}"/>
                </c:ext>
              </c:extLst>
            </c:dLbl>
            <c:dLbl>
              <c:idx val="981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5-CD40-4159-BAC9-6C415C6BDFF0}"/>
                </c:ext>
              </c:extLst>
            </c:dLbl>
            <c:dLbl>
              <c:idx val="982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6-CD40-4159-BAC9-6C415C6BDFF0}"/>
                </c:ext>
              </c:extLst>
            </c:dLbl>
            <c:dLbl>
              <c:idx val="983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7-CD40-4159-BAC9-6C415C6BDFF0}"/>
                </c:ext>
              </c:extLst>
            </c:dLbl>
            <c:dLbl>
              <c:idx val="984"/>
              <c:tx>
                <c:rich>
                  <a:bodyPr/>
                  <a:lstStyle/>
                  <a:p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3D8-CD40-4159-BAC9-6C415C6BDF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'FC(0-35)'!$S$2:$S$1000</c:f>
              <c:numCache>
                <c:formatCode>General</c:formatCode>
                <c:ptCount val="985"/>
                <c:pt idx="0">
                  <c:v>48</c:v>
                </c:pt>
                <c:pt idx="1">
                  <c:v>39.791039522013705</c:v>
                </c:pt>
                <c:pt idx="2">
                  <c:v>25.147088746247157</c:v>
                </c:pt>
                <c:pt idx="3">
                  <c:v>50</c:v>
                </c:pt>
                <c:pt idx="4">
                  <c:v>50</c:v>
                </c:pt>
                <c:pt idx="5">
                  <c:v>34.582909863254372</c:v>
                </c:pt>
                <c:pt idx="6">
                  <c:v>33.401494496614895</c:v>
                </c:pt>
                <c:pt idx="7">
                  <c:v>14.713344298503166</c:v>
                </c:pt>
                <c:pt idx="8">
                  <c:v>33</c:v>
                </c:pt>
                <c:pt idx="9">
                  <c:v>31</c:v>
                </c:pt>
                <c:pt idx="10">
                  <c:v>15</c:v>
                </c:pt>
                <c:pt idx="11">
                  <c:v>25</c:v>
                </c:pt>
                <c:pt idx="12">
                  <c:v>31</c:v>
                </c:pt>
                <c:pt idx="13">
                  <c:v>35</c:v>
                </c:pt>
                <c:pt idx="14">
                  <c:v>20</c:v>
                </c:pt>
                <c:pt idx="15">
                  <c:v>44</c:v>
                </c:pt>
                <c:pt idx="16">
                  <c:v>30</c:v>
                </c:pt>
                <c:pt idx="17">
                  <c:v>30</c:v>
                </c:pt>
                <c:pt idx="18">
                  <c:v>36</c:v>
                </c:pt>
                <c:pt idx="19">
                  <c:v>30</c:v>
                </c:pt>
                <c:pt idx="20">
                  <c:v>31</c:v>
                </c:pt>
                <c:pt idx="21">
                  <c:v>22</c:v>
                </c:pt>
                <c:pt idx="22">
                  <c:v>10</c:v>
                </c:pt>
                <c:pt idx="23">
                  <c:v>13</c:v>
                </c:pt>
                <c:pt idx="24">
                  <c:v>9</c:v>
                </c:pt>
                <c:pt idx="25">
                  <c:v>18</c:v>
                </c:pt>
                <c:pt idx="26">
                  <c:v>4</c:v>
                </c:pt>
                <c:pt idx="27">
                  <c:v>31.690020186029951</c:v>
                </c:pt>
                <c:pt idx="28">
                  <c:v>45.304727708454081</c:v>
                </c:pt>
                <c:pt idx="29">
                  <c:v>44</c:v>
                </c:pt>
                <c:pt idx="30">
                  <c:v>38.77841210501574</c:v>
                </c:pt>
                <c:pt idx="31">
                  <c:v>17.840493908747671</c:v>
                </c:pt>
                <c:pt idx="32">
                  <c:v>18.219583987539913</c:v>
                </c:pt>
                <c:pt idx="33">
                  <c:v>9.7097277084540803</c:v>
                </c:pt>
                <c:pt idx="34">
                  <c:v>42.268264728627749</c:v>
                </c:pt>
                <c:pt idx="35">
                  <c:v>50</c:v>
                </c:pt>
                <c:pt idx="36">
                  <c:v>23.662733882394701</c:v>
                </c:pt>
                <c:pt idx="37">
                  <c:v>31.384453978259991</c:v>
                </c:pt>
                <c:pt idx="38">
                  <c:v>41.241781855933837</c:v>
                </c:pt>
                <c:pt idx="39">
                  <c:v>47</c:v>
                </c:pt>
                <c:pt idx="40">
                  <c:v>14.794727708454081</c:v>
                </c:pt>
                <c:pt idx="41">
                  <c:v>45</c:v>
                </c:pt>
                <c:pt idx="42">
                  <c:v>39.791039522013705</c:v>
                </c:pt>
                <c:pt idx="43">
                  <c:v>7.6757277084540814</c:v>
                </c:pt>
                <c:pt idx="44">
                  <c:v>9.7097277084540803</c:v>
                </c:pt>
                <c:pt idx="45">
                  <c:v>47.400679092097292</c:v>
                </c:pt>
                <c:pt idx="46">
                  <c:v>34.410014755792346</c:v>
                </c:pt>
                <c:pt idx="47">
                  <c:v>14.64021330994656</c:v>
                </c:pt>
                <c:pt idx="48">
                  <c:v>40.168313578101987</c:v>
                </c:pt>
                <c:pt idx="49">
                  <c:v>15.943127779078447</c:v>
                </c:pt>
                <c:pt idx="50">
                  <c:v>24.358770092023711</c:v>
                </c:pt>
                <c:pt idx="51">
                  <c:v>22.428164425042354</c:v>
                </c:pt>
                <c:pt idx="52">
                  <c:v>32.399972471608081</c:v>
                </c:pt>
                <c:pt idx="53">
                  <c:v>15.498003466499414</c:v>
                </c:pt>
                <c:pt idx="54">
                  <c:v>48.595858421220932</c:v>
                </c:pt>
                <c:pt idx="55">
                  <c:v>11.170766990917389</c:v>
                </c:pt>
                <c:pt idx="56">
                  <c:v>14.318432899163659</c:v>
                </c:pt>
                <c:pt idx="57">
                  <c:v>47.535765625585434</c:v>
                </c:pt>
                <c:pt idx="58">
                  <c:v>38.156834968417179</c:v>
                </c:pt>
                <c:pt idx="59">
                  <c:v>46.79237672121711</c:v>
                </c:pt>
                <c:pt idx="60">
                  <c:v>41.836846867338842</c:v>
                </c:pt>
                <c:pt idx="61">
                  <c:v>23</c:v>
                </c:pt>
                <c:pt idx="62">
                  <c:v>41.767308191987794</c:v>
                </c:pt>
                <c:pt idx="63">
                  <c:v>38.787661272055566</c:v>
                </c:pt>
                <c:pt idx="64">
                  <c:v>15.367756549746447</c:v>
                </c:pt>
                <c:pt idx="65">
                  <c:v>21.363868238119245</c:v>
                </c:pt>
                <c:pt idx="66">
                  <c:v>19.515245216070571</c:v>
                </c:pt>
                <c:pt idx="67">
                  <c:v>18.058677583398872</c:v>
                </c:pt>
                <c:pt idx="68">
                  <c:v>4.1544069804687851</c:v>
                </c:pt>
                <c:pt idx="69">
                  <c:v>13.526744293198279</c:v>
                </c:pt>
                <c:pt idx="70">
                  <c:v>16.798110705332835</c:v>
                </c:pt>
                <c:pt idx="71">
                  <c:v>18.114210177050264</c:v>
                </c:pt>
                <c:pt idx="72">
                  <c:v>23.052409925821848</c:v>
                </c:pt>
                <c:pt idx="73">
                  <c:v>18.114210177050264</c:v>
                </c:pt>
                <c:pt idx="74">
                  <c:v>18.882877112162507</c:v>
                </c:pt>
                <c:pt idx="75">
                  <c:v>14.150454331220697</c:v>
                </c:pt>
                <c:pt idx="76">
                  <c:v>17.44150088290851</c:v>
                </c:pt>
                <c:pt idx="77">
                  <c:v>11.931015486381245</c:v>
                </c:pt>
                <c:pt idx="78">
                  <c:v>14.794727708454081</c:v>
                </c:pt>
                <c:pt idx="79">
                  <c:v>25.33333242319528</c:v>
                </c:pt>
                <c:pt idx="80">
                  <c:v>18.236945437627433</c:v>
                </c:pt>
                <c:pt idx="81">
                  <c:v>21.12830099242036</c:v>
                </c:pt>
                <c:pt idx="82">
                  <c:v>12.979110236574355</c:v>
                </c:pt>
                <c:pt idx="83">
                  <c:v>19.267678737733021</c:v>
                </c:pt>
                <c:pt idx="84">
                  <c:v>25.33333242319528</c:v>
                </c:pt>
                <c:pt idx="85">
                  <c:v>22.323436544034166</c:v>
                </c:pt>
                <c:pt idx="86">
                  <c:v>22.323436544034166</c:v>
                </c:pt>
                <c:pt idx="87">
                  <c:v>19.538491182054319</c:v>
                </c:pt>
                <c:pt idx="88">
                  <c:v>16.25665009059821</c:v>
                </c:pt>
                <c:pt idx="89">
                  <c:v>16.193699884424063</c:v>
                </c:pt>
                <c:pt idx="90">
                  <c:v>50</c:v>
                </c:pt>
                <c:pt idx="91">
                  <c:v>22.132997930877057</c:v>
                </c:pt>
                <c:pt idx="92">
                  <c:v>19.267678737733021</c:v>
                </c:pt>
                <c:pt idx="93">
                  <c:v>24.964727708454081</c:v>
                </c:pt>
                <c:pt idx="94">
                  <c:v>27.652436739277917</c:v>
                </c:pt>
                <c:pt idx="95">
                  <c:v>31.518041533449324</c:v>
                </c:pt>
                <c:pt idx="96">
                  <c:v>30.920839048461922</c:v>
                </c:pt>
                <c:pt idx="97">
                  <c:v>18</c:v>
                </c:pt>
                <c:pt idx="98">
                  <c:v>33.56128708665269</c:v>
                </c:pt>
                <c:pt idx="99">
                  <c:v>22.411962988312354</c:v>
                </c:pt>
                <c:pt idx="100">
                  <c:v>22.323436544034166</c:v>
                </c:pt>
                <c:pt idx="101">
                  <c:v>24.601628267044163</c:v>
                </c:pt>
                <c:pt idx="102">
                  <c:v>21.913727708454083</c:v>
                </c:pt>
                <c:pt idx="103">
                  <c:v>26.179559536066353</c:v>
                </c:pt>
                <c:pt idx="104">
                  <c:v>12.107208778017329</c:v>
                </c:pt>
                <c:pt idx="105">
                  <c:v>11.764489101360883</c:v>
                </c:pt>
                <c:pt idx="106">
                  <c:v>23.330086026699139</c:v>
                </c:pt>
                <c:pt idx="107">
                  <c:v>21.739135030667818</c:v>
                </c:pt>
                <c:pt idx="108">
                  <c:v>21.739135030667818</c:v>
                </c:pt>
                <c:pt idx="109">
                  <c:v>9.6001506298206394</c:v>
                </c:pt>
                <c:pt idx="110">
                  <c:v>31.255009964263483</c:v>
                </c:pt>
                <c:pt idx="111">
                  <c:v>20.495776072756918</c:v>
                </c:pt>
                <c:pt idx="112">
                  <c:v>21.361796892674207</c:v>
                </c:pt>
                <c:pt idx="113">
                  <c:v>20.563136190665677</c:v>
                </c:pt>
                <c:pt idx="114">
                  <c:v>16.098748210557076</c:v>
                </c:pt>
                <c:pt idx="115">
                  <c:v>14.672888960884929</c:v>
                </c:pt>
                <c:pt idx="116">
                  <c:v>17.85316734779143</c:v>
                </c:pt>
                <c:pt idx="117">
                  <c:v>35.997949530217198</c:v>
                </c:pt>
                <c:pt idx="118">
                  <c:v>22.75527036119195</c:v>
                </c:pt>
                <c:pt idx="119">
                  <c:v>27.760002086883087</c:v>
                </c:pt>
                <c:pt idx="120">
                  <c:v>31.680178653817229</c:v>
                </c:pt>
                <c:pt idx="121">
                  <c:v>16.098748210557076</c:v>
                </c:pt>
                <c:pt idx="122">
                  <c:v>13.612796165249428</c:v>
                </c:pt>
                <c:pt idx="123">
                  <c:v>25.20352233921728</c:v>
                </c:pt>
                <c:pt idx="124">
                  <c:v>23.494531957410501</c:v>
                </c:pt>
                <c:pt idx="125">
                  <c:v>28.826369619251235</c:v>
                </c:pt>
                <c:pt idx="126">
                  <c:v>11.632138726468568</c:v>
                </c:pt>
                <c:pt idx="127">
                  <c:v>23.864048565774254</c:v>
                </c:pt>
                <c:pt idx="128">
                  <c:v>19.883537046731327</c:v>
                </c:pt>
                <c:pt idx="129">
                  <c:v>17.403722562726315</c:v>
                </c:pt>
                <c:pt idx="130">
                  <c:v>23.044636901017299</c:v>
                </c:pt>
                <c:pt idx="131">
                  <c:v>50</c:v>
                </c:pt>
                <c:pt idx="132">
                  <c:v>9.8707717931353507</c:v>
                </c:pt>
                <c:pt idx="133">
                  <c:v>35.997949530217198</c:v>
                </c:pt>
                <c:pt idx="134">
                  <c:v>28.248487248201751</c:v>
                </c:pt>
                <c:pt idx="135">
                  <c:v>25.96305799204444</c:v>
                </c:pt>
                <c:pt idx="136">
                  <c:v>42.055344190953534</c:v>
                </c:pt>
                <c:pt idx="137">
                  <c:v>50</c:v>
                </c:pt>
                <c:pt idx="138">
                  <c:v>14.323770092023711</c:v>
                </c:pt>
                <c:pt idx="139">
                  <c:v>28.10869615189899</c:v>
                </c:pt>
                <c:pt idx="140">
                  <c:v>48.191502033950293</c:v>
                </c:pt>
                <c:pt idx="141">
                  <c:v>22.020989631732515</c:v>
                </c:pt>
                <c:pt idx="142">
                  <c:v>20.866672864480968</c:v>
                </c:pt>
                <c:pt idx="143">
                  <c:v>50</c:v>
                </c:pt>
                <c:pt idx="144">
                  <c:v>48.199999999999996</c:v>
                </c:pt>
                <c:pt idx="145">
                  <c:v>14.196255216396679</c:v>
                </c:pt>
                <c:pt idx="146">
                  <c:v>25.268106445812283</c:v>
                </c:pt>
                <c:pt idx="147">
                  <c:v>32.011991409199986</c:v>
                </c:pt>
                <c:pt idx="148">
                  <c:v>46.984796623941854</c:v>
                </c:pt>
                <c:pt idx="149">
                  <c:v>38.6</c:v>
                </c:pt>
                <c:pt idx="150">
                  <c:v>50</c:v>
                </c:pt>
                <c:pt idx="151">
                  <c:v>27.508279818890912</c:v>
                </c:pt>
                <c:pt idx="152">
                  <c:v>23.847135030667818</c:v>
                </c:pt>
                <c:pt idx="153">
                  <c:v>25.502554205887286</c:v>
                </c:pt>
                <c:pt idx="154">
                  <c:v>19.526143512480807</c:v>
                </c:pt>
                <c:pt idx="155">
                  <c:v>15.233134265740404</c:v>
                </c:pt>
                <c:pt idx="156">
                  <c:v>22.744600752262624</c:v>
                </c:pt>
                <c:pt idx="157">
                  <c:v>9.4201307895017496</c:v>
                </c:pt>
                <c:pt idx="158">
                  <c:v>24.59461042704886</c:v>
                </c:pt>
                <c:pt idx="159">
                  <c:v>30.832420841864231</c:v>
                </c:pt>
                <c:pt idx="160">
                  <c:v>50</c:v>
                </c:pt>
                <c:pt idx="161">
                  <c:v>29.084908456462507</c:v>
                </c:pt>
                <c:pt idx="162">
                  <c:v>20.598962592408078</c:v>
                </c:pt>
                <c:pt idx="163">
                  <c:v>20.563136190665677</c:v>
                </c:pt>
                <c:pt idx="164">
                  <c:v>21.361796892674207</c:v>
                </c:pt>
                <c:pt idx="165">
                  <c:v>29.892737151619382</c:v>
                </c:pt>
                <c:pt idx="166">
                  <c:v>15.732981756520427</c:v>
                </c:pt>
                <c:pt idx="167">
                  <c:v>33.575206485876159</c:v>
                </c:pt>
                <c:pt idx="168">
                  <c:v>32.694466486688434</c:v>
                </c:pt>
                <c:pt idx="169">
                  <c:v>23.044636901017299</c:v>
                </c:pt>
                <c:pt idx="170">
                  <c:v>34.996857126573239</c:v>
                </c:pt>
                <c:pt idx="171">
                  <c:v>35.997949530217198</c:v>
                </c:pt>
                <c:pt idx="172">
                  <c:v>48.191502033950293</c:v>
                </c:pt>
                <c:pt idx="173">
                  <c:v>21.416307643818445</c:v>
                </c:pt>
                <c:pt idx="174">
                  <c:v>49.4</c:v>
                </c:pt>
                <c:pt idx="175">
                  <c:v>20</c:v>
                </c:pt>
                <c:pt idx="176">
                  <c:v>10</c:v>
                </c:pt>
                <c:pt idx="177">
                  <c:v>17</c:v>
                </c:pt>
                <c:pt idx="178">
                  <c:v>13</c:v>
                </c:pt>
                <c:pt idx="179">
                  <c:v>11.085586001415646</c:v>
                </c:pt>
                <c:pt idx="180">
                  <c:v>3.2471290609399812</c:v>
                </c:pt>
                <c:pt idx="181">
                  <c:v>16.5</c:v>
                </c:pt>
                <c:pt idx="182">
                  <c:v>11.9</c:v>
                </c:pt>
                <c:pt idx="183">
                  <c:v>6.330297419136051</c:v>
                </c:pt>
                <c:pt idx="184">
                  <c:v>9.7674914560874004</c:v>
                </c:pt>
                <c:pt idx="185">
                  <c:v>7.2410094951491288</c:v>
                </c:pt>
                <c:pt idx="186">
                  <c:v>9.0423404482122773</c:v>
                </c:pt>
                <c:pt idx="187">
                  <c:v>10</c:v>
                </c:pt>
                <c:pt idx="188">
                  <c:v>5.6091581258331846</c:v>
                </c:pt>
                <c:pt idx="189">
                  <c:v>7.0148716574623684</c:v>
                </c:pt>
                <c:pt idx="190">
                  <c:v>29</c:v>
                </c:pt>
                <c:pt idx="191">
                  <c:v>19</c:v>
                </c:pt>
                <c:pt idx="192">
                  <c:v>8</c:v>
                </c:pt>
                <c:pt idx="193">
                  <c:v>20</c:v>
                </c:pt>
                <c:pt idx="194">
                  <c:v>13.4</c:v>
                </c:pt>
                <c:pt idx="195">
                  <c:v>12.467745130758413</c:v>
                </c:pt>
                <c:pt idx="196">
                  <c:v>8</c:v>
                </c:pt>
                <c:pt idx="197">
                  <c:v>12</c:v>
                </c:pt>
                <c:pt idx="198">
                  <c:v>18</c:v>
                </c:pt>
                <c:pt idx="199">
                  <c:v>10</c:v>
                </c:pt>
                <c:pt idx="200">
                  <c:v>16</c:v>
                </c:pt>
                <c:pt idx="201">
                  <c:v>20</c:v>
                </c:pt>
                <c:pt idx="202">
                  <c:v>4.9558493418055409</c:v>
                </c:pt>
                <c:pt idx="203">
                  <c:v>27</c:v>
                </c:pt>
                <c:pt idx="204">
                  <c:v>12</c:v>
                </c:pt>
                <c:pt idx="205">
                  <c:v>6</c:v>
                </c:pt>
                <c:pt idx="206">
                  <c:v>28</c:v>
                </c:pt>
                <c:pt idx="207">
                  <c:v>6</c:v>
                </c:pt>
                <c:pt idx="208">
                  <c:v>16</c:v>
                </c:pt>
                <c:pt idx="209">
                  <c:v>9.0118815527174068</c:v>
                </c:pt>
                <c:pt idx="210">
                  <c:v>10</c:v>
                </c:pt>
                <c:pt idx="211">
                  <c:v>5</c:v>
                </c:pt>
                <c:pt idx="212">
                  <c:v>7</c:v>
                </c:pt>
                <c:pt idx="213">
                  <c:v>11</c:v>
                </c:pt>
                <c:pt idx="214">
                  <c:v>4.9558493418055409</c:v>
                </c:pt>
                <c:pt idx="215">
                  <c:v>13.231089313065855</c:v>
                </c:pt>
                <c:pt idx="216">
                  <c:v>10.837693047727299</c:v>
                </c:pt>
                <c:pt idx="217">
                  <c:v>9</c:v>
                </c:pt>
                <c:pt idx="218">
                  <c:v>8</c:v>
                </c:pt>
                <c:pt idx="219">
                  <c:v>11</c:v>
                </c:pt>
                <c:pt idx="220">
                  <c:v>6.9990948950089091</c:v>
                </c:pt>
                <c:pt idx="221">
                  <c:v>12</c:v>
                </c:pt>
                <c:pt idx="222">
                  <c:v>4.9558493418055409</c:v>
                </c:pt>
                <c:pt idx="223">
                  <c:v>13.329652429117374</c:v>
                </c:pt>
                <c:pt idx="224">
                  <c:v>13.329652429117374</c:v>
                </c:pt>
                <c:pt idx="225">
                  <c:v>6</c:v>
                </c:pt>
                <c:pt idx="226">
                  <c:v>8</c:v>
                </c:pt>
                <c:pt idx="227">
                  <c:v>8</c:v>
                </c:pt>
                <c:pt idx="228">
                  <c:v>33.02991887438256</c:v>
                </c:pt>
                <c:pt idx="229">
                  <c:v>10</c:v>
                </c:pt>
                <c:pt idx="230">
                  <c:v>19</c:v>
                </c:pt>
                <c:pt idx="231">
                  <c:v>5</c:v>
                </c:pt>
                <c:pt idx="232">
                  <c:v>7</c:v>
                </c:pt>
                <c:pt idx="233">
                  <c:v>11</c:v>
                </c:pt>
                <c:pt idx="234">
                  <c:v>20</c:v>
                </c:pt>
                <c:pt idx="235">
                  <c:v>4.9558493418055409</c:v>
                </c:pt>
                <c:pt idx="236">
                  <c:v>13.231089313065855</c:v>
                </c:pt>
                <c:pt idx="237">
                  <c:v>9.8061238283456458</c:v>
                </c:pt>
                <c:pt idx="238">
                  <c:v>9</c:v>
                </c:pt>
                <c:pt idx="239">
                  <c:v>8</c:v>
                </c:pt>
                <c:pt idx="240">
                  <c:v>11</c:v>
                </c:pt>
                <c:pt idx="241">
                  <c:v>23</c:v>
                </c:pt>
                <c:pt idx="242">
                  <c:v>11.085586001415646</c:v>
                </c:pt>
                <c:pt idx="243">
                  <c:v>6.9990948950089091</c:v>
                </c:pt>
                <c:pt idx="244">
                  <c:v>21</c:v>
                </c:pt>
                <c:pt idx="245">
                  <c:v>12</c:v>
                </c:pt>
                <c:pt idx="246">
                  <c:v>16.606192911280008</c:v>
                </c:pt>
                <c:pt idx="247">
                  <c:v>19.090246802780523</c:v>
                </c:pt>
                <c:pt idx="248">
                  <c:v>4.9558493418055409</c:v>
                </c:pt>
                <c:pt idx="249">
                  <c:v>16.193699884424063</c:v>
                </c:pt>
                <c:pt idx="250">
                  <c:v>21.033445734697931</c:v>
                </c:pt>
                <c:pt idx="251">
                  <c:v>13.329652429117374</c:v>
                </c:pt>
                <c:pt idx="252">
                  <c:v>15.614014368221561</c:v>
                </c:pt>
                <c:pt idx="253">
                  <c:v>7.0727792170981916</c:v>
                </c:pt>
                <c:pt idx="254">
                  <c:v>9.0000464720724214</c:v>
                </c:pt>
                <c:pt idx="255">
                  <c:v>6</c:v>
                </c:pt>
                <c:pt idx="256">
                  <c:v>17</c:v>
                </c:pt>
                <c:pt idx="257">
                  <c:v>17</c:v>
                </c:pt>
                <c:pt idx="258">
                  <c:v>38</c:v>
                </c:pt>
                <c:pt idx="259">
                  <c:v>10</c:v>
                </c:pt>
                <c:pt idx="260">
                  <c:v>5.9774721184072259</c:v>
                </c:pt>
                <c:pt idx="261">
                  <c:v>22</c:v>
                </c:pt>
                <c:pt idx="262">
                  <c:v>18</c:v>
                </c:pt>
                <c:pt idx="263">
                  <c:v>24</c:v>
                </c:pt>
                <c:pt idx="264">
                  <c:v>17</c:v>
                </c:pt>
                <c:pt idx="265">
                  <c:v>20</c:v>
                </c:pt>
                <c:pt idx="266">
                  <c:v>10</c:v>
                </c:pt>
                <c:pt idx="267">
                  <c:v>31</c:v>
                </c:pt>
                <c:pt idx="268">
                  <c:v>19</c:v>
                </c:pt>
                <c:pt idx="269">
                  <c:v>22</c:v>
                </c:pt>
                <c:pt idx="270">
                  <c:v>13</c:v>
                </c:pt>
                <c:pt idx="271">
                  <c:v>6</c:v>
                </c:pt>
                <c:pt idx="272">
                  <c:v>24.601628267044163</c:v>
                </c:pt>
                <c:pt idx="273">
                  <c:v>5.1629272396462369</c:v>
                </c:pt>
                <c:pt idx="274">
                  <c:v>12</c:v>
                </c:pt>
                <c:pt idx="275">
                  <c:v>17</c:v>
                </c:pt>
                <c:pt idx="276">
                  <c:v>15</c:v>
                </c:pt>
                <c:pt idx="277">
                  <c:v>19</c:v>
                </c:pt>
                <c:pt idx="278">
                  <c:v>23.175306398984066</c:v>
                </c:pt>
                <c:pt idx="279">
                  <c:v>14.6</c:v>
                </c:pt>
                <c:pt idx="280">
                  <c:v>20.303007626203211</c:v>
                </c:pt>
              </c:numCache>
            </c:numRef>
          </c:xVal>
          <c:yVal>
            <c:numRef>
              <c:f>'FC(0-35)'!$T$2:$T$1000</c:f>
              <c:numCache>
                <c:formatCode>General</c:formatCode>
                <c:ptCount val="985"/>
                <c:pt idx="0">
                  <c:v>0.4605780251867681</c:v>
                </c:pt>
                <c:pt idx="1">
                  <c:v>0.46457997609263452</c:v>
                </c:pt>
                <c:pt idx="2">
                  <c:v>0.45056088134666111</c:v>
                </c:pt>
                <c:pt idx="3">
                  <c:v>0.46607687189501268</c:v>
                </c:pt>
                <c:pt idx="4">
                  <c:v>0.44833033375496856</c:v>
                </c:pt>
                <c:pt idx="5">
                  <c:v>0.42727287575152495</c:v>
                </c:pt>
                <c:pt idx="6">
                  <c:v>0.40628572947320163</c:v>
                </c:pt>
                <c:pt idx="7">
                  <c:v>0.28688074628129984</c:v>
                </c:pt>
                <c:pt idx="8">
                  <c:v>0.32628609021962468</c:v>
                </c:pt>
                <c:pt idx="9">
                  <c:v>0.34478378388333258</c:v>
                </c:pt>
                <c:pt idx="10">
                  <c:v>0.35704445825060377</c:v>
                </c:pt>
                <c:pt idx="11">
                  <c:v>0.37246141076592043</c:v>
                </c:pt>
                <c:pt idx="12">
                  <c:v>0.38671707068635441</c:v>
                </c:pt>
                <c:pt idx="13">
                  <c:v>0.39028268127787474</c:v>
                </c:pt>
                <c:pt idx="14">
                  <c:v>0.41391866813380601</c:v>
                </c:pt>
                <c:pt idx="15">
                  <c:v>0.48395466270661963</c:v>
                </c:pt>
                <c:pt idx="16">
                  <c:v>0.3616435228042178</c:v>
                </c:pt>
                <c:pt idx="17">
                  <c:v>0.37327739071119559</c:v>
                </c:pt>
                <c:pt idx="18">
                  <c:v>0.39135925645844938</c:v>
                </c:pt>
                <c:pt idx="19">
                  <c:v>0.36975087782565025</c:v>
                </c:pt>
                <c:pt idx="20">
                  <c:v>0.38039324062736202</c:v>
                </c:pt>
                <c:pt idx="21">
                  <c:v>0.3404642342684317</c:v>
                </c:pt>
                <c:pt idx="22">
                  <c:v>0.40426374692155642</c:v>
                </c:pt>
                <c:pt idx="23">
                  <c:v>0.46571440212538107</c:v>
                </c:pt>
                <c:pt idx="24">
                  <c:v>0.43134064336097816</c:v>
                </c:pt>
                <c:pt idx="25">
                  <c:v>0.43743344032001963</c:v>
                </c:pt>
                <c:pt idx="26">
                  <c:v>0.44195394382343622</c:v>
                </c:pt>
                <c:pt idx="27">
                  <c:v>0.45208722924775169</c:v>
                </c:pt>
                <c:pt idx="28">
                  <c:v>0.45066621292629583</c:v>
                </c:pt>
                <c:pt idx="29">
                  <c:v>0.44785719056485018</c:v>
                </c:pt>
                <c:pt idx="30">
                  <c:v>0.45626032011202294</c:v>
                </c:pt>
                <c:pt idx="31">
                  <c:v>0.46866528156771176</c:v>
                </c:pt>
                <c:pt idx="32">
                  <c:v>0.28086715031562481</c:v>
                </c:pt>
                <c:pt idx="33">
                  <c:v>0.41579557381916138</c:v>
                </c:pt>
                <c:pt idx="34">
                  <c:v>0.4381484191806328</c:v>
                </c:pt>
                <c:pt idx="35">
                  <c:v>0.44531969397144811</c:v>
                </c:pt>
                <c:pt idx="36">
                  <c:v>0.53235578628595537</c:v>
                </c:pt>
                <c:pt idx="37">
                  <c:v>0.51408483384263226</c:v>
                </c:pt>
                <c:pt idx="38">
                  <c:v>0.38359929921400471</c:v>
                </c:pt>
                <c:pt idx="39">
                  <c:v>0.3861490356937104</c:v>
                </c:pt>
                <c:pt idx="40">
                  <c:v>0.45361196260515668</c:v>
                </c:pt>
                <c:pt idx="41">
                  <c:v>0.45207636648822214</c:v>
                </c:pt>
                <c:pt idx="42">
                  <c:v>0.450121275019983</c:v>
                </c:pt>
                <c:pt idx="43">
                  <c:v>0.41213302440721322</c:v>
                </c:pt>
                <c:pt idx="44">
                  <c:v>0.4638271918037839</c:v>
                </c:pt>
                <c:pt idx="45">
                  <c:v>0.44285478130018918</c:v>
                </c:pt>
                <c:pt idx="46">
                  <c:v>0.45830690019356041</c:v>
                </c:pt>
                <c:pt idx="47">
                  <c:v>0.26249726347669433</c:v>
                </c:pt>
                <c:pt idx="48">
                  <c:v>0.30701873597603391</c:v>
                </c:pt>
                <c:pt idx="49">
                  <c:v>0.38520782310796492</c:v>
                </c:pt>
                <c:pt idx="50">
                  <c:v>0.45914518381178376</c:v>
                </c:pt>
                <c:pt idx="51">
                  <c:v>0.47018348197080512</c:v>
                </c:pt>
                <c:pt idx="52">
                  <c:v>0.45085296371280575</c:v>
                </c:pt>
                <c:pt idx="53">
                  <c:v>0.38344958034377169</c:v>
                </c:pt>
                <c:pt idx="54">
                  <c:v>0.42947885061210689</c:v>
                </c:pt>
                <c:pt idx="55">
                  <c:v>0.36827059476863339</c:v>
                </c:pt>
                <c:pt idx="56">
                  <c:v>0.31557282332549258</c:v>
                </c:pt>
                <c:pt idx="57">
                  <c:v>0.37476654157741562</c:v>
                </c:pt>
                <c:pt idx="58">
                  <c:v>0.45282267355270428</c:v>
                </c:pt>
                <c:pt idx="59">
                  <c:v>0.49167865241999015</c:v>
                </c:pt>
                <c:pt idx="60">
                  <c:v>0.48287692481532712</c:v>
                </c:pt>
                <c:pt idx="61">
                  <c:v>0.41681090378311986</c:v>
                </c:pt>
                <c:pt idx="62">
                  <c:v>0.38958098597155599</c:v>
                </c:pt>
                <c:pt idx="63">
                  <c:v>0.40614524509121702</c:v>
                </c:pt>
                <c:pt idx="64">
                  <c:v>0.17562273642115375</c:v>
                </c:pt>
                <c:pt idx="65">
                  <c:v>0.1878245050407136</c:v>
                </c:pt>
                <c:pt idx="66">
                  <c:v>0.17022606141548213</c:v>
                </c:pt>
                <c:pt idx="67">
                  <c:v>0.17123713095602808</c:v>
                </c:pt>
                <c:pt idx="68">
                  <c:v>0.15618403675975748</c:v>
                </c:pt>
                <c:pt idx="69">
                  <c:v>0.1866654843796608</c:v>
                </c:pt>
                <c:pt idx="70">
                  <c:v>0.19371019063390379</c:v>
                </c:pt>
                <c:pt idx="71">
                  <c:v>0.18006167843171317</c:v>
                </c:pt>
                <c:pt idx="72">
                  <c:v>0.17546453094444486</c:v>
                </c:pt>
                <c:pt idx="73">
                  <c:v>0.16119871325338653</c:v>
                </c:pt>
                <c:pt idx="74">
                  <c:v>0.15112941033324179</c:v>
                </c:pt>
                <c:pt idx="75">
                  <c:v>0.14354106697975338</c:v>
                </c:pt>
                <c:pt idx="76">
                  <c:v>0.21273552621929537</c:v>
                </c:pt>
                <c:pt idx="77">
                  <c:v>0.12545850960188543</c:v>
                </c:pt>
                <c:pt idx="78">
                  <c:v>0.18207597949246737</c:v>
                </c:pt>
                <c:pt idx="79">
                  <c:v>0.17347229705932429</c:v>
                </c:pt>
                <c:pt idx="80">
                  <c:v>0.15770396477425241</c:v>
                </c:pt>
                <c:pt idx="81">
                  <c:v>0.14910551017877796</c:v>
                </c:pt>
                <c:pt idx="82">
                  <c:v>0.20899813281237858</c:v>
                </c:pt>
                <c:pt idx="83">
                  <c:v>0.20762507071914793</c:v>
                </c:pt>
                <c:pt idx="84">
                  <c:v>0.19023328084537591</c:v>
                </c:pt>
                <c:pt idx="85">
                  <c:v>0.16192110293926798</c:v>
                </c:pt>
                <c:pt idx="86">
                  <c:v>0.18606752147053579</c:v>
                </c:pt>
                <c:pt idx="87">
                  <c:v>0.17700012186826272</c:v>
                </c:pt>
                <c:pt idx="88">
                  <c:v>0.16856695770662064</c:v>
                </c:pt>
                <c:pt idx="89">
                  <c:v>0.3518565687707717</c:v>
                </c:pt>
                <c:pt idx="90">
                  <c:v>0.34005706040738171</c:v>
                </c:pt>
                <c:pt idx="91">
                  <c:v>0.39443854452294763</c:v>
                </c:pt>
                <c:pt idx="92">
                  <c:v>0.75944055490702811</c:v>
                </c:pt>
                <c:pt idx="93">
                  <c:v>0.69848519705882084</c:v>
                </c:pt>
                <c:pt idx="94">
                  <c:v>0.67655768381081871</c:v>
                </c:pt>
                <c:pt idx="95">
                  <c:v>0.61926651618382467</c:v>
                </c:pt>
                <c:pt idx="96">
                  <c:v>0.59654326984488437</c:v>
                </c:pt>
                <c:pt idx="97">
                  <c:v>0.57346666124954793</c:v>
                </c:pt>
                <c:pt idx="98">
                  <c:v>0.55057815901448504</c:v>
                </c:pt>
                <c:pt idx="99">
                  <c:v>0.68616498159837802</c:v>
                </c:pt>
                <c:pt idx="100">
                  <c:v>0.52725040113319044</c:v>
                </c:pt>
                <c:pt idx="101">
                  <c:v>0.59651480707601157</c:v>
                </c:pt>
                <c:pt idx="102">
                  <c:v>0.58676889519166697</c:v>
                </c:pt>
                <c:pt idx="103">
                  <c:v>0.72913194979003371</c:v>
                </c:pt>
                <c:pt idx="104">
                  <c:v>0.7313281382306801</c:v>
                </c:pt>
                <c:pt idx="105">
                  <c:v>0.19465465493937356</c:v>
                </c:pt>
                <c:pt idx="106">
                  <c:v>0.19636046520279615</c:v>
                </c:pt>
                <c:pt idx="107">
                  <c:v>0.1690796013849625</c:v>
                </c:pt>
                <c:pt idx="108">
                  <c:v>0.15821924958621822</c:v>
                </c:pt>
                <c:pt idx="109">
                  <c:v>0.16834507127269024</c:v>
                </c:pt>
                <c:pt idx="110">
                  <c:v>0.14754887533878311</c:v>
                </c:pt>
                <c:pt idx="111">
                  <c:v>0.20062855261128318</c:v>
                </c:pt>
                <c:pt idx="112">
                  <c:v>0.17863762374244405</c:v>
                </c:pt>
                <c:pt idx="113">
                  <c:v>0.19449687176620808</c:v>
                </c:pt>
                <c:pt idx="114">
                  <c:v>0.19010111017777687</c:v>
                </c:pt>
                <c:pt idx="115">
                  <c:v>0.17510470952754864</c:v>
                </c:pt>
                <c:pt idx="116">
                  <c:v>0.16812819958370154</c:v>
                </c:pt>
                <c:pt idx="117">
                  <c:v>0.16096902269792351</c:v>
                </c:pt>
                <c:pt idx="118">
                  <c:v>0.18454383248141956</c:v>
                </c:pt>
                <c:pt idx="119">
                  <c:v>0.17962130448263652</c:v>
                </c:pt>
                <c:pt idx="120">
                  <c:v>0.1654376015473063</c:v>
                </c:pt>
                <c:pt idx="121">
                  <c:v>0.14142533336252786</c:v>
                </c:pt>
                <c:pt idx="122">
                  <c:v>0.19544215028962353</c:v>
                </c:pt>
                <c:pt idx="123">
                  <c:v>0.19876487125543438</c:v>
                </c:pt>
                <c:pt idx="124">
                  <c:v>0.18059924086577905</c:v>
                </c:pt>
                <c:pt idx="125">
                  <c:v>0.17123958349176757</c:v>
                </c:pt>
                <c:pt idx="126">
                  <c:v>0.13352634023212262</c:v>
                </c:pt>
                <c:pt idx="127">
                  <c:v>0.19022047197791986</c:v>
                </c:pt>
                <c:pt idx="128">
                  <c:v>0.1843706891166593</c:v>
                </c:pt>
                <c:pt idx="129">
                  <c:v>0.16430555604655531</c:v>
                </c:pt>
                <c:pt idx="130">
                  <c:v>0.15608470668343194</c:v>
                </c:pt>
                <c:pt idx="131">
                  <c:v>0.14805798268254061</c:v>
                </c:pt>
                <c:pt idx="132">
                  <c:v>0.16514116878831042</c:v>
                </c:pt>
                <c:pt idx="133">
                  <c:v>0.34418764305694183</c:v>
                </c:pt>
                <c:pt idx="134">
                  <c:v>0.3798808942560859</c:v>
                </c:pt>
                <c:pt idx="135">
                  <c:v>0.36402557991847889</c:v>
                </c:pt>
                <c:pt idx="136">
                  <c:v>0.34611011433474309</c:v>
                </c:pt>
                <c:pt idx="137">
                  <c:v>0.32646992234622929</c:v>
                </c:pt>
                <c:pt idx="138">
                  <c:v>0.26567756073320703</c:v>
                </c:pt>
                <c:pt idx="139">
                  <c:v>0.2919387543816741</c:v>
                </c:pt>
                <c:pt idx="140">
                  <c:v>0.27055442319853928</c:v>
                </c:pt>
                <c:pt idx="141">
                  <c:v>0.3570907896183968</c:v>
                </c:pt>
                <c:pt idx="142">
                  <c:v>0.38514298148914566</c:v>
                </c:pt>
                <c:pt idx="143">
                  <c:v>0.31112706902380333</c:v>
                </c:pt>
                <c:pt idx="144">
                  <c:v>0.34200662156640038</c:v>
                </c:pt>
                <c:pt idx="145">
                  <c:v>0.71641796490161491</c:v>
                </c:pt>
                <c:pt idx="146">
                  <c:v>0.76347199683745259</c:v>
                </c:pt>
                <c:pt idx="147">
                  <c:v>0.72416254523167867</c:v>
                </c:pt>
                <c:pt idx="148">
                  <c:v>0.70210444867398913</c:v>
                </c:pt>
                <c:pt idx="149">
                  <c:v>0.68003737453802537</c:v>
                </c:pt>
                <c:pt idx="150">
                  <c:v>0.65737720045273884</c:v>
                </c:pt>
                <c:pt idx="151">
                  <c:v>0.65488166028712846</c:v>
                </c:pt>
                <c:pt idx="152">
                  <c:v>0.68712256592731347</c:v>
                </c:pt>
                <c:pt idx="153">
                  <c:v>0.66391905716393462</c:v>
                </c:pt>
                <c:pt idx="154">
                  <c:v>0.64159015760806837</c:v>
                </c:pt>
                <c:pt idx="155">
                  <c:v>0.56484475277071122</c:v>
                </c:pt>
                <c:pt idx="156">
                  <c:v>0.61423466348642097</c:v>
                </c:pt>
                <c:pt idx="157">
                  <c:v>0.45296214037609639</c:v>
                </c:pt>
                <c:pt idx="158">
                  <c:v>0.58289473027483085</c:v>
                </c:pt>
                <c:pt idx="159">
                  <c:v>0.59897080994195651</c:v>
                </c:pt>
                <c:pt idx="160">
                  <c:v>0.60981196156095097</c:v>
                </c:pt>
                <c:pt idx="161">
                  <c:v>0.60509695327823387</c:v>
                </c:pt>
                <c:pt idx="162">
                  <c:v>0.69354302883742136</c:v>
                </c:pt>
                <c:pt idx="163">
                  <c:v>0.72502562313446151</c:v>
                </c:pt>
                <c:pt idx="164">
                  <c:v>0.70808364041756611</c:v>
                </c:pt>
                <c:pt idx="165">
                  <c:v>0.6147637402696321</c:v>
                </c:pt>
                <c:pt idx="166">
                  <c:v>0.57085231251482238</c:v>
                </c:pt>
                <c:pt idx="167">
                  <c:v>0.55028538551637363</c:v>
                </c:pt>
                <c:pt idx="168">
                  <c:v>0.52926549133711964</c:v>
                </c:pt>
                <c:pt idx="169">
                  <c:v>0.48156320095158317</c:v>
                </c:pt>
                <c:pt idx="170">
                  <c:v>0.60550543728100614</c:v>
                </c:pt>
                <c:pt idx="171">
                  <c:v>0.59026774705909646</c:v>
                </c:pt>
                <c:pt idx="172">
                  <c:v>0.65056372658036232</c:v>
                </c:pt>
                <c:pt idx="173">
                  <c:v>0.71108726877128037</c:v>
                </c:pt>
                <c:pt idx="174">
                  <c:v>0.59839805456677975</c:v>
                </c:pt>
                <c:pt idx="175">
                  <c:v>0.41040980653687942</c:v>
                </c:pt>
                <c:pt idx="176">
                  <c:v>0.36238634111507301</c:v>
                </c:pt>
                <c:pt idx="177">
                  <c:v>0.31283439799226292</c:v>
                </c:pt>
                <c:pt idx="178">
                  <c:v>0.27753388620257169</c:v>
                </c:pt>
                <c:pt idx="179">
                  <c:v>0.18358758567464886</c:v>
                </c:pt>
                <c:pt idx="180">
                  <c:v>0.19416125234695772</c:v>
                </c:pt>
                <c:pt idx="181">
                  <c:v>0.26125162190707524</c:v>
                </c:pt>
                <c:pt idx="182">
                  <c:v>0.21063801577915689</c:v>
                </c:pt>
                <c:pt idx="183">
                  <c:v>0.14614097651876226</c:v>
                </c:pt>
                <c:pt idx="184">
                  <c:v>0.18001028390307069</c:v>
                </c:pt>
                <c:pt idx="185">
                  <c:v>0.20723688232100929</c:v>
                </c:pt>
                <c:pt idx="186">
                  <c:v>0.21843519501123315</c:v>
                </c:pt>
                <c:pt idx="187">
                  <c:v>0.18582697017222355</c:v>
                </c:pt>
                <c:pt idx="188">
                  <c:v>0.2719020273639558</c:v>
                </c:pt>
                <c:pt idx="189">
                  <c:v>0.16716565263887934</c:v>
                </c:pt>
                <c:pt idx="190">
                  <c:v>0.3998315757390235</c:v>
                </c:pt>
                <c:pt idx="191">
                  <c:v>0.27365003964171042</c:v>
                </c:pt>
                <c:pt idx="192">
                  <c:v>0.37501444545805784</c:v>
                </c:pt>
                <c:pt idx="193">
                  <c:v>0.46056465829617804</c:v>
                </c:pt>
                <c:pt idx="194">
                  <c:v>0.38818746322748687</c:v>
                </c:pt>
                <c:pt idx="195">
                  <c:v>0.4544564544509605</c:v>
                </c:pt>
                <c:pt idx="196">
                  <c:v>0.17964586835926805</c:v>
                </c:pt>
                <c:pt idx="197">
                  <c:v>0.17964586835926805</c:v>
                </c:pt>
                <c:pt idx="198">
                  <c:v>0.15892669010125324</c:v>
                </c:pt>
                <c:pt idx="199">
                  <c:v>0.18291401830306916</c:v>
                </c:pt>
                <c:pt idx="200">
                  <c:v>0.18291401830306916</c:v>
                </c:pt>
                <c:pt idx="201">
                  <c:v>0.15731529303345035</c:v>
                </c:pt>
                <c:pt idx="202">
                  <c:v>0.21415340558337126</c:v>
                </c:pt>
                <c:pt idx="203">
                  <c:v>0.16837811560496074</c:v>
                </c:pt>
                <c:pt idx="204">
                  <c:v>0.1354824251661523</c:v>
                </c:pt>
                <c:pt idx="205">
                  <c:v>0.18516455599573803</c:v>
                </c:pt>
                <c:pt idx="206">
                  <c:v>0.24968093020331977</c:v>
                </c:pt>
                <c:pt idx="207">
                  <c:v>0.29979257157006212</c:v>
                </c:pt>
                <c:pt idx="208">
                  <c:v>0.27570622069605277</c:v>
                </c:pt>
                <c:pt idx="209">
                  <c:v>0.23568683089610082</c:v>
                </c:pt>
                <c:pt idx="210">
                  <c:v>8.1708716452894348E-2</c:v>
                </c:pt>
                <c:pt idx="211">
                  <c:v>0.10391510233434594</c:v>
                </c:pt>
                <c:pt idx="212">
                  <c:v>8.6554162691466971E-2</c:v>
                </c:pt>
                <c:pt idx="213">
                  <c:v>9.6842501412969809E-2</c:v>
                </c:pt>
                <c:pt idx="214">
                  <c:v>8.1178000862084099E-2</c:v>
                </c:pt>
                <c:pt idx="215">
                  <c:v>8.6554162691466971E-2</c:v>
                </c:pt>
                <c:pt idx="216">
                  <c:v>0.11256212687966641</c:v>
                </c:pt>
                <c:pt idx="217">
                  <c:v>8.050102812442346E-2</c:v>
                </c:pt>
                <c:pt idx="218">
                  <c:v>9.9494091268857901E-2</c:v>
                </c:pt>
                <c:pt idx="219">
                  <c:v>6.9991746931662963E-2</c:v>
                </c:pt>
                <c:pt idx="220">
                  <c:v>8.0918081188814758E-2</c:v>
                </c:pt>
                <c:pt idx="221">
                  <c:v>9.6155157494657223E-2</c:v>
                </c:pt>
                <c:pt idx="222">
                  <c:v>8.7108385367271501E-2</c:v>
                </c:pt>
                <c:pt idx="223">
                  <c:v>8.8923836504195247E-2</c:v>
                </c:pt>
                <c:pt idx="224">
                  <c:v>0.17584205991896523</c:v>
                </c:pt>
                <c:pt idx="225">
                  <c:v>6.4902611838247984E-2</c:v>
                </c:pt>
                <c:pt idx="226">
                  <c:v>0.16168656150038352</c:v>
                </c:pt>
                <c:pt idx="227">
                  <c:v>0.1268030078676663</c:v>
                </c:pt>
                <c:pt idx="228">
                  <c:v>0.32625068761230275</c:v>
                </c:pt>
                <c:pt idx="229">
                  <c:v>0.21470859309434046</c:v>
                </c:pt>
                <c:pt idx="230">
                  <c:v>0.31416038190575835</c:v>
                </c:pt>
                <c:pt idx="231">
                  <c:v>0.35272387211707096</c:v>
                </c:pt>
                <c:pt idx="232">
                  <c:v>0.29295853389960763</c:v>
                </c:pt>
                <c:pt idx="233">
                  <c:v>0.25128470181432178</c:v>
                </c:pt>
                <c:pt idx="234">
                  <c:v>0.2126962441300615</c:v>
                </c:pt>
                <c:pt idx="235">
                  <c:v>0.2133396873392745</c:v>
                </c:pt>
                <c:pt idx="236">
                  <c:v>0.22097053274714859</c:v>
                </c:pt>
                <c:pt idx="237">
                  <c:v>0.2843653739181799</c:v>
                </c:pt>
                <c:pt idx="238">
                  <c:v>0.17635935525892174</c:v>
                </c:pt>
                <c:pt idx="239">
                  <c:v>0.219103575365937</c:v>
                </c:pt>
                <c:pt idx="240">
                  <c:v>0.18070947307136978</c:v>
                </c:pt>
                <c:pt idx="241">
                  <c:v>0.22796996447546292</c:v>
                </c:pt>
                <c:pt idx="242">
                  <c:v>0.20671506854819735</c:v>
                </c:pt>
                <c:pt idx="243">
                  <c:v>0.18228793828126377</c:v>
                </c:pt>
                <c:pt idx="244">
                  <c:v>0.21686294693200636</c:v>
                </c:pt>
                <c:pt idx="245">
                  <c:v>0.20671506854819735</c:v>
                </c:pt>
                <c:pt idx="246">
                  <c:v>0.21544804960089567</c:v>
                </c:pt>
                <c:pt idx="247">
                  <c:v>0.19606726038850242</c:v>
                </c:pt>
                <c:pt idx="248">
                  <c:v>0.18366454998760334</c:v>
                </c:pt>
                <c:pt idx="249">
                  <c:v>0.20333270240386928</c:v>
                </c:pt>
                <c:pt idx="250">
                  <c:v>0.25019358531120173</c:v>
                </c:pt>
                <c:pt idx="251">
                  <c:v>0.19535759358752894</c:v>
                </c:pt>
                <c:pt idx="252">
                  <c:v>0.19170673665445101</c:v>
                </c:pt>
                <c:pt idx="253">
                  <c:v>6.9423794221774651E-2</c:v>
                </c:pt>
                <c:pt idx="254">
                  <c:v>6.6153151030195576E-2</c:v>
                </c:pt>
                <c:pt idx="255">
                  <c:v>0.15931377480748557</c:v>
                </c:pt>
                <c:pt idx="256">
                  <c:v>0.17470528751720663</c:v>
                </c:pt>
                <c:pt idx="257">
                  <c:v>0.16704424545035065</c:v>
                </c:pt>
                <c:pt idx="258">
                  <c:v>0.19981888385778981</c:v>
                </c:pt>
                <c:pt idx="259">
                  <c:v>0.14198514796239897</c:v>
                </c:pt>
                <c:pt idx="260">
                  <c:v>0.13363308043519903</c:v>
                </c:pt>
                <c:pt idx="261">
                  <c:v>0.13342576711775192</c:v>
                </c:pt>
                <c:pt idx="262">
                  <c:v>0.17498414485267766</c:v>
                </c:pt>
                <c:pt idx="263">
                  <c:v>0.17744021091509274</c:v>
                </c:pt>
                <c:pt idx="264">
                  <c:v>0.16665156652635968</c:v>
                </c:pt>
                <c:pt idx="265">
                  <c:v>0.13363308043519903</c:v>
                </c:pt>
                <c:pt idx="266">
                  <c:v>0.21198377190094075</c:v>
                </c:pt>
                <c:pt idx="267">
                  <c:v>0.15831898820004173</c:v>
                </c:pt>
                <c:pt idx="268">
                  <c:v>0.20764359601656338</c:v>
                </c:pt>
                <c:pt idx="269">
                  <c:v>0.15010398800747093</c:v>
                </c:pt>
                <c:pt idx="270">
                  <c:v>0.14198514796239897</c:v>
                </c:pt>
                <c:pt idx="271">
                  <c:v>0.14209528316229272</c:v>
                </c:pt>
                <c:pt idx="272">
                  <c:v>0.1591973611129584</c:v>
                </c:pt>
                <c:pt idx="273">
                  <c:v>0.18346156726451926</c:v>
                </c:pt>
                <c:pt idx="274">
                  <c:v>0.18244272042098403</c:v>
                </c:pt>
                <c:pt idx="275">
                  <c:v>0.16757616959258781</c:v>
                </c:pt>
                <c:pt idx="276">
                  <c:v>0.20897979513292164</c:v>
                </c:pt>
                <c:pt idx="277">
                  <c:v>0.19966318573395045</c:v>
                </c:pt>
                <c:pt idx="278">
                  <c:v>0.21198377190094075</c:v>
                </c:pt>
                <c:pt idx="279">
                  <c:v>0.16743006301421209</c:v>
                </c:pt>
                <c:pt idx="280">
                  <c:v>0.21198377190094075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'FC(0-35)'!$V$2:$V$296</c15:f>
                <c15:dlblRangeCache>
                  <c:ptCount val="281"/>
                  <c:pt idx="0">
                    <c:v>0</c:v>
                  </c:pt>
                  <c:pt idx="1">
                    <c:v>0</c:v>
                  </c:pt>
                  <c:pt idx="2">
                    <c:v>0</c:v>
                  </c:pt>
                  <c:pt idx="3">
                    <c:v>0</c:v>
                  </c:pt>
                  <c:pt idx="4">
                    <c:v>0</c:v>
                  </c:pt>
                  <c:pt idx="5">
                    <c:v>0</c:v>
                  </c:pt>
                  <c:pt idx="6">
                    <c:v>0</c:v>
                  </c:pt>
                  <c:pt idx="7">
                    <c:v>1</c:v>
                  </c:pt>
                  <c:pt idx="8">
                    <c:v>0</c:v>
                  </c:pt>
                  <c:pt idx="9">
                    <c:v>0</c:v>
                  </c:pt>
                  <c:pt idx="10">
                    <c:v>1</c:v>
                  </c:pt>
                  <c:pt idx="11">
                    <c:v>0</c:v>
                  </c:pt>
                  <c:pt idx="12">
                    <c:v>0</c:v>
                  </c:pt>
                  <c:pt idx="13">
                    <c:v>0</c:v>
                  </c:pt>
                  <c:pt idx="14">
                    <c:v>0</c:v>
                  </c:pt>
                  <c:pt idx="15">
                    <c:v>0</c:v>
                  </c:pt>
                  <c:pt idx="16">
                    <c:v>0</c:v>
                  </c:pt>
                  <c:pt idx="17">
                    <c:v>0</c:v>
                  </c:pt>
                  <c:pt idx="18">
                    <c:v>0</c:v>
                  </c:pt>
                  <c:pt idx="19">
                    <c:v>0</c:v>
                  </c:pt>
                  <c:pt idx="20">
                    <c:v>0</c:v>
                  </c:pt>
                  <c:pt idx="21">
                    <c:v>1</c:v>
                  </c:pt>
                  <c:pt idx="22">
                    <c:v>1</c:v>
                  </c:pt>
                  <c:pt idx="23">
                    <c:v>1</c:v>
                  </c:pt>
                  <c:pt idx="24">
                    <c:v>1</c:v>
                  </c:pt>
                  <c:pt idx="25">
                    <c:v>1</c:v>
                  </c:pt>
                  <c:pt idx="26">
                    <c:v>1</c:v>
                  </c:pt>
                  <c:pt idx="27">
                    <c:v>0</c:v>
                  </c:pt>
                  <c:pt idx="28">
                    <c:v>0</c:v>
                  </c:pt>
                  <c:pt idx="29">
                    <c:v>0</c:v>
                  </c:pt>
                  <c:pt idx="30">
                    <c:v>0</c:v>
                  </c:pt>
                  <c:pt idx="31">
                    <c:v>1</c:v>
                  </c:pt>
                  <c:pt idx="32">
                    <c:v>1</c:v>
                  </c:pt>
                  <c:pt idx="33">
                    <c:v>1</c:v>
                  </c:pt>
                  <c:pt idx="34">
                    <c:v>0</c:v>
                  </c:pt>
                  <c:pt idx="35">
                    <c:v>0</c:v>
                  </c:pt>
                  <c:pt idx="36">
                    <c:v>1</c:v>
                  </c:pt>
                  <c:pt idx="37">
                    <c:v>0</c:v>
                  </c:pt>
                  <c:pt idx="38">
                    <c:v>0</c:v>
                  </c:pt>
                  <c:pt idx="39">
                    <c:v>0</c:v>
                  </c:pt>
                  <c:pt idx="40">
                    <c:v>1</c:v>
                  </c:pt>
                  <c:pt idx="41">
                    <c:v>0</c:v>
                  </c:pt>
                  <c:pt idx="42">
                    <c:v>0</c:v>
                  </c:pt>
                  <c:pt idx="43">
                    <c:v>1</c:v>
                  </c:pt>
                  <c:pt idx="44">
                    <c:v>1</c:v>
                  </c:pt>
                  <c:pt idx="45">
                    <c:v>0</c:v>
                  </c:pt>
                  <c:pt idx="46">
                    <c:v>0</c:v>
                  </c:pt>
                  <c:pt idx="47">
                    <c:v>1</c:v>
                  </c:pt>
                  <c:pt idx="48">
                    <c:v>0</c:v>
                  </c:pt>
                  <c:pt idx="49">
                    <c:v>1</c:v>
                  </c:pt>
                  <c:pt idx="50">
                    <c:v>1</c:v>
                  </c:pt>
                  <c:pt idx="51">
                    <c:v>1</c:v>
                  </c:pt>
                  <c:pt idx="52">
                    <c:v>0</c:v>
                  </c:pt>
                  <c:pt idx="53">
                    <c:v>1</c:v>
                  </c:pt>
                  <c:pt idx="54">
                    <c:v>0</c:v>
                  </c:pt>
                  <c:pt idx="55">
                    <c:v>1</c:v>
                  </c:pt>
                  <c:pt idx="56">
                    <c:v>1</c:v>
                  </c:pt>
                  <c:pt idx="57">
                    <c:v>0</c:v>
                  </c:pt>
                  <c:pt idx="58">
                    <c:v>0</c:v>
                  </c:pt>
                  <c:pt idx="59">
                    <c:v>0</c:v>
                  </c:pt>
                  <c:pt idx="60">
                    <c:v>0</c:v>
                  </c:pt>
                  <c:pt idx="61">
                    <c:v>1</c:v>
                  </c:pt>
                  <c:pt idx="62">
                    <c:v>0</c:v>
                  </c:pt>
                  <c:pt idx="63">
                    <c:v>0</c:v>
                  </c:pt>
                  <c:pt idx="64">
                    <c:v>1</c:v>
                  </c:pt>
                  <c:pt idx="65">
                    <c:v>0</c:v>
                  </c:pt>
                  <c:pt idx="66">
                    <c:v>0</c:v>
                  </c:pt>
                  <c:pt idx="67">
                    <c:v>0</c:v>
                  </c:pt>
                  <c:pt idx="68">
                    <c:v>1</c:v>
                  </c:pt>
                  <c:pt idx="69">
                    <c:v>1</c:v>
                  </c:pt>
                  <c:pt idx="70">
                    <c:v>0</c:v>
                  </c:pt>
                  <c:pt idx="71">
                    <c:v>0</c:v>
                  </c:pt>
                  <c:pt idx="72">
                    <c:v>0</c:v>
                  </c:pt>
                  <c:pt idx="73">
                    <c:v>0</c:v>
                  </c:pt>
                  <c:pt idx="74">
                    <c:v>0</c:v>
                  </c:pt>
                  <c:pt idx="75">
                    <c:v>0</c:v>
                  </c:pt>
                  <c:pt idx="76">
                    <c:v>1</c:v>
                  </c:pt>
                  <c:pt idx="77">
                    <c:v>1</c:v>
                  </c:pt>
                  <c:pt idx="78">
                    <c:v>1</c:v>
                  </c:pt>
                  <c:pt idx="79">
                    <c:v>0</c:v>
                  </c:pt>
                  <c:pt idx="80">
                    <c:v>0</c:v>
                  </c:pt>
                  <c:pt idx="81">
                    <c:v>0</c:v>
                  </c:pt>
                  <c:pt idx="82">
                    <c:v>1</c:v>
                  </c:pt>
                  <c:pt idx="83">
                    <c:v>1</c:v>
                  </c:pt>
                  <c:pt idx="84">
                    <c:v>0</c:v>
                  </c:pt>
                  <c:pt idx="85">
                    <c:v>0</c:v>
                  </c:pt>
                  <c:pt idx="86">
                    <c:v>0</c:v>
                  </c:pt>
                  <c:pt idx="87">
                    <c:v>0</c:v>
                  </c:pt>
                  <c:pt idx="88">
                    <c:v>0</c:v>
                  </c:pt>
                  <c:pt idx="89">
                    <c:v>1</c:v>
                  </c:pt>
                  <c:pt idx="90">
                    <c:v>0</c:v>
                  </c:pt>
                  <c:pt idx="91">
                    <c:v>1</c:v>
                  </c:pt>
                  <c:pt idx="92">
                    <c:v>1</c:v>
                  </c:pt>
                  <c:pt idx="93">
                    <c:v>1</c:v>
                  </c:pt>
                  <c:pt idx="94">
                    <c:v>1</c:v>
                  </c:pt>
                  <c:pt idx="95">
                    <c:v>0</c:v>
                  </c:pt>
                  <c:pt idx="96">
                    <c:v>0</c:v>
                  </c:pt>
                  <c:pt idx="97">
                    <c:v>1</c:v>
                  </c:pt>
                  <c:pt idx="98">
                    <c:v>0</c:v>
                  </c:pt>
                  <c:pt idx="99">
                    <c:v>1</c:v>
                  </c:pt>
                  <c:pt idx="100">
                    <c:v>1</c:v>
                  </c:pt>
                  <c:pt idx="101">
                    <c:v>1</c:v>
                  </c:pt>
                  <c:pt idx="102">
                    <c:v>1</c:v>
                  </c:pt>
                  <c:pt idx="103">
                    <c:v>1</c:v>
                  </c:pt>
                  <c:pt idx="104">
                    <c:v>1</c:v>
                  </c:pt>
                  <c:pt idx="105">
                    <c:v>1</c:v>
                  </c:pt>
                  <c:pt idx="106">
                    <c:v>0</c:v>
                  </c:pt>
                  <c:pt idx="107">
                    <c:v>0</c:v>
                  </c:pt>
                  <c:pt idx="108">
                    <c:v>0</c:v>
                  </c:pt>
                  <c:pt idx="109">
                    <c:v>1</c:v>
                  </c:pt>
                  <c:pt idx="110">
                    <c:v>0</c:v>
                  </c:pt>
                  <c:pt idx="111">
                    <c:v>0</c:v>
                  </c:pt>
                  <c:pt idx="112">
                    <c:v>0</c:v>
                  </c:pt>
                  <c:pt idx="113">
                    <c:v>0</c:v>
                  </c:pt>
                  <c:pt idx="114">
                    <c:v>1</c:v>
                  </c:pt>
                  <c:pt idx="115">
                    <c:v>1</c:v>
                  </c:pt>
                  <c:pt idx="116">
                    <c:v>0</c:v>
                  </c:pt>
                  <c:pt idx="117">
                    <c:v>0</c:v>
                  </c:pt>
                  <c:pt idx="118">
                    <c:v>0</c:v>
                  </c:pt>
                  <c:pt idx="119">
                    <c:v>0</c:v>
                  </c:pt>
                  <c:pt idx="120">
                    <c:v>0</c:v>
                  </c:pt>
                  <c:pt idx="121">
                    <c:v>0</c:v>
                  </c:pt>
                  <c:pt idx="122">
                    <c:v>1</c:v>
                  </c:pt>
                  <c:pt idx="123">
                    <c:v>0</c:v>
                  </c:pt>
                  <c:pt idx="124">
                    <c:v>0</c:v>
                  </c:pt>
                  <c:pt idx="125">
                    <c:v>0</c:v>
                  </c:pt>
                  <c:pt idx="126">
                    <c:v>1</c:v>
                  </c:pt>
                  <c:pt idx="127">
                    <c:v>0</c:v>
                  </c:pt>
                  <c:pt idx="128">
                    <c:v>0</c:v>
                  </c:pt>
                  <c:pt idx="129">
                    <c:v>0</c:v>
                  </c:pt>
                  <c:pt idx="130">
                    <c:v>0</c:v>
                  </c:pt>
                  <c:pt idx="131">
                    <c:v>0</c:v>
                  </c:pt>
                  <c:pt idx="132">
                    <c:v>1</c:v>
                  </c:pt>
                  <c:pt idx="133">
                    <c:v>0</c:v>
                  </c:pt>
                  <c:pt idx="134">
                    <c:v>1</c:v>
                  </c:pt>
                  <c:pt idx="135">
                    <c:v>1</c:v>
                  </c:pt>
                  <c:pt idx="136">
                    <c:v>0</c:v>
                  </c:pt>
                  <c:pt idx="137">
                    <c:v>0</c:v>
                  </c:pt>
                  <c:pt idx="138">
                    <c:v>1</c:v>
                  </c:pt>
                  <c:pt idx="139">
                    <c:v>1</c:v>
                  </c:pt>
                  <c:pt idx="140">
                    <c:v>0</c:v>
                  </c:pt>
                  <c:pt idx="141">
                    <c:v>1</c:v>
                  </c:pt>
                  <c:pt idx="142">
                    <c:v>1</c:v>
                  </c:pt>
                  <c:pt idx="143">
                    <c:v>0</c:v>
                  </c:pt>
                  <c:pt idx="144">
                    <c:v>0</c:v>
                  </c:pt>
                  <c:pt idx="145">
                    <c:v>1</c:v>
                  </c:pt>
                  <c:pt idx="146">
                    <c:v>1</c:v>
                  </c:pt>
                  <c:pt idx="147">
                    <c:v>0</c:v>
                  </c:pt>
                  <c:pt idx="148">
                    <c:v>0</c:v>
                  </c:pt>
                  <c:pt idx="149">
                    <c:v>1</c:v>
                  </c:pt>
                  <c:pt idx="150">
                    <c:v>0</c:v>
                  </c:pt>
                  <c:pt idx="151">
                    <c:v>1</c:v>
                  </c:pt>
                  <c:pt idx="152">
                    <c:v>1</c:v>
                  </c:pt>
                  <c:pt idx="153">
                    <c:v>1</c:v>
                  </c:pt>
                  <c:pt idx="154">
                    <c:v>1</c:v>
                  </c:pt>
                  <c:pt idx="155">
                    <c:v>1</c:v>
                  </c:pt>
                  <c:pt idx="156">
                    <c:v>1</c:v>
                  </c:pt>
                  <c:pt idx="157">
                    <c:v>1</c:v>
                  </c:pt>
                  <c:pt idx="158">
                    <c:v>1</c:v>
                  </c:pt>
                  <c:pt idx="159">
                    <c:v>1</c:v>
                  </c:pt>
                  <c:pt idx="160">
                    <c:v>0</c:v>
                  </c:pt>
                  <c:pt idx="161">
                    <c:v>1</c:v>
                  </c:pt>
                  <c:pt idx="162">
                    <c:v>1</c:v>
                  </c:pt>
                  <c:pt idx="163">
                    <c:v>1</c:v>
                  </c:pt>
                  <c:pt idx="164">
                    <c:v>1</c:v>
                  </c:pt>
                  <c:pt idx="165">
                    <c:v>1</c:v>
                  </c:pt>
                  <c:pt idx="166">
                    <c:v>1</c:v>
                  </c:pt>
                  <c:pt idx="167">
                    <c:v>0</c:v>
                  </c:pt>
                  <c:pt idx="168">
                    <c:v>0</c:v>
                  </c:pt>
                  <c:pt idx="169">
                    <c:v>1</c:v>
                  </c:pt>
                  <c:pt idx="170">
                    <c:v>0</c:v>
                  </c:pt>
                  <c:pt idx="171">
                    <c:v>0</c:v>
                  </c:pt>
                  <c:pt idx="172">
                    <c:v>0</c:v>
                  </c:pt>
                  <c:pt idx="173">
                    <c:v>1</c:v>
                  </c:pt>
                  <c:pt idx="174">
                    <c:v>0</c:v>
                  </c:pt>
                  <c:pt idx="175">
                    <c:v>1</c:v>
                  </c:pt>
                  <c:pt idx="176">
                    <c:v>1</c:v>
                  </c:pt>
                  <c:pt idx="177">
                    <c:v>1</c:v>
                  </c:pt>
                  <c:pt idx="178">
                    <c:v>1</c:v>
                  </c:pt>
                  <c:pt idx="179">
                    <c:v>1</c:v>
                  </c:pt>
                  <c:pt idx="180">
                    <c:v>1</c:v>
                  </c:pt>
                  <c:pt idx="181">
                    <c:v>1</c:v>
                  </c:pt>
                  <c:pt idx="182">
                    <c:v>1</c:v>
                  </c:pt>
                  <c:pt idx="183">
                    <c:v>1</c:v>
                  </c:pt>
                  <c:pt idx="184">
                    <c:v>0</c:v>
                  </c:pt>
                  <c:pt idx="185">
                    <c:v>0</c:v>
                  </c:pt>
                  <c:pt idx="186">
                    <c:v>1</c:v>
                  </c:pt>
                  <c:pt idx="187">
                    <c:v>1</c:v>
                  </c:pt>
                  <c:pt idx="188">
                    <c:v>1</c:v>
                  </c:pt>
                  <c:pt idx="189">
                    <c:v>1</c:v>
                  </c:pt>
                  <c:pt idx="190">
                    <c:v>0</c:v>
                  </c:pt>
                  <c:pt idx="191">
                    <c:v>1</c:v>
                  </c:pt>
                  <c:pt idx="192">
                    <c:v>1</c:v>
                  </c:pt>
                  <c:pt idx="193">
                    <c:v>0</c:v>
                  </c:pt>
                  <c:pt idx="194">
                    <c:v>0</c:v>
                  </c:pt>
                  <c:pt idx="195">
                    <c:v>0</c:v>
                  </c:pt>
                  <c:pt idx="196">
                    <c:v>1</c:v>
                  </c:pt>
                  <c:pt idx="197">
                    <c:v>0</c:v>
                  </c:pt>
                  <c:pt idx="198">
                    <c:v>0</c:v>
                  </c:pt>
                  <c:pt idx="199">
                    <c:v>1</c:v>
                  </c:pt>
                  <c:pt idx="200">
                    <c:v>0</c:v>
                  </c:pt>
                  <c:pt idx="201">
                    <c:v>0</c:v>
                  </c:pt>
                  <c:pt idx="202">
                    <c:v>1</c:v>
                  </c:pt>
                  <c:pt idx="203">
                    <c:v>0</c:v>
                  </c:pt>
                  <c:pt idx="204">
                    <c:v>0</c:v>
                  </c:pt>
                  <c:pt idx="205">
                    <c:v>1</c:v>
                  </c:pt>
                  <c:pt idx="206">
                    <c:v>0</c:v>
                  </c:pt>
                  <c:pt idx="207">
                    <c:v>1</c:v>
                  </c:pt>
                  <c:pt idx="208">
                    <c:v>0</c:v>
                  </c:pt>
                  <c:pt idx="209">
                    <c:v>1</c:v>
                  </c:pt>
                  <c:pt idx="210">
                    <c:v>0</c:v>
                  </c:pt>
                  <c:pt idx="211">
                    <c:v>1</c:v>
                  </c:pt>
                  <c:pt idx="212">
                    <c:v>0</c:v>
                  </c:pt>
                  <c:pt idx="213">
                    <c:v>0</c:v>
                  </c:pt>
                  <c:pt idx="214">
                    <c:v>0</c:v>
                  </c:pt>
                  <c:pt idx="215">
                    <c:v>0</c:v>
                  </c:pt>
                  <c:pt idx="216">
                    <c:v>0</c:v>
                  </c:pt>
                  <c:pt idx="217">
                    <c:v>0</c:v>
                  </c:pt>
                  <c:pt idx="218">
                    <c:v>0</c:v>
                  </c:pt>
                  <c:pt idx="219">
                    <c:v>0</c:v>
                  </c:pt>
                  <c:pt idx="220">
                    <c:v>0</c:v>
                  </c:pt>
                  <c:pt idx="221">
                    <c:v>0</c:v>
                  </c:pt>
                  <c:pt idx="222">
                    <c:v>0</c:v>
                  </c:pt>
                  <c:pt idx="223">
                    <c:v>0</c:v>
                  </c:pt>
                  <c:pt idx="224">
                    <c:v>1</c:v>
                  </c:pt>
                  <c:pt idx="225">
                    <c:v>1</c:v>
                  </c:pt>
                  <c:pt idx="226">
                    <c:v>1</c:v>
                  </c:pt>
                  <c:pt idx="227">
                    <c:v>0</c:v>
                  </c:pt>
                  <c:pt idx="228">
                    <c:v>0</c:v>
                  </c:pt>
                  <c:pt idx="229">
                    <c:v>1</c:v>
                  </c:pt>
                  <c:pt idx="230">
                    <c:v>0</c:v>
                  </c:pt>
                  <c:pt idx="231">
                    <c:v>1</c:v>
                  </c:pt>
                  <c:pt idx="232">
                    <c:v>1</c:v>
                  </c:pt>
                  <c:pt idx="233">
                    <c:v>1</c:v>
                  </c:pt>
                  <c:pt idx="234">
                    <c:v>0</c:v>
                  </c:pt>
                  <c:pt idx="235">
                    <c:v>1</c:v>
                  </c:pt>
                  <c:pt idx="236">
                    <c:v>1</c:v>
                  </c:pt>
                  <c:pt idx="237">
                    <c:v>1</c:v>
                  </c:pt>
                  <c:pt idx="238">
                    <c:v>1</c:v>
                  </c:pt>
                  <c:pt idx="239">
                    <c:v>1</c:v>
                  </c:pt>
                  <c:pt idx="240">
                    <c:v>1</c:v>
                  </c:pt>
                  <c:pt idx="241">
                    <c:v>0</c:v>
                  </c:pt>
                  <c:pt idx="242">
                    <c:v>0</c:v>
                  </c:pt>
                  <c:pt idx="243">
                    <c:v>1</c:v>
                  </c:pt>
                  <c:pt idx="244">
                    <c:v>0</c:v>
                  </c:pt>
                  <c:pt idx="245">
                    <c:v>1</c:v>
                  </c:pt>
                  <c:pt idx="246">
                    <c:v>0</c:v>
                  </c:pt>
                  <c:pt idx="247">
                    <c:v>0</c:v>
                  </c:pt>
                  <c:pt idx="248">
                    <c:v>1</c:v>
                  </c:pt>
                  <c:pt idx="249">
                    <c:v>0</c:v>
                  </c:pt>
                  <c:pt idx="250">
                    <c:v>0</c:v>
                  </c:pt>
                  <c:pt idx="251">
                    <c:v>1</c:v>
                  </c:pt>
                  <c:pt idx="252">
                    <c:v>0</c:v>
                  </c:pt>
                  <c:pt idx="253">
                    <c:v>0</c:v>
                  </c:pt>
                  <c:pt idx="254">
                    <c:v>0</c:v>
                  </c:pt>
                  <c:pt idx="255">
                    <c:v>1</c:v>
                  </c:pt>
                  <c:pt idx="256">
                    <c:v>1</c:v>
                  </c:pt>
                  <c:pt idx="257">
                    <c:v>1</c:v>
                  </c:pt>
                  <c:pt idx="258">
                    <c:v>0</c:v>
                  </c:pt>
                  <c:pt idx="259">
                    <c:v>1</c:v>
                  </c:pt>
                  <c:pt idx="260">
                    <c:v>1</c:v>
                  </c:pt>
                  <c:pt idx="261">
                    <c:v>0</c:v>
                  </c:pt>
                  <c:pt idx="262">
                    <c:v>0</c:v>
                  </c:pt>
                  <c:pt idx="263">
                    <c:v>0</c:v>
                  </c:pt>
                  <c:pt idx="264">
                    <c:v>0</c:v>
                  </c:pt>
                  <c:pt idx="265">
                    <c:v>0</c:v>
                  </c:pt>
                  <c:pt idx="266">
                    <c:v>0</c:v>
                  </c:pt>
                  <c:pt idx="267">
                    <c:v>0</c:v>
                  </c:pt>
                  <c:pt idx="268">
                    <c:v>0</c:v>
                  </c:pt>
                  <c:pt idx="269">
                    <c:v>0</c:v>
                  </c:pt>
                  <c:pt idx="270">
                    <c:v>0</c:v>
                  </c:pt>
                  <c:pt idx="271">
                    <c:v>1</c:v>
                  </c:pt>
                  <c:pt idx="272">
                    <c:v>1</c:v>
                  </c:pt>
                  <c:pt idx="273">
                    <c:v>1</c:v>
                  </c:pt>
                  <c:pt idx="274">
                    <c:v>1</c:v>
                  </c:pt>
                  <c:pt idx="275">
                    <c:v>1</c:v>
                  </c:pt>
                  <c:pt idx="276">
                    <c:v>1</c:v>
                  </c:pt>
                  <c:pt idx="277">
                    <c:v>1</c:v>
                  </c:pt>
                  <c:pt idx="278">
                    <c:v>0</c:v>
                  </c:pt>
                  <c:pt idx="279">
                    <c:v>1</c:v>
                  </c:pt>
                  <c:pt idx="280">
                    <c:v>1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3D9-CD40-4159-BAC9-6C415C6BDFF0}"/>
            </c:ext>
          </c:extLst>
        </c:ser>
        <c:ser>
          <c:idx val="1"/>
          <c:order val="1"/>
          <c:tx>
            <c:v>CRR7.5</c:v>
          </c:tx>
          <c:spPr>
            <a:ln w="254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'CRR(7.5)'!$A$2:$A$16</c:f>
              <c:numCache>
                <c:formatCode>General</c:formatCode>
                <c:ptCount val="1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</c:numCache>
            </c:numRef>
          </c:xVal>
          <c:yVal>
            <c:numRef>
              <c:f>'CRR(7.5)'!$B$2:$B$16</c:f>
              <c:numCache>
                <c:formatCode>General</c:formatCode>
                <c:ptCount val="15"/>
                <c:pt idx="0">
                  <c:v>5.2899134341442035E-2</c:v>
                </c:pt>
                <c:pt idx="1">
                  <c:v>6.4883378187876456E-2</c:v>
                </c:pt>
                <c:pt idx="2">
                  <c:v>7.9693877551020392E-2</c:v>
                </c:pt>
                <c:pt idx="3">
                  <c:v>9.5920797720797715E-2</c:v>
                </c:pt>
                <c:pt idx="4">
                  <c:v>0.11311886202492621</c:v>
                </c:pt>
                <c:pt idx="5">
                  <c:v>0.1311799816345271</c:v>
                </c:pt>
                <c:pt idx="6">
                  <c:v>0.150164624083543</c:v>
                </c:pt>
                <c:pt idx="7">
                  <c:v>0.170263842069315</c:v>
                </c:pt>
                <c:pt idx="8">
                  <c:v>0.19182098765432098</c:v>
                </c:pt>
                <c:pt idx="9">
                  <c:v>0.21540970583244634</c:v>
                </c:pt>
                <c:pt idx="10">
                  <c:v>0.24200829344830768</c:v>
                </c:pt>
                <c:pt idx="11">
                  <c:v>0.27339335180055402</c:v>
                </c:pt>
                <c:pt idx="12">
                  <c:v>0.31313008251465657</c:v>
                </c:pt>
                <c:pt idx="13">
                  <c:v>0.36954744685513913</c:v>
                </c:pt>
                <c:pt idx="14">
                  <c:v>0.4676423020373871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3DA-CD40-4159-BAC9-6C415C6BD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737688"/>
        <c:axId val="233738080"/>
      </c:scatterChart>
      <c:valAx>
        <c:axId val="233737688"/>
        <c:scaling>
          <c:orientation val="minMax"/>
          <c:max val="8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(N</a:t>
                </a:r>
                <a:r>
                  <a:rPr lang="en-US" sz="1600" b="1" baseline="-25000"/>
                  <a:t>1</a:t>
                </a:r>
                <a:r>
                  <a:rPr lang="en-US" sz="1600" b="1" baseline="0"/>
                  <a:t>)</a:t>
                </a:r>
                <a:r>
                  <a:rPr lang="en-US" sz="1600" b="1" baseline="-25000"/>
                  <a:t>60cs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738080"/>
        <c:crosses val="autoZero"/>
        <c:crossBetween val="midCat"/>
      </c:valAx>
      <c:valAx>
        <c:axId val="233738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600" b="1"/>
                  <a:t>CSR</a:t>
                </a:r>
                <a:r>
                  <a:rPr lang="en-US" sz="1600" b="1" baseline="-25000"/>
                  <a:t>eq-7.5</a:t>
                </a:r>
                <a:endParaRPr lang="en-US" sz="16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6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737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'FC(0-100)'!$T$1</c:f>
              <c:strCache>
                <c:ptCount val="1"/>
                <c:pt idx="0">
                  <c:v>CSReq-7.5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'FC(0-100)'!$S$2:$S$1000</c:f>
              <c:numCache>
                <c:formatCode>General</c:formatCode>
                <c:ptCount val="966"/>
                <c:pt idx="0">
                  <c:v>48</c:v>
                </c:pt>
                <c:pt idx="1">
                  <c:v>39.791039522013705</c:v>
                </c:pt>
                <c:pt idx="2">
                  <c:v>25.147088746247157</c:v>
                </c:pt>
                <c:pt idx="3">
                  <c:v>50</c:v>
                </c:pt>
                <c:pt idx="4">
                  <c:v>50</c:v>
                </c:pt>
                <c:pt idx="5">
                  <c:v>34.582909863254372</c:v>
                </c:pt>
                <c:pt idx="6">
                  <c:v>33.401494496614895</c:v>
                </c:pt>
                <c:pt idx="7">
                  <c:v>14.713344298503166</c:v>
                </c:pt>
                <c:pt idx="8">
                  <c:v>33</c:v>
                </c:pt>
                <c:pt idx="9">
                  <c:v>31</c:v>
                </c:pt>
                <c:pt idx="10">
                  <c:v>15</c:v>
                </c:pt>
                <c:pt idx="11">
                  <c:v>25</c:v>
                </c:pt>
                <c:pt idx="12">
                  <c:v>31</c:v>
                </c:pt>
                <c:pt idx="13">
                  <c:v>35</c:v>
                </c:pt>
                <c:pt idx="14">
                  <c:v>20</c:v>
                </c:pt>
                <c:pt idx="15">
                  <c:v>44</c:v>
                </c:pt>
                <c:pt idx="16">
                  <c:v>30</c:v>
                </c:pt>
                <c:pt idx="17">
                  <c:v>30</c:v>
                </c:pt>
                <c:pt idx="18">
                  <c:v>36</c:v>
                </c:pt>
                <c:pt idx="19">
                  <c:v>30</c:v>
                </c:pt>
                <c:pt idx="20">
                  <c:v>31</c:v>
                </c:pt>
                <c:pt idx="21">
                  <c:v>22</c:v>
                </c:pt>
                <c:pt idx="22">
                  <c:v>10</c:v>
                </c:pt>
                <c:pt idx="23">
                  <c:v>13</c:v>
                </c:pt>
                <c:pt idx="24">
                  <c:v>9</c:v>
                </c:pt>
                <c:pt idx="25">
                  <c:v>18</c:v>
                </c:pt>
                <c:pt idx="26">
                  <c:v>4</c:v>
                </c:pt>
                <c:pt idx="27">
                  <c:v>31.690020186029951</c:v>
                </c:pt>
                <c:pt idx="28">
                  <c:v>45.304727708454081</c:v>
                </c:pt>
                <c:pt idx="29">
                  <c:v>44</c:v>
                </c:pt>
                <c:pt idx="30">
                  <c:v>38.77841210501574</c:v>
                </c:pt>
                <c:pt idx="31">
                  <c:v>17.840493908747671</c:v>
                </c:pt>
                <c:pt idx="32">
                  <c:v>18.219583987539913</c:v>
                </c:pt>
                <c:pt idx="33">
                  <c:v>9.7097277084540803</c:v>
                </c:pt>
                <c:pt idx="34">
                  <c:v>42.268264728627749</c:v>
                </c:pt>
                <c:pt idx="35">
                  <c:v>50</c:v>
                </c:pt>
                <c:pt idx="36">
                  <c:v>23.662733882394701</c:v>
                </c:pt>
                <c:pt idx="37">
                  <c:v>31.384453978259991</c:v>
                </c:pt>
                <c:pt idx="38">
                  <c:v>41.241781855933837</c:v>
                </c:pt>
                <c:pt idx="39">
                  <c:v>47</c:v>
                </c:pt>
                <c:pt idx="40">
                  <c:v>14.794727708454081</c:v>
                </c:pt>
                <c:pt idx="41">
                  <c:v>45</c:v>
                </c:pt>
                <c:pt idx="42">
                  <c:v>39.791039522013705</c:v>
                </c:pt>
                <c:pt idx="43">
                  <c:v>7.6757277084540814</c:v>
                </c:pt>
                <c:pt idx="44">
                  <c:v>9.7097277084540803</c:v>
                </c:pt>
                <c:pt idx="45">
                  <c:v>47.400679092097292</c:v>
                </c:pt>
                <c:pt idx="46">
                  <c:v>34.410014755792346</c:v>
                </c:pt>
                <c:pt idx="47">
                  <c:v>14.64021330994656</c:v>
                </c:pt>
                <c:pt idx="48">
                  <c:v>40.168313578101987</c:v>
                </c:pt>
                <c:pt idx="49">
                  <c:v>15.943127779078447</c:v>
                </c:pt>
                <c:pt idx="50">
                  <c:v>24.358770092023711</c:v>
                </c:pt>
                <c:pt idx="51">
                  <c:v>22.428164425042354</c:v>
                </c:pt>
                <c:pt idx="52">
                  <c:v>32.399972471608081</c:v>
                </c:pt>
                <c:pt idx="53">
                  <c:v>15.498003466499414</c:v>
                </c:pt>
                <c:pt idx="54">
                  <c:v>48.595858421220932</c:v>
                </c:pt>
                <c:pt idx="55">
                  <c:v>11.170766990917389</c:v>
                </c:pt>
                <c:pt idx="56">
                  <c:v>14.318432899163659</c:v>
                </c:pt>
                <c:pt idx="57">
                  <c:v>47.535765625585434</c:v>
                </c:pt>
                <c:pt idx="58">
                  <c:v>38.156834968417179</c:v>
                </c:pt>
                <c:pt idx="59">
                  <c:v>46.79237672121711</c:v>
                </c:pt>
                <c:pt idx="60">
                  <c:v>41.836846867338842</c:v>
                </c:pt>
                <c:pt idx="61">
                  <c:v>23</c:v>
                </c:pt>
                <c:pt idx="62">
                  <c:v>41.767308191987794</c:v>
                </c:pt>
                <c:pt idx="63">
                  <c:v>38.787661272055566</c:v>
                </c:pt>
                <c:pt idx="64">
                  <c:v>12.2</c:v>
                </c:pt>
                <c:pt idx="65">
                  <c:v>14.6</c:v>
                </c:pt>
                <c:pt idx="66">
                  <c:v>13.4</c:v>
                </c:pt>
                <c:pt idx="67">
                  <c:v>11</c:v>
                </c:pt>
                <c:pt idx="68">
                  <c:v>11</c:v>
                </c:pt>
                <c:pt idx="69">
                  <c:v>8.6</c:v>
                </c:pt>
                <c:pt idx="70">
                  <c:v>8.6</c:v>
                </c:pt>
                <c:pt idx="71">
                  <c:v>27.8</c:v>
                </c:pt>
                <c:pt idx="72">
                  <c:v>36.200000000000003</c:v>
                </c:pt>
                <c:pt idx="73">
                  <c:v>8.6</c:v>
                </c:pt>
                <c:pt idx="74">
                  <c:v>11</c:v>
                </c:pt>
                <c:pt idx="75">
                  <c:v>7.4</c:v>
                </c:pt>
                <c:pt idx="76">
                  <c:v>17</c:v>
                </c:pt>
                <c:pt idx="77">
                  <c:v>9.8000000000000007</c:v>
                </c:pt>
                <c:pt idx="78">
                  <c:v>18.2</c:v>
                </c:pt>
                <c:pt idx="79">
                  <c:v>13.4</c:v>
                </c:pt>
                <c:pt idx="80">
                  <c:v>9.8000000000000007</c:v>
                </c:pt>
                <c:pt idx="81">
                  <c:v>12.2</c:v>
                </c:pt>
                <c:pt idx="82">
                  <c:v>11</c:v>
                </c:pt>
                <c:pt idx="83">
                  <c:v>25.4</c:v>
                </c:pt>
                <c:pt idx="84">
                  <c:v>13.4</c:v>
                </c:pt>
                <c:pt idx="85">
                  <c:v>8.6</c:v>
                </c:pt>
                <c:pt idx="86">
                  <c:v>26.599999999999998</c:v>
                </c:pt>
                <c:pt idx="87">
                  <c:v>43.4</c:v>
                </c:pt>
                <c:pt idx="88">
                  <c:v>17</c:v>
                </c:pt>
                <c:pt idx="89">
                  <c:v>8.6</c:v>
                </c:pt>
                <c:pt idx="90">
                  <c:v>8.6</c:v>
                </c:pt>
                <c:pt idx="91">
                  <c:v>14.6</c:v>
                </c:pt>
                <c:pt idx="92">
                  <c:v>19.399999999999999</c:v>
                </c:pt>
                <c:pt idx="93">
                  <c:v>15.799999999999999</c:v>
                </c:pt>
                <c:pt idx="94">
                  <c:v>15.799999999999999</c:v>
                </c:pt>
                <c:pt idx="95">
                  <c:v>7.4</c:v>
                </c:pt>
                <c:pt idx="96">
                  <c:v>8.6</c:v>
                </c:pt>
                <c:pt idx="97">
                  <c:v>9.8000000000000007</c:v>
                </c:pt>
                <c:pt idx="98">
                  <c:v>18.2</c:v>
                </c:pt>
                <c:pt idx="99">
                  <c:v>26.599999999999998</c:v>
                </c:pt>
                <c:pt idx="100">
                  <c:v>50</c:v>
                </c:pt>
                <c:pt idx="101">
                  <c:v>20.6</c:v>
                </c:pt>
                <c:pt idx="102">
                  <c:v>8.6</c:v>
                </c:pt>
                <c:pt idx="103">
                  <c:v>15.799999999999999</c:v>
                </c:pt>
                <c:pt idx="104">
                  <c:v>17</c:v>
                </c:pt>
                <c:pt idx="105">
                  <c:v>50</c:v>
                </c:pt>
                <c:pt idx="106">
                  <c:v>24.2</c:v>
                </c:pt>
                <c:pt idx="107">
                  <c:v>13.4</c:v>
                </c:pt>
                <c:pt idx="108">
                  <c:v>15.799999999999999</c:v>
                </c:pt>
                <c:pt idx="109">
                  <c:v>9.8000000000000007</c:v>
                </c:pt>
                <c:pt idx="110">
                  <c:v>33.799999999999997</c:v>
                </c:pt>
                <c:pt idx="111">
                  <c:v>19.399999999999999</c:v>
                </c:pt>
                <c:pt idx="112">
                  <c:v>12.2</c:v>
                </c:pt>
                <c:pt idx="113">
                  <c:v>32.599999999999994</c:v>
                </c:pt>
                <c:pt idx="114">
                  <c:v>9.8000000000000007</c:v>
                </c:pt>
                <c:pt idx="115">
                  <c:v>7.4</c:v>
                </c:pt>
                <c:pt idx="116">
                  <c:v>8.6</c:v>
                </c:pt>
                <c:pt idx="117">
                  <c:v>13.4</c:v>
                </c:pt>
                <c:pt idx="118">
                  <c:v>6.2</c:v>
                </c:pt>
                <c:pt idx="119">
                  <c:v>11</c:v>
                </c:pt>
                <c:pt idx="120">
                  <c:v>50</c:v>
                </c:pt>
                <c:pt idx="121">
                  <c:v>8.6</c:v>
                </c:pt>
                <c:pt idx="122">
                  <c:v>6.2</c:v>
                </c:pt>
                <c:pt idx="123">
                  <c:v>24.2</c:v>
                </c:pt>
                <c:pt idx="124">
                  <c:v>12.2</c:v>
                </c:pt>
                <c:pt idx="125">
                  <c:v>9.8000000000000007</c:v>
                </c:pt>
                <c:pt idx="126">
                  <c:v>9.8000000000000007</c:v>
                </c:pt>
                <c:pt idx="127">
                  <c:v>13.4</c:v>
                </c:pt>
                <c:pt idx="128">
                  <c:v>7.4</c:v>
                </c:pt>
                <c:pt idx="129">
                  <c:v>7.4</c:v>
                </c:pt>
                <c:pt idx="130">
                  <c:v>15.799999999999999</c:v>
                </c:pt>
                <c:pt idx="131">
                  <c:v>14.6</c:v>
                </c:pt>
                <c:pt idx="132">
                  <c:v>8.6</c:v>
                </c:pt>
                <c:pt idx="133">
                  <c:v>8.6</c:v>
                </c:pt>
                <c:pt idx="134">
                  <c:v>35</c:v>
                </c:pt>
                <c:pt idx="135">
                  <c:v>11</c:v>
                </c:pt>
                <c:pt idx="136">
                  <c:v>18.2</c:v>
                </c:pt>
                <c:pt idx="137">
                  <c:v>13.4</c:v>
                </c:pt>
                <c:pt idx="138">
                  <c:v>9.8000000000000007</c:v>
                </c:pt>
                <c:pt idx="139">
                  <c:v>18.2</c:v>
                </c:pt>
                <c:pt idx="140">
                  <c:v>50</c:v>
                </c:pt>
                <c:pt idx="141">
                  <c:v>15.799999999999999</c:v>
                </c:pt>
                <c:pt idx="142">
                  <c:v>9.8000000000000007</c:v>
                </c:pt>
                <c:pt idx="143">
                  <c:v>33.799999999999997</c:v>
                </c:pt>
                <c:pt idx="144">
                  <c:v>15.799999999999999</c:v>
                </c:pt>
                <c:pt idx="145">
                  <c:v>9.8000000000000007</c:v>
                </c:pt>
                <c:pt idx="146">
                  <c:v>11</c:v>
                </c:pt>
                <c:pt idx="147">
                  <c:v>19.399999999999999</c:v>
                </c:pt>
                <c:pt idx="148">
                  <c:v>19.399999999999999</c:v>
                </c:pt>
                <c:pt idx="149">
                  <c:v>9.8000000000000007</c:v>
                </c:pt>
                <c:pt idx="150">
                  <c:v>12.2</c:v>
                </c:pt>
                <c:pt idx="151">
                  <c:v>9.8000000000000007</c:v>
                </c:pt>
                <c:pt idx="152">
                  <c:v>9.8000000000000007</c:v>
                </c:pt>
                <c:pt idx="153">
                  <c:v>33.799999999999997</c:v>
                </c:pt>
                <c:pt idx="154">
                  <c:v>23</c:v>
                </c:pt>
                <c:pt idx="155">
                  <c:v>8.6</c:v>
                </c:pt>
                <c:pt idx="156">
                  <c:v>13.4</c:v>
                </c:pt>
                <c:pt idx="157">
                  <c:v>15.799999999999999</c:v>
                </c:pt>
                <c:pt idx="158">
                  <c:v>8.6</c:v>
                </c:pt>
                <c:pt idx="159">
                  <c:v>11</c:v>
                </c:pt>
                <c:pt idx="160">
                  <c:v>48.199999999999996</c:v>
                </c:pt>
                <c:pt idx="161">
                  <c:v>17</c:v>
                </c:pt>
                <c:pt idx="162">
                  <c:v>9.8000000000000007</c:v>
                </c:pt>
                <c:pt idx="163">
                  <c:v>19.399999999999999</c:v>
                </c:pt>
                <c:pt idx="164">
                  <c:v>9.8000000000000007</c:v>
                </c:pt>
                <c:pt idx="165">
                  <c:v>29</c:v>
                </c:pt>
                <c:pt idx="166">
                  <c:v>30.2</c:v>
                </c:pt>
                <c:pt idx="167">
                  <c:v>20.6</c:v>
                </c:pt>
                <c:pt idx="168">
                  <c:v>18.2</c:v>
                </c:pt>
                <c:pt idx="169">
                  <c:v>14.6</c:v>
                </c:pt>
                <c:pt idx="170">
                  <c:v>13.4</c:v>
                </c:pt>
                <c:pt idx="171">
                  <c:v>48.199999999999996</c:v>
                </c:pt>
                <c:pt idx="172">
                  <c:v>13.4</c:v>
                </c:pt>
                <c:pt idx="173">
                  <c:v>8.6</c:v>
                </c:pt>
                <c:pt idx="174">
                  <c:v>12.2</c:v>
                </c:pt>
                <c:pt idx="175">
                  <c:v>14.6</c:v>
                </c:pt>
                <c:pt idx="176">
                  <c:v>11</c:v>
                </c:pt>
                <c:pt idx="177">
                  <c:v>13.4</c:v>
                </c:pt>
                <c:pt idx="178">
                  <c:v>8.6</c:v>
                </c:pt>
                <c:pt idx="179">
                  <c:v>8.6</c:v>
                </c:pt>
                <c:pt idx="180">
                  <c:v>11</c:v>
                </c:pt>
                <c:pt idx="181">
                  <c:v>21.8</c:v>
                </c:pt>
                <c:pt idx="182">
                  <c:v>14.6</c:v>
                </c:pt>
                <c:pt idx="183">
                  <c:v>15.799999999999999</c:v>
                </c:pt>
                <c:pt idx="184">
                  <c:v>13.4</c:v>
                </c:pt>
                <c:pt idx="185">
                  <c:v>13.4</c:v>
                </c:pt>
                <c:pt idx="186">
                  <c:v>11</c:v>
                </c:pt>
                <c:pt idx="187">
                  <c:v>12.2</c:v>
                </c:pt>
                <c:pt idx="188">
                  <c:v>8.6</c:v>
                </c:pt>
                <c:pt idx="189">
                  <c:v>19.399999999999999</c:v>
                </c:pt>
                <c:pt idx="190">
                  <c:v>26.599999999999998</c:v>
                </c:pt>
                <c:pt idx="191">
                  <c:v>24.2</c:v>
                </c:pt>
                <c:pt idx="192">
                  <c:v>21.8</c:v>
                </c:pt>
                <c:pt idx="193">
                  <c:v>20.6</c:v>
                </c:pt>
                <c:pt idx="194">
                  <c:v>18.2</c:v>
                </c:pt>
                <c:pt idx="195">
                  <c:v>17</c:v>
                </c:pt>
                <c:pt idx="196">
                  <c:v>37.4</c:v>
                </c:pt>
                <c:pt idx="197">
                  <c:v>9.8000000000000007</c:v>
                </c:pt>
                <c:pt idx="198">
                  <c:v>15.799999999999999</c:v>
                </c:pt>
                <c:pt idx="199">
                  <c:v>11</c:v>
                </c:pt>
                <c:pt idx="200">
                  <c:v>11</c:v>
                </c:pt>
                <c:pt idx="201">
                  <c:v>20.6</c:v>
                </c:pt>
                <c:pt idx="202">
                  <c:v>17</c:v>
                </c:pt>
                <c:pt idx="203">
                  <c:v>19.399999999999999</c:v>
                </c:pt>
                <c:pt idx="204">
                  <c:v>13.4</c:v>
                </c:pt>
                <c:pt idx="205">
                  <c:v>15.799999999999999</c:v>
                </c:pt>
                <c:pt idx="206">
                  <c:v>20.6</c:v>
                </c:pt>
                <c:pt idx="207">
                  <c:v>14.6</c:v>
                </c:pt>
                <c:pt idx="208">
                  <c:v>26.599999999999998</c:v>
                </c:pt>
                <c:pt idx="209">
                  <c:v>15.799999999999999</c:v>
                </c:pt>
                <c:pt idx="210">
                  <c:v>15.799999999999999</c:v>
                </c:pt>
                <c:pt idx="211">
                  <c:v>38.6</c:v>
                </c:pt>
                <c:pt idx="212">
                  <c:v>19.399999999999999</c:v>
                </c:pt>
                <c:pt idx="213">
                  <c:v>11</c:v>
                </c:pt>
                <c:pt idx="214">
                  <c:v>9.8000000000000007</c:v>
                </c:pt>
                <c:pt idx="215">
                  <c:v>12.2</c:v>
                </c:pt>
                <c:pt idx="216">
                  <c:v>17</c:v>
                </c:pt>
                <c:pt idx="217">
                  <c:v>12.2</c:v>
                </c:pt>
                <c:pt idx="218">
                  <c:v>12.2</c:v>
                </c:pt>
                <c:pt idx="219">
                  <c:v>9.8000000000000007</c:v>
                </c:pt>
                <c:pt idx="220">
                  <c:v>9.8000000000000007</c:v>
                </c:pt>
                <c:pt idx="221">
                  <c:v>11</c:v>
                </c:pt>
                <c:pt idx="222">
                  <c:v>25.4</c:v>
                </c:pt>
                <c:pt idx="223">
                  <c:v>12.2</c:v>
                </c:pt>
                <c:pt idx="224">
                  <c:v>15.799999999999999</c:v>
                </c:pt>
                <c:pt idx="225">
                  <c:v>6.2</c:v>
                </c:pt>
                <c:pt idx="226">
                  <c:v>6.2</c:v>
                </c:pt>
                <c:pt idx="227">
                  <c:v>9.8000000000000007</c:v>
                </c:pt>
                <c:pt idx="228">
                  <c:v>11</c:v>
                </c:pt>
                <c:pt idx="229">
                  <c:v>9.8000000000000007</c:v>
                </c:pt>
                <c:pt idx="230">
                  <c:v>17</c:v>
                </c:pt>
                <c:pt idx="231">
                  <c:v>6.2</c:v>
                </c:pt>
                <c:pt idx="232">
                  <c:v>20.6</c:v>
                </c:pt>
                <c:pt idx="233">
                  <c:v>15.799999999999999</c:v>
                </c:pt>
                <c:pt idx="234">
                  <c:v>15.799999999999999</c:v>
                </c:pt>
                <c:pt idx="235">
                  <c:v>14.6</c:v>
                </c:pt>
                <c:pt idx="236">
                  <c:v>25.4</c:v>
                </c:pt>
                <c:pt idx="237">
                  <c:v>15.799999999999999</c:v>
                </c:pt>
                <c:pt idx="238">
                  <c:v>8.6</c:v>
                </c:pt>
                <c:pt idx="239">
                  <c:v>11</c:v>
                </c:pt>
                <c:pt idx="240">
                  <c:v>13.4</c:v>
                </c:pt>
                <c:pt idx="241">
                  <c:v>13.4</c:v>
                </c:pt>
                <c:pt idx="242">
                  <c:v>11</c:v>
                </c:pt>
                <c:pt idx="243">
                  <c:v>17</c:v>
                </c:pt>
                <c:pt idx="244">
                  <c:v>13.4</c:v>
                </c:pt>
                <c:pt idx="245">
                  <c:v>15.799999999999999</c:v>
                </c:pt>
                <c:pt idx="246">
                  <c:v>9.8000000000000007</c:v>
                </c:pt>
                <c:pt idx="247">
                  <c:v>21.8</c:v>
                </c:pt>
                <c:pt idx="248">
                  <c:v>11</c:v>
                </c:pt>
                <c:pt idx="249">
                  <c:v>12.2</c:v>
                </c:pt>
                <c:pt idx="250">
                  <c:v>30.2</c:v>
                </c:pt>
                <c:pt idx="251">
                  <c:v>23</c:v>
                </c:pt>
                <c:pt idx="252">
                  <c:v>13.4</c:v>
                </c:pt>
                <c:pt idx="253">
                  <c:v>12.2</c:v>
                </c:pt>
                <c:pt idx="254">
                  <c:v>9.8000000000000007</c:v>
                </c:pt>
                <c:pt idx="255">
                  <c:v>12.2</c:v>
                </c:pt>
                <c:pt idx="256">
                  <c:v>17</c:v>
                </c:pt>
                <c:pt idx="257">
                  <c:v>7.4</c:v>
                </c:pt>
                <c:pt idx="258">
                  <c:v>12.2</c:v>
                </c:pt>
                <c:pt idx="259">
                  <c:v>12.2</c:v>
                </c:pt>
                <c:pt idx="260">
                  <c:v>11</c:v>
                </c:pt>
                <c:pt idx="261">
                  <c:v>12.2</c:v>
                </c:pt>
                <c:pt idx="262">
                  <c:v>13.4</c:v>
                </c:pt>
                <c:pt idx="263">
                  <c:v>8.6</c:v>
                </c:pt>
                <c:pt idx="264">
                  <c:v>12.2</c:v>
                </c:pt>
                <c:pt idx="265">
                  <c:v>9.8000000000000007</c:v>
                </c:pt>
                <c:pt idx="266">
                  <c:v>12.2</c:v>
                </c:pt>
                <c:pt idx="267">
                  <c:v>17</c:v>
                </c:pt>
                <c:pt idx="268">
                  <c:v>20.6</c:v>
                </c:pt>
                <c:pt idx="269">
                  <c:v>9.8000000000000007</c:v>
                </c:pt>
                <c:pt idx="270">
                  <c:v>13.4</c:v>
                </c:pt>
                <c:pt idx="271">
                  <c:v>8.6</c:v>
                </c:pt>
                <c:pt idx="272">
                  <c:v>13.4</c:v>
                </c:pt>
                <c:pt idx="273">
                  <c:v>13.4</c:v>
                </c:pt>
                <c:pt idx="274">
                  <c:v>9.8000000000000007</c:v>
                </c:pt>
                <c:pt idx="275">
                  <c:v>13.4</c:v>
                </c:pt>
                <c:pt idx="276">
                  <c:v>11</c:v>
                </c:pt>
                <c:pt idx="277">
                  <c:v>13.4</c:v>
                </c:pt>
                <c:pt idx="278">
                  <c:v>11</c:v>
                </c:pt>
                <c:pt idx="279">
                  <c:v>11</c:v>
                </c:pt>
                <c:pt idx="280">
                  <c:v>11</c:v>
                </c:pt>
                <c:pt idx="281">
                  <c:v>8.6</c:v>
                </c:pt>
                <c:pt idx="282">
                  <c:v>24.2</c:v>
                </c:pt>
                <c:pt idx="283">
                  <c:v>24.2</c:v>
                </c:pt>
                <c:pt idx="284">
                  <c:v>50</c:v>
                </c:pt>
                <c:pt idx="285">
                  <c:v>11</c:v>
                </c:pt>
                <c:pt idx="286">
                  <c:v>18.2</c:v>
                </c:pt>
                <c:pt idx="287">
                  <c:v>12.2</c:v>
                </c:pt>
                <c:pt idx="288">
                  <c:v>13.4</c:v>
                </c:pt>
                <c:pt idx="289">
                  <c:v>23</c:v>
                </c:pt>
                <c:pt idx="290">
                  <c:v>24.2</c:v>
                </c:pt>
                <c:pt idx="291">
                  <c:v>20.6</c:v>
                </c:pt>
                <c:pt idx="292">
                  <c:v>12.2</c:v>
                </c:pt>
                <c:pt idx="293">
                  <c:v>14.6</c:v>
                </c:pt>
                <c:pt idx="294">
                  <c:v>13.4</c:v>
                </c:pt>
                <c:pt idx="295">
                  <c:v>9.8000000000000007</c:v>
                </c:pt>
                <c:pt idx="296">
                  <c:v>9.8000000000000007</c:v>
                </c:pt>
                <c:pt idx="297">
                  <c:v>17</c:v>
                </c:pt>
                <c:pt idx="298">
                  <c:v>18.2</c:v>
                </c:pt>
                <c:pt idx="299">
                  <c:v>20.6</c:v>
                </c:pt>
                <c:pt idx="300">
                  <c:v>14.6</c:v>
                </c:pt>
                <c:pt idx="301">
                  <c:v>13.4</c:v>
                </c:pt>
                <c:pt idx="302">
                  <c:v>19.399999999999999</c:v>
                </c:pt>
                <c:pt idx="303">
                  <c:v>8.6</c:v>
                </c:pt>
                <c:pt idx="304">
                  <c:v>11</c:v>
                </c:pt>
                <c:pt idx="305">
                  <c:v>18.2</c:v>
                </c:pt>
                <c:pt idx="306">
                  <c:v>19.399999999999999</c:v>
                </c:pt>
                <c:pt idx="307">
                  <c:v>17</c:v>
                </c:pt>
                <c:pt idx="308">
                  <c:v>15.799999999999999</c:v>
                </c:pt>
                <c:pt idx="309">
                  <c:v>13.4</c:v>
                </c:pt>
                <c:pt idx="310">
                  <c:v>11</c:v>
                </c:pt>
                <c:pt idx="311">
                  <c:v>12.2</c:v>
                </c:pt>
                <c:pt idx="312">
                  <c:v>15.799999999999999</c:v>
                </c:pt>
                <c:pt idx="313">
                  <c:v>17</c:v>
                </c:pt>
                <c:pt idx="314">
                  <c:v>13.4</c:v>
                </c:pt>
                <c:pt idx="315">
                  <c:v>15.367756549746447</c:v>
                </c:pt>
                <c:pt idx="316">
                  <c:v>21.363868238119245</c:v>
                </c:pt>
                <c:pt idx="317">
                  <c:v>19.515245216070571</c:v>
                </c:pt>
                <c:pt idx="318">
                  <c:v>18.058677583398872</c:v>
                </c:pt>
                <c:pt idx="319">
                  <c:v>4.1544069804687851</c:v>
                </c:pt>
                <c:pt idx="320">
                  <c:v>13.526744293198279</c:v>
                </c:pt>
                <c:pt idx="321">
                  <c:v>16.798110705332835</c:v>
                </c:pt>
                <c:pt idx="322">
                  <c:v>18.114210177050264</c:v>
                </c:pt>
                <c:pt idx="323">
                  <c:v>23.052409925821848</c:v>
                </c:pt>
                <c:pt idx="324">
                  <c:v>18.114210177050264</c:v>
                </c:pt>
                <c:pt idx="325">
                  <c:v>18.882877112162507</c:v>
                </c:pt>
                <c:pt idx="326">
                  <c:v>14.150454331220697</c:v>
                </c:pt>
                <c:pt idx="327">
                  <c:v>17.44150088290851</c:v>
                </c:pt>
                <c:pt idx="328">
                  <c:v>11.931015486381245</c:v>
                </c:pt>
                <c:pt idx="329">
                  <c:v>14.794727708454081</c:v>
                </c:pt>
                <c:pt idx="330">
                  <c:v>25.33333242319528</c:v>
                </c:pt>
                <c:pt idx="331">
                  <c:v>18.236945437627433</c:v>
                </c:pt>
                <c:pt idx="332">
                  <c:v>21.12830099242036</c:v>
                </c:pt>
                <c:pt idx="333">
                  <c:v>12.979110236574355</c:v>
                </c:pt>
                <c:pt idx="334">
                  <c:v>19.267678737733021</c:v>
                </c:pt>
                <c:pt idx="335">
                  <c:v>25.33333242319528</c:v>
                </c:pt>
                <c:pt idx="336">
                  <c:v>22.323436544034166</c:v>
                </c:pt>
                <c:pt idx="337">
                  <c:v>22.323436544034166</c:v>
                </c:pt>
                <c:pt idx="338">
                  <c:v>19.538491182054319</c:v>
                </c:pt>
                <c:pt idx="339">
                  <c:v>16.25665009059821</c:v>
                </c:pt>
                <c:pt idx="340">
                  <c:v>16.193699884424063</c:v>
                </c:pt>
                <c:pt idx="341">
                  <c:v>50</c:v>
                </c:pt>
                <c:pt idx="342">
                  <c:v>22.132997930877057</c:v>
                </c:pt>
                <c:pt idx="343">
                  <c:v>19.267678737733021</c:v>
                </c:pt>
                <c:pt idx="344">
                  <c:v>24.964727708454081</c:v>
                </c:pt>
                <c:pt idx="345">
                  <c:v>27.652436739277917</c:v>
                </c:pt>
                <c:pt idx="346">
                  <c:v>31.518041533449324</c:v>
                </c:pt>
                <c:pt idx="347">
                  <c:v>30.920839048461922</c:v>
                </c:pt>
                <c:pt idx="348">
                  <c:v>18</c:v>
                </c:pt>
                <c:pt idx="349">
                  <c:v>33.56128708665269</c:v>
                </c:pt>
                <c:pt idx="350">
                  <c:v>22.411962988312354</c:v>
                </c:pt>
                <c:pt idx="351">
                  <c:v>22.323436544034166</c:v>
                </c:pt>
                <c:pt idx="352">
                  <c:v>24.601628267044163</c:v>
                </c:pt>
                <c:pt idx="353">
                  <c:v>21.913727708454083</c:v>
                </c:pt>
                <c:pt idx="354">
                  <c:v>26.179559536066353</c:v>
                </c:pt>
                <c:pt idx="355">
                  <c:v>12.107208778017329</c:v>
                </c:pt>
                <c:pt idx="356">
                  <c:v>11.764489101360883</c:v>
                </c:pt>
                <c:pt idx="357">
                  <c:v>23.330086026699139</c:v>
                </c:pt>
                <c:pt idx="358">
                  <c:v>21.739135030667818</c:v>
                </c:pt>
                <c:pt idx="359">
                  <c:v>21.739135030667818</c:v>
                </c:pt>
                <c:pt idx="360">
                  <c:v>9.6001506298206394</c:v>
                </c:pt>
                <c:pt idx="361">
                  <c:v>31.255009964263483</c:v>
                </c:pt>
                <c:pt idx="362">
                  <c:v>20.495776072756918</c:v>
                </c:pt>
                <c:pt idx="363">
                  <c:v>21.361796892674207</c:v>
                </c:pt>
                <c:pt idx="364">
                  <c:v>20.563136190665677</c:v>
                </c:pt>
                <c:pt idx="365">
                  <c:v>16.098748210557076</c:v>
                </c:pt>
                <c:pt idx="366">
                  <c:v>14.672888960884929</c:v>
                </c:pt>
                <c:pt idx="367">
                  <c:v>17.85316734779143</c:v>
                </c:pt>
                <c:pt idx="368">
                  <c:v>35.997949530217198</c:v>
                </c:pt>
                <c:pt idx="369">
                  <c:v>22.75527036119195</c:v>
                </c:pt>
                <c:pt idx="370">
                  <c:v>27.760002086883087</c:v>
                </c:pt>
                <c:pt idx="371">
                  <c:v>31.680178653817229</c:v>
                </c:pt>
                <c:pt idx="372">
                  <c:v>16.098748210557076</c:v>
                </c:pt>
                <c:pt idx="373">
                  <c:v>13.612796165249428</c:v>
                </c:pt>
                <c:pt idx="374">
                  <c:v>25.20352233921728</c:v>
                </c:pt>
                <c:pt idx="375">
                  <c:v>23.494531957410501</c:v>
                </c:pt>
                <c:pt idx="376">
                  <c:v>28.826369619251235</c:v>
                </c:pt>
                <c:pt idx="377">
                  <c:v>11.632138726468568</c:v>
                </c:pt>
                <c:pt idx="378">
                  <c:v>23.864048565774254</c:v>
                </c:pt>
                <c:pt idx="379">
                  <c:v>19.883537046731327</c:v>
                </c:pt>
                <c:pt idx="380">
                  <c:v>17.403722562726315</c:v>
                </c:pt>
                <c:pt idx="381">
                  <c:v>23.044636901017299</c:v>
                </c:pt>
                <c:pt idx="382">
                  <c:v>50</c:v>
                </c:pt>
                <c:pt idx="383">
                  <c:v>9.8707717931353507</c:v>
                </c:pt>
                <c:pt idx="384">
                  <c:v>35.997949530217198</c:v>
                </c:pt>
                <c:pt idx="385">
                  <c:v>28.248487248201751</c:v>
                </c:pt>
                <c:pt idx="386">
                  <c:v>25.96305799204444</c:v>
                </c:pt>
                <c:pt idx="387">
                  <c:v>42.055344190953534</c:v>
                </c:pt>
                <c:pt idx="388">
                  <c:v>50</c:v>
                </c:pt>
                <c:pt idx="389">
                  <c:v>14.323770092023711</c:v>
                </c:pt>
                <c:pt idx="390">
                  <c:v>28.10869615189899</c:v>
                </c:pt>
                <c:pt idx="391">
                  <c:v>48.191502033950293</c:v>
                </c:pt>
                <c:pt idx="392">
                  <c:v>22.020989631732515</c:v>
                </c:pt>
                <c:pt idx="393">
                  <c:v>20.866672864480968</c:v>
                </c:pt>
                <c:pt idx="394">
                  <c:v>50</c:v>
                </c:pt>
                <c:pt idx="395">
                  <c:v>48.199999999999996</c:v>
                </c:pt>
                <c:pt idx="396">
                  <c:v>14.196255216396679</c:v>
                </c:pt>
                <c:pt idx="397">
                  <c:v>25.268106445812283</c:v>
                </c:pt>
                <c:pt idx="398">
                  <c:v>32.011991409199986</c:v>
                </c:pt>
                <c:pt idx="399">
                  <c:v>46.984796623941854</c:v>
                </c:pt>
                <c:pt idx="400">
                  <c:v>38.6</c:v>
                </c:pt>
                <c:pt idx="401">
                  <c:v>50</c:v>
                </c:pt>
                <c:pt idx="402">
                  <c:v>27.508279818890912</c:v>
                </c:pt>
                <c:pt idx="403">
                  <c:v>23.847135030667818</c:v>
                </c:pt>
                <c:pt idx="404">
                  <c:v>25.502554205887286</c:v>
                </c:pt>
                <c:pt idx="405">
                  <c:v>19.526143512480807</c:v>
                </c:pt>
                <c:pt idx="406">
                  <c:v>15.233134265740404</c:v>
                </c:pt>
                <c:pt idx="407">
                  <c:v>22.744600752262624</c:v>
                </c:pt>
                <c:pt idx="408">
                  <c:v>9.4201307895017496</c:v>
                </c:pt>
                <c:pt idx="409">
                  <c:v>24.59461042704886</c:v>
                </c:pt>
                <c:pt idx="410">
                  <c:v>30.832420841864231</c:v>
                </c:pt>
                <c:pt idx="411">
                  <c:v>50</c:v>
                </c:pt>
                <c:pt idx="412">
                  <c:v>29.084908456462507</c:v>
                </c:pt>
                <c:pt idx="413">
                  <c:v>20.598962592408078</c:v>
                </c:pt>
                <c:pt idx="414">
                  <c:v>20.563136190665677</c:v>
                </c:pt>
                <c:pt idx="415">
                  <c:v>21.361796892674207</c:v>
                </c:pt>
                <c:pt idx="416">
                  <c:v>29.892737151619382</c:v>
                </c:pt>
                <c:pt idx="417">
                  <c:v>15.732981756520427</c:v>
                </c:pt>
                <c:pt idx="418">
                  <c:v>33.575206485876159</c:v>
                </c:pt>
                <c:pt idx="419">
                  <c:v>32.694466486688434</c:v>
                </c:pt>
                <c:pt idx="420">
                  <c:v>23.044636901017299</c:v>
                </c:pt>
                <c:pt idx="421">
                  <c:v>34.996857126573239</c:v>
                </c:pt>
                <c:pt idx="422">
                  <c:v>35.997949530217198</c:v>
                </c:pt>
                <c:pt idx="423">
                  <c:v>48.191502033950293</c:v>
                </c:pt>
                <c:pt idx="424">
                  <c:v>21.416307643818445</c:v>
                </c:pt>
                <c:pt idx="425">
                  <c:v>49.4</c:v>
                </c:pt>
                <c:pt idx="426">
                  <c:v>14.6</c:v>
                </c:pt>
                <c:pt idx="427">
                  <c:v>7.4</c:v>
                </c:pt>
                <c:pt idx="428">
                  <c:v>17</c:v>
                </c:pt>
                <c:pt idx="429">
                  <c:v>11</c:v>
                </c:pt>
                <c:pt idx="430">
                  <c:v>11</c:v>
                </c:pt>
                <c:pt idx="431">
                  <c:v>9.8000000000000007</c:v>
                </c:pt>
                <c:pt idx="432">
                  <c:v>12.2</c:v>
                </c:pt>
                <c:pt idx="433">
                  <c:v>14.6</c:v>
                </c:pt>
                <c:pt idx="434">
                  <c:v>11</c:v>
                </c:pt>
                <c:pt idx="435">
                  <c:v>14.6</c:v>
                </c:pt>
                <c:pt idx="436">
                  <c:v>19.399999999999999</c:v>
                </c:pt>
                <c:pt idx="437">
                  <c:v>15.799999999999999</c:v>
                </c:pt>
                <c:pt idx="438">
                  <c:v>19.399999999999999</c:v>
                </c:pt>
                <c:pt idx="439">
                  <c:v>19.399999999999999</c:v>
                </c:pt>
                <c:pt idx="440">
                  <c:v>50</c:v>
                </c:pt>
                <c:pt idx="441">
                  <c:v>12.2</c:v>
                </c:pt>
                <c:pt idx="442">
                  <c:v>12.2</c:v>
                </c:pt>
                <c:pt idx="443">
                  <c:v>15.799999999999999</c:v>
                </c:pt>
                <c:pt idx="444">
                  <c:v>18.2</c:v>
                </c:pt>
                <c:pt idx="445">
                  <c:v>18.2</c:v>
                </c:pt>
                <c:pt idx="446">
                  <c:v>13.4</c:v>
                </c:pt>
                <c:pt idx="447">
                  <c:v>14.6</c:v>
                </c:pt>
                <c:pt idx="448">
                  <c:v>11</c:v>
                </c:pt>
                <c:pt idx="449">
                  <c:v>20.6</c:v>
                </c:pt>
                <c:pt idx="450">
                  <c:v>19.399999999999999</c:v>
                </c:pt>
                <c:pt idx="451">
                  <c:v>13.4</c:v>
                </c:pt>
                <c:pt idx="452">
                  <c:v>11</c:v>
                </c:pt>
                <c:pt idx="453">
                  <c:v>11</c:v>
                </c:pt>
                <c:pt idx="454">
                  <c:v>12.2</c:v>
                </c:pt>
                <c:pt idx="455">
                  <c:v>21.8</c:v>
                </c:pt>
                <c:pt idx="456">
                  <c:v>17</c:v>
                </c:pt>
                <c:pt idx="457">
                  <c:v>15.799999999999999</c:v>
                </c:pt>
                <c:pt idx="458">
                  <c:v>12.2</c:v>
                </c:pt>
                <c:pt idx="459">
                  <c:v>20.6</c:v>
                </c:pt>
                <c:pt idx="460">
                  <c:v>18.2</c:v>
                </c:pt>
                <c:pt idx="461">
                  <c:v>9.8000000000000007</c:v>
                </c:pt>
                <c:pt idx="462">
                  <c:v>13.4</c:v>
                </c:pt>
                <c:pt idx="463">
                  <c:v>24.2</c:v>
                </c:pt>
                <c:pt idx="464">
                  <c:v>18.2</c:v>
                </c:pt>
                <c:pt idx="465">
                  <c:v>13.4</c:v>
                </c:pt>
                <c:pt idx="466">
                  <c:v>17</c:v>
                </c:pt>
                <c:pt idx="467">
                  <c:v>17</c:v>
                </c:pt>
                <c:pt idx="468">
                  <c:v>12.2</c:v>
                </c:pt>
                <c:pt idx="469">
                  <c:v>23</c:v>
                </c:pt>
                <c:pt idx="470">
                  <c:v>20.6</c:v>
                </c:pt>
                <c:pt idx="471">
                  <c:v>14.6</c:v>
                </c:pt>
                <c:pt idx="472">
                  <c:v>13.4</c:v>
                </c:pt>
                <c:pt idx="473">
                  <c:v>17</c:v>
                </c:pt>
                <c:pt idx="474">
                  <c:v>14.6</c:v>
                </c:pt>
                <c:pt idx="475">
                  <c:v>20.6</c:v>
                </c:pt>
                <c:pt idx="476">
                  <c:v>14.6</c:v>
                </c:pt>
                <c:pt idx="477">
                  <c:v>14.6</c:v>
                </c:pt>
                <c:pt idx="478">
                  <c:v>14.6</c:v>
                </c:pt>
                <c:pt idx="479">
                  <c:v>12.2</c:v>
                </c:pt>
                <c:pt idx="480">
                  <c:v>14.6</c:v>
                </c:pt>
                <c:pt idx="481">
                  <c:v>23</c:v>
                </c:pt>
                <c:pt idx="482">
                  <c:v>13.4</c:v>
                </c:pt>
                <c:pt idx="483">
                  <c:v>15.799999999999999</c:v>
                </c:pt>
                <c:pt idx="484">
                  <c:v>17</c:v>
                </c:pt>
                <c:pt idx="485">
                  <c:v>15.799999999999999</c:v>
                </c:pt>
                <c:pt idx="486">
                  <c:v>8.6</c:v>
                </c:pt>
                <c:pt idx="487">
                  <c:v>14.6</c:v>
                </c:pt>
                <c:pt idx="488">
                  <c:v>13.4</c:v>
                </c:pt>
                <c:pt idx="489">
                  <c:v>19.399999999999999</c:v>
                </c:pt>
                <c:pt idx="490">
                  <c:v>13.4</c:v>
                </c:pt>
                <c:pt idx="491">
                  <c:v>15.799999999999999</c:v>
                </c:pt>
                <c:pt idx="492">
                  <c:v>12.2</c:v>
                </c:pt>
                <c:pt idx="493">
                  <c:v>20.6</c:v>
                </c:pt>
                <c:pt idx="494">
                  <c:v>21.8</c:v>
                </c:pt>
                <c:pt idx="495">
                  <c:v>19.399999999999999</c:v>
                </c:pt>
                <c:pt idx="496">
                  <c:v>21.8</c:v>
                </c:pt>
                <c:pt idx="497">
                  <c:v>20.6</c:v>
                </c:pt>
                <c:pt idx="498">
                  <c:v>9.8000000000000007</c:v>
                </c:pt>
                <c:pt idx="499">
                  <c:v>12.2</c:v>
                </c:pt>
                <c:pt idx="500">
                  <c:v>13.4</c:v>
                </c:pt>
                <c:pt idx="501">
                  <c:v>13.4</c:v>
                </c:pt>
                <c:pt idx="502">
                  <c:v>15.799999999999999</c:v>
                </c:pt>
                <c:pt idx="503">
                  <c:v>20.6</c:v>
                </c:pt>
                <c:pt idx="504">
                  <c:v>24.2</c:v>
                </c:pt>
                <c:pt idx="505">
                  <c:v>11</c:v>
                </c:pt>
                <c:pt idx="506">
                  <c:v>12.2</c:v>
                </c:pt>
                <c:pt idx="507">
                  <c:v>13.4</c:v>
                </c:pt>
                <c:pt idx="508">
                  <c:v>18.2</c:v>
                </c:pt>
                <c:pt idx="509">
                  <c:v>26.599999999999998</c:v>
                </c:pt>
                <c:pt idx="510">
                  <c:v>11</c:v>
                </c:pt>
                <c:pt idx="511">
                  <c:v>13.4</c:v>
                </c:pt>
                <c:pt idx="512">
                  <c:v>13.4</c:v>
                </c:pt>
                <c:pt idx="513">
                  <c:v>13.4</c:v>
                </c:pt>
                <c:pt idx="514">
                  <c:v>12.2</c:v>
                </c:pt>
                <c:pt idx="515">
                  <c:v>14.6</c:v>
                </c:pt>
                <c:pt idx="516">
                  <c:v>14.6</c:v>
                </c:pt>
                <c:pt idx="517">
                  <c:v>17</c:v>
                </c:pt>
                <c:pt idx="518">
                  <c:v>20.6</c:v>
                </c:pt>
                <c:pt idx="519">
                  <c:v>14.6</c:v>
                </c:pt>
                <c:pt idx="520">
                  <c:v>20.6</c:v>
                </c:pt>
                <c:pt idx="521">
                  <c:v>23</c:v>
                </c:pt>
                <c:pt idx="522">
                  <c:v>23</c:v>
                </c:pt>
                <c:pt idx="523">
                  <c:v>24.2</c:v>
                </c:pt>
                <c:pt idx="524">
                  <c:v>26.599999999999998</c:v>
                </c:pt>
                <c:pt idx="525">
                  <c:v>25.4</c:v>
                </c:pt>
                <c:pt idx="526">
                  <c:v>30.2</c:v>
                </c:pt>
                <c:pt idx="527">
                  <c:v>41</c:v>
                </c:pt>
                <c:pt idx="528">
                  <c:v>20.6</c:v>
                </c:pt>
                <c:pt idx="529">
                  <c:v>26.599999999999998</c:v>
                </c:pt>
                <c:pt idx="530">
                  <c:v>44.6</c:v>
                </c:pt>
                <c:pt idx="531">
                  <c:v>21.8</c:v>
                </c:pt>
                <c:pt idx="532">
                  <c:v>26.599999999999998</c:v>
                </c:pt>
                <c:pt idx="533">
                  <c:v>20.6</c:v>
                </c:pt>
                <c:pt idx="534">
                  <c:v>25.4</c:v>
                </c:pt>
                <c:pt idx="535">
                  <c:v>26.599999999999998</c:v>
                </c:pt>
                <c:pt idx="536">
                  <c:v>42.199999999999996</c:v>
                </c:pt>
                <c:pt idx="537">
                  <c:v>11</c:v>
                </c:pt>
                <c:pt idx="538">
                  <c:v>9.8000000000000007</c:v>
                </c:pt>
                <c:pt idx="539">
                  <c:v>24.2</c:v>
                </c:pt>
                <c:pt idx="540">
                  <c:v>21.8</c:v>
                </c:pt>
                <c:pt idx="541">
                  <c:v>26.599999999999998</c:v>
                </c:pt>
                <c:pt idx="542">
                  <c:v>26.599999999999998</c:v>
                </c:pt>
                <c:pt idx="543">
                  <c:v>38.6</c:v>
                </c:pt>
                <c:pt idx="544">
                  <c:v>12.2</c:v>
                </c:pt>
                <c:pt idx="545">
                  <c:v>50</c:v>
                </c:pt>
                <c:pt idx="546">
                  <c:v>21.8</c:v>
                </c:pt>
                <c:pt idx="547">
                  <c:v>50</c:v>
                </c:pt>
                <c:pt idx="548">
                  <c:v>41</c:v>
                </c:pt>
                <c:pt idx="549">
                  <c:v>44.6</c:v>
                </c:pt>
                <c:pt idx="550">
                  <c:v>9.8000000000000007</c:v>
                </c:pt>
                <c:pt idx="551">
                  <c:v>21.8</c:v>
                </c:pt>
                <c:pt idx="552">
                  <c:v>30.2</c:v>
                </c:pt>
                <c:pt idx="553">
                  <c:v>17</c:v>
                </c:pt>
                <c:pt idx="554">
                  <c:v>15.799999999999999</c:v>
                </c:pt>
                <c:pt idx="555">
                  <c:v>18.2</c:v>
                </c:pt>
                <c:pt idx="556">
                  <c:v>30.2</c:v>
                </c:pt>
                <c:pt idx="557">
                  <c:v>20.6</c:v>
                </c:pt>
                <c:pt idx="558">
                  <c:v>23</c:v>
                </c:pt>
                <c:pt idx="559">
                  <c:v>20.6</c:v>
                </c:pt>
                <c:pt idx="560">
                  <c:v>36.200000000000003</c:v>
                </c:pt>
                <c:pt idx="561">
                  <c:v>21.8</c:v>
                </c:pt>
                <c:pt idx="562">
                  <c:v>35</c:v>
                </c:pt>
                <c:pt idx="563">
                  <c:v>31.4</c:v>
                </c:pt>
                <c:pt idx="564">
                  <c:v>23</c:v>
                </c:pt>
                <c:pt idx="565">
                  <c:v>24.2</c:v>
                </c:pt>
                <c:pt idx="566">
                  <c:v>24.2</c:v>
                </c:pt>
                <c:pt idx="567">
                  <c:v>23</c:v>
                </c:pt>
                <c:pt idx="568">
                  <c:v>20.6</c:v>
                </c:pt>
                <c:pt idx="569">
                  <c:v>47</c:v>
                </c:pt>
                <c:pt idx="570">
                  <c:v>33.799999999999997</c:v>
                </c:pt>
                <c:pt idx="571">
                  <c:v>8.6</c:v>
                </c:pt>
                <c:pt idx="572">
                  <c:v>14.6</c:v>
                </c:pt>
                <c:pt idx="573">
                  <c:v>15.799999999999999</c:v>
                </c:pt>
                <c:pt idx="574">
                  <c:v>35</c:v>
                </c:pt>
                <c:pt idx="575">
                  <c:v>30.2</c:v>
                </c:pt>
                <c:pt idx="576">
                  <c:v>33.799999999999997</c:v>
                </c:pt>
                <c:pt idx="577">
                  <c:v>37.4</c:v>
                </c:pt>
                <c:pt idx="578">
                  <c:v>25.4</c:v>
                </c:pt>
                <c:pt idx="579">
                  <c:v>20.6</c:v>
                </c:pt>
                <c:pt idx="580">
                  <c:v>20.6</c:v>
                </c:pt>
                <c:pt idx="581">
                  <c:v>18.2</c:v>
                </c:pt>
                <c:pt idx="582">
                  <c:v>21.8</c:v>
                </c:pt>
                <c:pt idx="583">
                  <c:v>27.8</c:v>
                </c:pt>
                <c:pt idx="584">
                  <c:v>38.6</c:v>
                </c:pt>
                <c:pt idx="585">
                  <c:v>30.2</c:v>
                </c:pt>
                <c:pt idx="586">
                  <c:v>36.200000000000003</c:v>
                </c:pt>
                <c:pt idx="587">
                  <c:v>26.599999999999998</c:v>
                </c:pt>
                <c:pt idx="588">
                  <c:v>32.599999999999994</c:v>
                </c:pt>
                <c:pt idx="589">
                  <c:v>24.2</c:v>
                </c:pt>
                <c:pt idx="590">
                  <c:v>25.4</c:v>
                </c:pt>
                <c:pt idx="591">
                  <c:v>20</c:v>
                </c:pt>
                <c:pt idx="592">
                  <c:v>10</c:v>
                </c:pt>
                <c:pt idx="593">
                  <c:v>17</c:v>
                </c:pt>
                <c:pt idx="594">
                  <c:v>13</c:v>
                </c:pt>
                <c:pt idx="595">
                  <c:v>11.085586001415646</c:v>
                </c:pt>
                <c:pt idx="596">
                  <c:v>3.2471290609399812</c:v>
                </c:pt>
                <c:pt idx="597">
                  <c:v>16.5</c:v>
                </c:pt>
                <c:pt idx="598">
                  <c:v>11.9</c:v>
                </c:pt>
                <c:pt idx="599">
                  <c:v>6.330297419136051</c:v>
                </c:pt>
                <c:pt idx="600">
                  <c:v>9.7674914560874004</c:v>
                </c:pt>
                <c:pt idx="601">
                  <c:v>7.2410094951491288</c:v>
                </c:pt>
                <c:pt idx="602">
                  <c:v>9.0423404482122773</c:v>
                </c:pt>
                <c:pt idx="603">
                  <c:v>10</c:v>
                </c:pt>
                <c:pt idx="604">
                  <c:v>5.6091581258331846</c:v>
                </c:pt>
                <c:pt idx="605">
                  <c:v>7.0148716574623684</c:v>
                </c:pt>
                <c:pt idx="606">
                  <c:v>29</c:v>
                </c:pt>
                <c:pt idx="607">
                  <c:v>19</c:v>
                </c:pt>
                <c:pt idx="608">
                  <c:v>8</c:v>
                </c:pt>
                <c:pt idx="609">
                  <c:v>20</c:v>
                </c:pt>
                <c:pt idx="610">
                  <c:v>13.4</c:v>
                </c:pt>
                <c:pt idx="611">
                  <c:v>12.467745130758413</c:v>
                </c:pt>
                <c:pt idx="612">
                  <c:v>8</c:v>
                </c:pt>
                <c:pt idx="613">
                  <c:v>12</c:v>
                </c:pt>
                <c:pt idx="614">
                  <c:v>18</c:v>
                </c:pt>
                <c:pt idx="615">
                  <c:v>10</c:v>
                </c:pt>
                <c:pt idx="616">
                  <c:v>16</c:v>
                </c:pt>
                <c:pt idx="617">
                  <c:v>20</c:v>
                </c:pt>
                <c:pt idx="618">
                  <c:v>4.9558493418055409</c:v>
                </c:pt>
                <c:pt idx="619">
                  <c:v>27</c:v>
                </c:pt>
                <c:pt idx="620">
                  <c:v>12</c:v>
                </c:pt>
                <c:pt idx="621">
                  <c:v>6</c:v>
                </c:pt>
                <c:pt idx="622">
                  <c:v>28</c:v>
                </c:pt>
                <c:pt idx="623">
                  <c:v>6</c:v>
                </c:pt>
                <c:pt idx="624">
                  <c:v>16</c:v>
                </c:pt>
                <c:pt idx="625">
                  <c:v>9.0118815527174068</c:v>
                </c:pt>
                <c:pt idx="626">
                  <c:v>10</c:v>
                </c:pt>
                <c:pt idx="627">
                  <c:v>5</c:v>
                </c:pt>
                <c:pt idx="628">
                  <c:v>7</c:v>
                </c:pt>
                <c:pt idx="629">
                  <c:v>11</c:v>
                </c:pt>
                <c:pt idx="630">
                  <c:v>4.9558493418055409</c:v>
                </c:pt>
                <c:pt idx="631">
                  <c:v>13.231089313065855</c:v>
                </c:pt>
                <c:pt idx="632">
                  <c:v>10.837693047727299</c:v>
                </c:pt>
                <c:pt idx="633">
                  <c:v>9</c:v>
                </c:pt>
                <c:pt idx="634">
                  <c:v>8</c:v>
                </c:pt>
                <c:pt idx="635">
                  <c:v>11</c:v>
                </c:pt>
                <c:pt idx="636">
                  <c:v>6.9990948950089091</c:v>
                </c:pt>
                <c:pt idx="637">
                  <c:v>12</c:v>
                </c:pt>
                <c:pt idx="638">
                  <c:v>4.9558493418055409</c:v>
                </c:pt>
                <c:pt idx="639">
                  <c:v>13.329652429117374</c:v>
                </c:pt>
                <c:pt idx="640">
                  <c:v>13.329652429117374</c:v>
                </c:pt>
                <c:pt idx="641">
                  <c:v>6</c:v>
                </c:pt>
                <c:pt idx="642">
                  <c:v>8</c:v>
                </c:pt>
                <c:pt idx="643">
                  <c:v>8</c:v>
                </c:pt>
                <c:pt idx="644">
                  <c:v>33.02991887438256</c:v>
                </c:pt>
                <c:pt idx="645">
                  <c:v>10</c:v>
                </c:pt>
                <c:pt idx="646">
                  <c:v>19</c:v>
                </c:pt>
                <c:pt idx="647">
                  <c:v>5</c:v>
                </c:pt>
                <c:pt idx="648">
                  <c:v>7</c:v>
                </c:pt>
                <c:pt idx="649">
                  <c:v>11</c:v>
                </c:pt>
                <c:pt idx="650">
                  <c:v>20</c:v>
                </c:pt>
                <c:pt idx="651">
                  <c:v>4.9558493418055409</c:v>
                </c:pt>
                <c:pt idx="652">
                  <c:v>13.231089313065855</c:v>
                </c:pt>
                <c:pt idx="653">
                  <c:v>9.8061238283456458</c:v>
                </c:pt>
                <c:pt idx="654">
                  <c:v>9</c:v>
                </c:pt>
                <c:pt idx="655">
                  <c:v>8</c:v>
                </c:pt>
                <c:pt idx="656">
                  <c:v>11</c:v>
                </c:pt>
                <c:pt idx="657">
                  <c:v>23</c:v>
                </c:pt>
                <c:pt idx="658">
                  <c:v>11.085586001415646</c:v>
                </c:pt>
                <c:pt idx="659">
                  <c:v>6.9990948950089091</c:v>
                </c:pt>
                <c:pt idx="660">
                  <c:v>21</c:v>
                </c:pt>
                <c:pt idx="661">
                  <c:v>12</c:v>
                </c:pt>
                <c:pt idx="662">
                  <c:v>16.606192911280008</c:v>
                </c:pt>
                <c:pt idx="663">
                  <c:v>19.090246802780523</c:v>
                </c:pt>
                <c:pt idx="664">
                  <c:v>4.9558493418055409</c:v>
                </c:pt>
                <c:pt idx="665">
                  <c:v>16.193699884424063</c:v>
                </c:pt>
                <c:pt idx="666">
                  <c:v>21.033445734697931</c:v>
                </c:pt>
                <c:pt idx="667">
                  <c:v>13.329652429117374</c:v>
                </c:pt>
                <c:pt idx="668">
                  <c:v>15.614014368221561</c:v>
                </c:pt>
                <c:pt idx="669">
                  <c:v>7.0727792170981916</c:v>
                </c:pt>
                <c:pt idx="670">
                  <c:v>9.0000464720724214</c:v>
                </c:pt>
                <c:pt idx="671">
                  <c:v>6</c:v>
                </c:pt>
                <c:pt idx="672">
                  <c:v>17</c:v>
                </c:pt>
                <c:pt idx="673">
                  <c:v>17</c:v>
                </c:pt>
                <c:pt idx="674">
                  <c:v>38</c:v>
                </c:pt>
                <c:pt idx="675">
                  <c:v>10</c:v>
                </c:pt>
                <c:pt idx="676">
                  <c:v>5.9774721184072259</c:v>
                </c:pt>
                <c:pt idx="677">
                  <c:v>22</c:v>
                </c:pt>
                <c:pt idx="678">
                  <c:v>18</c:v>
                </c:pt>
                <c:pt idx="679">
                  <c:v>24</c:v>
                </c:pt>
                <c:pt idx="680">
                  <c:v>17</c:v>
                </c:pt>
                <c:pt idx="681">
                  <c:v>20</c:v>
                </c:pt>
                <c:pt idx="682">
                  <c:v>10</c:v>
                </c:pt>
                <c:pt idx="683">
                  <c:v>31</c:v>
                </c:pt>
                <c:pt idx="684">
                  <c:v>19</c:v>
                </c:pt>
                <c:pt idx="685">
                  <c:v>22</c:v>
                </c:pt>
                <c:pt idx="686">
                  <c:v>13</c:v>
                </c:pt>
                <c:pt idx="687">
                  <c:v>6</c:v>
                </c:pt>
                <c:pt idx="688">
                  <c:v>24.601628267044163</c:v>
                </c:pt>
                <c:pt idx="689">
                  <c:v>5.1629272396462369</c:v>
                </c:pt>
                <c:pt idx="690">
                  <c:v>12</c:v>
                </c:pt>
                <c:pt idx="691">
                  <c:v>17</c:v>
                </c:pt>
                <c:pt idx="692">
                  <c:v>15</c:v>
                </c:pt>
                <c:pt idx="693">
                  <c:v>19</c:v>
                </c:pt>
                <c:pt idx="694">
                  <c:v>23.175306398984066</c:v>
                </c:pt>
                <c:pt idx="695">
                  <c:v>14.6</c:v>
                </c:pt>
                <c:pt idx="696">
                  <c:v>20.303007626203211</c:v>
                </c:pt>
              </c:numCache>
            </c:numRef>
          </c:xVal>
          <c:yVal>
            <c:numRef>
              <c:f>'FC(0-100)'!$T$2:$T$1000</c:f>
              <c:numCache>
                <c:formatCode>General</c:formatCode>
                <c:ptCount val="966"/>
                <c:pt idx="0">
                  <c:v>0.4605780251867681</c:v>
                </c:pt>
                <c:pt idx="1">
                  <c:v>0.46457997609263452</c:v>
                </c:pt>
                <c:pt idx="2">
                  <c:v>0.45056088134666111</c:v>
                </c:pt>
                <c:pt idx="3">
                  <c:v>0.46607687189501268</c:v>
                </c:pt>
                <c:pt idx="4">
                  <c:v>0.44833033375496856</c:v>
                </c:pt>
                <c:pt idx="5">
                  <c:v>0.42727287575152495</c:v>
                </c:pt>
                <c:pt idx="6">
                  <c:v>0.40628572947320163</c:v>
                </c:pt>
                <c:pt idx="7">
                  <c:v>0.28688074628129984</c:v>
                </c:pt>
                <c:pt idx="8">
                  <c:v>0.32628609021962468</c:v>
                </c:pt>
                <c:pt idx="9">
                  <c:v>0.34478378388333258</c:v>
                </c:pt>
                <c:pt idx="10">
                  <c:v>0.35704445825060377</c:v>
                </c:pt>
                <c:pt idx="11">
                  <c:v>0.37246141076592043</c:v>
                </c:pt>
                <c:pt idx="12">
                  <c:v>0.38671707068635441</c:v>
                </c:pt>
                <c:pt idx="13">
                  <c:v>0.39028268127787474</c:v>
                </c:pt>
                <c:pt idx="14">
                  <c:v>0.41391866813380601</c:v>
                </c:pt>
                <c:pt idx="15">
                  <c:v>0.48395466270661963</c:v>
                </c:pt>
                <c:pt idx="16">
                  <c:v>0.3616435228042178</c:v>
                </c:pt>
                <c:pt idx="17">
                  <c:v>0.37327739071119559</c:v>
                </c:pt>
                <c:pt idx="18">
                  <c:v>0.39135925645844938</c:v>
                </c:pt>
                <c:pt idx="19">
                  <c:v>0.36975087782565025</c:v>
                </c:pt>
                <c:pt idx="20">
                  <c:v>0.38039324062736202</c:v>
                </c:pt>
                <c:pt idx="21">
                  <c:v>0.3404642342684317</c:v>
                </c:pt>
                <c:pt idx="22">
                  <c:v>0.40426374692155642</c:v>
                </c:pt>
                <c:pt idx="23">
                  <c:v>0.46571440212538107</c:v>
                </c:pt>
                <c:pt idx="24">
                  <c:v>0.43134064336097816</c:v>
                </c:pt>
                <c:pt idx="25">
                  <c:v>0.43743344032001963</c:v>
                </c:pt>
                <c:pt idx="26">
                  <c:v>0.44195394382343622</c:v>
                </c:pt>
                <c:pt idx="27">
                  <c:v>0.45208722924775169</c:v>
                </c:pt>
                <c:pt idx="28">
                  <c:v>0.45066621292629583</c:v>
                </c:pt>
                <c:pt idx="29">
                  <c:v>0.44785719056485018</c:v>
                </c:pt>
                <c:pt idx="30">
                  <c:v>0.45626032011202294</c:v>
                </c:pt>
                <c:pt idx="31">
                  <c:v>0.46866528156771176</c:v>
                </c:pt>
                <c:pt idx="32">
                  <c:v>0.28086715031562481</c:v>
                </c:pt>
                <c:pt idx="33">
                  <c:v>0.41579557381916138</c:v>
                </c:pt>
                <c:pt idx="34">
                  <c:v>0.4381484191806328</c:v>
                </c:pt>
                <c:pt idx="35">
                  <c:v>0.44531969397144811</c:v>
                </c:pt>
                <c:pt idx="36">
                  <c:v>0.53235578628595537</c:v>
                </c:pt>
                <c:pt idx="37">
                  <c:v>0.51408483384263226</c:v>
                </c:pt>
                <c:pt idx="38">
                  <c:v>0.38359929921400471</c:v>
                </c:pt>
                <c:pt idx="39">
                  <c:v>0.3861490356937104</c:v>
                </c:pt>
                <c:pt idx="40">
                  <c:v>0.45361196260515668</c:v>
                </c:pt>
                <c:pt idx="41">
                  <c:v>0.45207636648822214</c:v>
                </c:pt>
                <c:pt idx="42">
                  <c:v>0.450121275019983</c:v>
                </c:pt>
                <c:pt idx="43">
                  <c:v>0.41213302440721322</c:v>
                </c:pt>
                <c:pt idx="44">
                  <c:v>0.4638271918037839</c:v>
                </c:pt>
                <c:pt idx="45">
                  <c:v>0.44285478130018918</c:v>
                </c:pt>
                <c:pt idx="46">
                  <c:v>0.45830690019356041</c:v>
                </c:pt>
                <c:pt idx="47">
                  <c:v>0.26249726347669433</c:v>
                </c:pt>
                <c:pt idx="48">
                  <c:v>0.30701873597603391</c:v>
                </c:pt>
                <c:pt idx="49">
                  <c:v>0.38520782310796492</c:v>
                </c:pt>
                <c:pt idx="50">
                  <c:v>0.45914518381178376</c:v>
                </c:pt>
                <c:pt idx="51">
                  <c:v>0.47018348197080512</c:v>
                </c:pt>
                <c:pt idx="52">
                  <c:v>0.45085296371280575</c:v>
                </c:pt>
                <c:pt idx="53">
                  <c:v>0.38344958034377169</c:v>
                </c:pt>
                <c:pt idx="54">
                  <c:v>0.42947885061210689</c:v>
                </c:pt>
                <c:pt idx="55">
                  <c:v>0.36827059476863339</c:v>
                </c:pt>
                <c:pt idx="56">
                  <c:v>0.31557282332549258</c:v>
                </c:pt>
                <c:pt idx="57">
                  <c:v>0.37476654157741562</c:v>
                </c:pt>
                <c:pt idx="58">
                  <c:v>0.45282267355270428</c:v>
                </c:pt>
                <c:pt idx="59">
                  <c:v>0.49167865241999015</c:v>
                </c:pt>
                <c:pt idx="60">
                  <c:v>0.48287692481532712</c:v>
                </c:pt>
                <c:pt idx="61">
                  <c:v>0.41681090378311986</c:v>
                </c:pt>
                <c:pt idx="62">
                  <c:v>0.38958098597155599</c:v>
                </c:pt>
                <c:pt idx="63">
                  <c:v>0.40614524509121702</c:v>
                </c:pt>
                <c:pt idx="64">
                  <c:v>0.29035612595089272</c:v>
                </c:pt>
                <c:pt idx="65">
                  <c:v>0.37177143577988342</c:v>
                </c:pt>
                <c:pt idx="66">
                  <c:v>0.4114182631255664</c:v>
                </c:pt>
                <c:pt idx="67">
                  <c:v>0.4341096535039552</c:v>
                </c:pt>
                <c:pt idx="68">
                  <c:v>0.44426764746151781</c:v>
                </c:pt>
                <c:pt idx="69">
                  <c:v>0.45558103806788219</c:v>
                </c:pt>
                <c:pt idx="70">
                  <c:v>0.46410462804064062</c:v>
                </c:pt>
                <c:pt idx="71">
                  <c:v>0.46373612760389493</c:v>
                </c:pt>
                <c:pt idx="72">
                  <c:v>0.46275786756282766</c:v>
                </c:pt>
                <c:pt idx="73">
                  <c:v>0.28411021099489381</c:v>
                </c:pt>
                <c:pt idx="74">
                  <c:v>0.35970805585782228</c:v>
                </c:pt>
                <c:pt idx="75">
                  <c:v>0.4219267570407591</c:v>
                </c:pt>
                <c:pt idx="76">
                  <c:v>0.43579354490714522</c:v>
                </c:pt>
                <c:pt idx="77">
                  <c:v>0.45820512615900416</c:v>
                </c:pt>
                <c:pt idx="78">
                  <c:v>0.46166762791652771</c:v>
                </c:pt>
                <c:pt idx="79">
                  <c:v>0.3871022166367859</c:v>
                </c:pt>
                <c:pt idx="80">
                  <c:v>0.43014859105275921</c:v>
                </c:pt>
                <c:pt idx="81">
                  <c:v>0.44645043671764317</c:v>
                </c:pt>
                <c:pt idx="82">
                  <c:v>0.47117951807315117</c:v>
                </c:pt>
                <c:pt idx="83">
                  <c:v>0.47277470821583489</c:v>
                </c:pt>
                <c:pt idx="84">
                  <c:v>0.4367519616797485</c:v>
                </c:pt>
                <c:pt idx="85">
                  <c:v>0.44914685543962141</c:v>
                </c:pt>
                <c:pt idx="86">
                  <c:v>0.46035933581932159</c:v>
                </c:pt>
                <c:pt idx="87">
                  <c:v>0.45852513629819591</c:v>
                </c:pt>
                <c:pt idx="88">
                  <c:v>0.38075638049482879</c:v>
                </c:pt>
                <c:pt idx="89">
                  <c:v>0.2502100705242456</c:v>
                </c:pt>
                <c:pt idx="90">
                  <c:v>0.24804013059446889</c:v>
                </c:pt>
                <c:pt idx="91">
                  <c:v>0.35411411376369073</c:v>
                </c:pt>
                <c:pt idx="92">
                  <c:v>0.34760410128884633</c:v>
                </c:pt>
                <c:pt idx="93">
                  <c:v>0.33997963761375555</c:v>
                </c:pt>
                <c:pt idx="94">
                  <c:v>0.32438116421334318</c:v>
                </c:pt>
                <c:pt idx="95">
                  <c:v>0.33174104388169312</c:v>
                </c:pt>
                <c:pt idx="96">
                  <c:v>0.27677925309682633</c:v>
                </c:pt>
                <c:pt idx="97">
                  <c:v>0.33045265527934503</c:v>
                </c:pt>
                <c:pt idx="98">
                  <c:v>0.38631219849497972</c:v>
                </c:pt>
                <c:pt idx="99">
                  <c:v>0.40011032019699239</c:v>
                </c:pt>
                <c:pt idx="100">
                  <c:v>0.41158502340933006</c:v>
                </c:pt>
                <c:pt idx="101">
                  <c:v>0.41873985224287996</c:v>
                </c:pt>
                <c:pt idx="102">
                  <c:v>0.28333408598038351</c:v>
                </c:pt>
                <c:pt idx="103">
                  <c:v>0.36999750137958681</c:v>
                </c:pt>
                <c:pt idx="104">
                  <c:v>0.40559902076631066</c:v>
                </c:pt>
                <c:pt idx="105">
                  <c:v>0.41384741624577681</c:v>
                </c:pt>
                <c:pt idx="106">
                  <c:v>0.42029476958812273</c:v>
                </c:pt>
                <c:pt idx="107">
                  <c:v>0.42887914825064738</c:v>
                </c:pt>
                <c:pt idx="108">
                  <c:v>0.43540811987675693</c:v>
                </c:pt>
                <c:pt idx="109">
                  <c:v>0.40313391917353297</c:v>
                </c:pt>
                <c:pt idx="110">
                  <c:v>0.41596558751686807</c:v>
                </c:pt>
                <c:pt idx="111">
                  <c:v>0.42638465615837357</c:v>
                </c:pt>
                <c:pt idx="112">
                  <c:v>0.43436508194452289</c:v>
                </c:pt>
                <c:pt idx="113">
                  <c:v>0.42957311697977035</c:v>
                </c:pt>
                <c:pt idx="114">
                  <c:v>0.41552009645991134</c:v>
                </c:pt>
                <c:pt idx="115">
                  <c:v>0.46449613492362585</c:v>
                </c:pt>
                <c:pt idx="116">
                  <c:v>0.48678416615769898</c:v>
                </c:pt>
                <c:pt idx="117">
                  <c:v>0.48755201998260622</c:v>
                </c:pt>
                <c:pt idx="118">
                  <c:v>0.47636718595910826</c:v>
                </c:pt>
                <c:pt idx="119">
                  <c:v>0.49612000394350508</c:v>
                </c:pt>
                <c:pt idx="120">
                  <c:v>0.49763351882782525</c:v>
                </c:pt>
                <c:pt idx="121">
                  <c:v>0.25617163317899388</c:v>
                </c:pt>
                <c:pt idx="122">
                  <c:v>0.3446811141028997</c:v>
                </c:pt>
                <c:pt idx="123">
                  <c:v>0.38762189774724826</c:v>
                </c:pt>
                <c:pt idx="124">
                  <c:v>0.25617163317899388</c:v>
                </c:pt>
                <c:pt idx="125">
                  <c:v>0.34694063532870423</c:v>
                </c:pt>
                <c:pt idx="126">
                  <c:v>0.37703705288097755</c:v>
                </c:pt>
                <c:pt idx="127">
                  <c:v>0.40030680048334771</c:v>
                </c:pt>
                <c:pt idx="128">
                  <c:v>0.26295173440999636</c:v>
                </c:pt>
                <c:pt idx="129">
                  <c:v>0.31170537287266764</c:v>
                </c:pt>
                <c:pt idx="130">
                  <c:v>0.34011545211195471</c:v>
                </c:pt>
                <c:pt idx="131">
                  <c:v>0.39827390374468685</c:v>
                </c:pt>
                <c:pt idx="132">
                  <c:v>0.29474128452701259</c:v>
                </c:pt>
                <c:pt idx="133">
                  <c:v>0.3274036245629447</c:v>
                </c:pt>
                <c:pt idx="134">
                  <c:v>0.35499604172743843</c:v>
                </c:pt>
                <c:pt idx="135">
                  <c:v>0.29773038517805533</c:v>
                </c:pt>
                <c:pt idx="136">
                  <c:v>0.32031618265608552</c:v>
                </c:pt>
                <c:pt idx="137">
                  <c:v>0.44980168183800839</c:v>
                </c:pt>
                <c:pt idx="138">
                  <c:v>0.4708219363682169</c:v>
                </c:pt>
                <c:pt idx="139">
                  <c:v>0.47990237287219845</c:v>
                </c:pt>
                <c:pt idx="140">
                  <c:v>0.47639872587661708</c:v>
                </c:pt>
                <c:pt idx="141">
                  <c:v>0.45817285884889197</c:v>
                </c:pt>
                <c:pt idx="142">
                  <c:v>0.47398238093225803</c:v>
                </c:pt>
                <c:pt idx="143">
                  <c:v>0.48185319552615041</c:v>
                </c:pt>
                <c:pt idx="144">
                  <c:v>0.2985070415520425</c:v>
                </c:pt>
                <c:pt idx="145">
                  <c:v>0.4032352368912005</c:v>
                </c:pt>
                <c:pt idx="146">
                  <c:v>0.42831462692883232</c:v>
                </c:pt>
                <c:pt idx="147">
                  <c:v>0.44103662327994886</c:v>
                </c:pt>
                <c:pt idx="148">
                  <c:v>0.45218900772612974</c:v>
                </c:pt>
                <c:pt idx="149">
                  <c:v>0.29936654246856365</c:v>
                </c:pt>
                <c:pt idx="150">
                  <c:v>0.41867822840792729</c:v>
                </c:pt>
                <c:pt idx="151">
                  <c:v>0.43663624832611425</c:v>
                </c:pt>
                <c:pt idx="152">
                  <c:v>0.44904879493564492</c:v>
                </c:pt>
                <c:pt idx="153">
                  <c:v>0.45624890533934515</c:v>
                </c:pt>
                <c:pt idx="154">
                  <c:v>0.4586859239458258</c:v>
                </c:pt>
                <c:pt idx="155">
                  <c:v>0.35571589743088439</c:v>
                </c:pt>
                <c:pt idx="156">
                  <c:v>0.41482948538221742</c:v>
                </c:pt>
                <c:pt idx="157">
                  <c:v>0.44195238346582499</c:v>
                </c:pt>
                <c:pt idx="158">
                  <c:v>0.45876176941181918</c:v>
                </c:pt>
                <c:pt idx="159">
                  <c:v>0.47014629689195353</c:v>
                </c:pt>
                <c:pt idx="160">
                  <c:v>0.46853187511779359</c:v>
                </c:pt>
                <c:pt idx="161">
                  <c:v>0.4685823712690339</c:v>
                </c:pt>
                <c:pt idx="162">
                  <c:v>0.36114939475760105</c:v>
                </c:pt>
                <c:pt idx="163">
                  <c:v>0.40451816429788062</c:v>
                </c:pt>
                <c:pt idx="164">
                  <c:v>0.44254142082740899</c:v>
                </c:pt>
                <c:pt idx="165">
                  <c:v>0.45047936811245598</c:v>
                </c:pt>
                <c:pt idx="166">
                  <c:v>0.45795882418413036</c:v>
                </c:pt>
                <c:pt idx="167">
                  <c:v>0.46004117249374027</c:v>
                </c:pt>
                <c:pt idx="168">
                  <c:v>0.46425735111413341</c:v>
                </c:pt>
                <c:pt idx="169">
                  <c:v>0.43351004811026761</c:v>
                </c:pt>
                <c:pt idx="170">
                  <c:v>0.45447044954903071</c:v>
                </c:pt>
                <c:pt idx="171">
                  <c:v>0.46209120219736582</c:v>
                </c:pt>
                <c:pt idx="172">
                  <c:v>0.46772784362221453</c:v>
                </c:pt>
                <c:pt idx="173">
                  <c:v>0.4070970826153455</c:v>
                </c:pt>
                <c:pt idx="174">
                  <c:v>0.44444869247647872</c:v>
                </c:pt>
                <c:pt idx="175">
                  <c:v>0.4669814011956312</c:v>
                </c:pt>
                <c:pt idx="176">
                  <c:v>0.4803584132959236</c:v>
                </c:pt>
                <c:pt idx="177">
                  <c:v>0.48630685439415455</c:v>
                </c:pt>
                <c:pt idx="178">
                  <c:v>0.32164036997501716</c:v>
                </c:pt>
                <c:pt idx="179">
                  <c:v>0.35107548435156299</c:v>
                </c:pt>
                <c:pt idx="180">
                  <c:v>0.37683581058140297</c:v>
                </c:pt>
                <c:pt idx="181">
                  <c:v>0.3893517747857464</c:v>
                </c:pt>
                <c:pt idx="182">
                  <c:v>0.40004356213589781</c:v>
                </c:pt>
                <c:pt idx="183">
                  <c:v>0.4083317143139783</c:v>
                </c:pt>
                <c:pt idx="184">
                  <c:v>0.41850082017101004</c:v>
                </c:pt>
                <c:pt idx="185">
                  <c:v>0.40922860520280208</c:v>
                </c:pt>
                <c:pt idx="186">
                  <c:v>0.26152197551412487</c:v>
                </c:pt>
                <c:pt idx="187">
                  <c:v>0.31199218287022124</c:v>
                </c:pt>
                <c:pt idx="188">
                  <c:v>0.3522697092730312</c:v>
                </c:pt>
                <c:pt idx="189">
                  <c:v>0.37459575224320091</c:v>
                </c:pt>
                <c:pt idx="190">
                  <c:v>0.3887053918232975</c:v>
                </c:pt>
                <c:pt idx="191">
                  <c:v>0.39944899949627977</c:v>
                </c:pt>
                <c:pt idx="192">
                  <c:v>0.40559784167500196</c:v>
                </c:pt>
                <c:pt idx="193">
                  <c:v>0.41183693963907247</c:v>
                </c:pt>
                <c:pt idx="194">
                  <c:v>0.417617619382117</c:v>
                </c:pt>
                <c:pt idx="195">
                  <c:v>0.41366250104345126</c:v>
                </c:pt>
                <c:pt idx="196">
                  <c:v>0.39758023700738299</c:v>
                </c:pt>
                <c:pt idx="197">
                  <c:v>0.39936576905676635</c:v>
                </c:pt>
                <c:pt idx="198">
                  <c:v>0.43663310018775497</c:v>
                </c:pt>
                <c:pt idx="199">
                  <c:v>0.45754154448092726</c:v>
                </c:pt>
                <c:pt idx="200">
                  <c:v>0.46960166109049717</c:v>
                </c:pt>
                <c:pt idx="201">
                  <c:v>0.47175966447106626</c:v>
                </c:pt>
                <c:pt idx="202">
                  <c:v>0.47551178885163636</c:v>
                </c:pt>
                <c:pt idx="203">
                  <c:v>0.47315147233002114</c:v>
                </c:pt>
                <c:pt idx="204">
                  <c:v>0.47441364379068829</c:v>
                </c:pt>
                <c:pt idx="205">
                  <c:v>0.47367713781728815</c:v>
                </c:pt>
                <c:pt idx="206">
                  <c:v>0.47724562722735137</c:v>
                </c:pt>
                <c:pt idx="207">
                  <c:v>0.49434150125657295</c:v>
                </c:pt>
                <c:pt idx="208">
                  <c:v>0.49568476042464443</c:v>
                </c:pt>
                <c:pt idx="209">
                  <c:v>0.49371962196370922</c:v>
                </c:pt>
                <c:pt idx="210">
                  <c:v>0.4633365252370833</c:v>
                </c:pt>
                <c:pt idx="211">
                  <c:v>0.45093523503922794</c:v>
                </c:pt>
                <c:pt idx="212">
                  <c:v>0.4231718525665179</c:v>
                </c:pt>
                <c:pt idx="213">
                  <c:v>0.31207089042225822</c:v>
                </c:pt>
                <c:pt idx="214">
                  <c:v>0.363003330972136</c:v>
                </c:pt>
                <c:pt idx="215">
                  <c:v>0.4081326909382007</c:v>
                </c:pt>
                <c:pt idx="216">
                  <c:v>0.42260947788817943</c:v>
                </c:pt>
                <c:pt idx="217">
                  <c:v>0.33968022232846912</c:v>
                </c:pt>
                <c:pt idx="218">
                  <c:v>0.39572537900818494</c:v>
                </c:pt>
                <c:pt idx="219">
                  <c:v>0.44465332731611129</c:v>
                </c:pt>
                <c:pt idx="220">
                  <c:v>0.46374381006890042</c:v>
                </c:pt>
                <c:pt idx="221">
                  <c:v>0.47445768741457228</c:v>
                </c:pt>
                <c:pt idx="222">
                  <c:v>0.4815048552679192</c:v>
                </c:pt>
                <c:pt idx="223">
                  <c:v>0.49622431622645474</c:v>
                </c:pt>
                <c:pt idx="224">
                  <c:v>0.50565049152271313</c:v>
                </c:pt>
                <c:pt idx="225">
                  <c:v>0.46068154757049318</c:v>
                </c:pt>
                <c:pt idx="226">
                  <c:v>0.49510033361803885</c:v>
                </c:pt>
                <c:pt idx="227">
                  <c:v>0.40409700169729856</c:v>
                </c:pt>
                <c:pt idx="228">
                  <c:v>0.43263661720487784</c:v>
                </c:pt>
                <c:pt idx="229">
                  <c:v>0.44202762689623665</c:v>
                </c:pt>
                <c:pt idx="230">
                  <c:v>0.44334485907480708</c:v>
                </c:pt>
                <c:pt idx="231">
                  <c:v>0.40380280692360965</c:v>
                </c:pt>
                <c:pt idx="232">
                  <c:v>0.45636033181232694</c:v>
                </c:pt>
                <c:pt idx="233">
                  <c:v>0.34609174479266946</c:v>
                </c:pt>
                <c:pt idx="234">
                  <c:v>0.39446261129279347</c:v>
                </c:pt>
                <c:pt idx="235">
                  <c:v>0.41693794242719917</c:v>
                </c:pt>
                <c:pt idx="236">
                  <c:v>0.42778280429469268</c:v>
                </c:pt>
                <c:pt idx="237">
                  <c:v>0.4382711802341373</c:v>
                </c:pt>
                <c:pt idx="238">
                  <c:v>0.44274035166316339</c:v>
                </c:pt>
                <c:pt idx="239">
                  <c:v>0.44477086396731702</c:v>
                </c:pt>
                <c:pt idx="240">
                  <c:v>0.27813450212420959</c:v>
                </c:pt>
                <c:pt idx="241">
                  <c:v>0.30944392221353756</c:v>
                </c:pt>
                <c:pt idx="242">
                  <c:v>0.34192025165419443</c:v>
                </c:pt>
                <c:pt idx="243">
                  <c:v>0.3574759601713739</c:v>
                </c:pt>
                <c:pt idx="244">
                  <c:v>0.3740659239462184</c:v>
                </c:pt>
                <c:pt idx="245">
                  <c:v>0.38122168594028993</c:v>
                </c:pt>
                <c:pt idx="246">
                  <c:v>0.38462190606705238</c:v>
                </c:pt>
                <c:pt idx="247">
                  <c:v>0.75287233431072642</c:v>
                </c:pt>
                <c:pt idx="248">
                  <c:v>0.65523883808032546</c:v>
                </c:pt>
                <c:pt idx="249">
                  <c:v>0.60166455384605222</c:v>
                </c:pt>
                <c:pt idx="250">
                  <c:v>0.56794942896081402</c:v>
                </c:pt>
                <c:pt idx="251">
                  <c:v>0.54612166694491671</c:v>
                </c:pt>
                <c:pt idx="252">
                  <c:v>0.51207005742473355</c:v>
                </c:pt>
                <c:pt idx="253">
                  <c:v>0.26469048694941177</c:v>
                </c:pt>
                <c:pt idx="254">
                  <c:v>0.28688921850499821</c:v>
                </c:pt>
                <c:pt idx="255">
                  <c:v>0.34378200123825636</c:v>
                </c:pt>
                <c:pt idx="256">
                  <c:v>0.36209568240679696</c:v>
                </c:pt>
                <c:pt idx="257">
                  <c:v>0.34628744440480058</c:v>
                </c:pt>
                <c:pt idx="258">
                  <c:v>0.41146129427563655</c:v>
                </c:pt>
                <c:pt idx="259">
                  <c:v>0.43272059628618204</c:v>
                </c:pt>
                <c:pt idx="260">
                  <c:v>0.4495052433105165</c:v>
                </c:pt>
                <c:pt idx="261">
                  <c:v>0.45225250430616654</c:v>
                </c:pt>
                <c:pt idx="262">
                  <c:v>0.45333120425474405</c:v>
                </c:pt>
                <c:pt idx="263">
                  <c:v>0.36906443350166035</c:v>
                </c:pt>
                <c:pt idx="264">
                  <c:v>0.43740619679651255</c:v>
                </c:pt>
                <c:pt idx="265">
                  <c:v>0.45155477577119763</c:v>
                </c:pt>
                <c:pt idx="266">
                  <c:v>0.45686363539765285</c:v>
                </c:pt>
                <c:pt idx="267">
                  <c:v>0.4637278230277585</c:v>
                </c:pt>
                <c:pt idx="268">
                  <c:v>0.46720753574635021</c:v>
                </c:pt>
                <c:pt idx="269">
                  <c:v>0.46312668839009147</c:v>
                </c:pt>
                <c:pt idx="270">
                  <c:v>0.2612611358249341</c:v>
                </c:pt>
                <c:pt idx="271">
                  <c:v>0.35105233643329931</c:v>
                </c:pt>
                <c:pt idx="272">
                  <c:v>0.39487525829266323</c:v>
                </c:pt>
                <c:pt idx="273">
                  <c:v>0.42016958375878821</c:v>
                </c:pt>
                <c:pt idx="274">
                  <c:v>0.43696650179087426</c:v>
                </c:pt>
                <c:pt idx="275">
                  <c:v>0.44362444606852924</c:v>
                </c:pt>
                <c:pt idx="276">
                  <c:v>0.450118584979804</c:v>
                </c:pt>
                <c:pt idx="277">
                  <c:v>0.45629361965298804</c:v>
                </c:pt>
                <c:pt idx="278">
                  <c:v>0.55726912304746046</c:v>
                </c:pt>
                <c:pt idx="279">
                  <c:v>0.55552053622281439</c:v>
                </c:pt>
                <c:pt idx="280">
                  <c:v>0.54266007882110712</c:v>
                </c:pt>
                <c:pt idx="281">
                  <c:v>0.53277906685199417</c:v>
                </c:pt>
                <c:pt idx="282">
                  <c:v>0.52339210493003097</c:v>
                </c:pt>
                <c:pt idx="283">
                  <c:v>0.5122381450050788</c:v>
                </c:pt>
                <c:pt idx="284">
                  <c:v>0.49971033758500516</c:v>
                </c:pt>
                <c:pt idx="285">
                  <c:v>0.40804655906210252</c:v>
                </c:pt>
                <c:pt idx="286">
                  <c:v>0.44810000603771266</c:v>
                </c:pt>
                <c:pt idx="287">
                  <c:v>0.47718270492683895</c:v>
                </c:pt>
                <c:pt idx="288">
                  <c:v>0.48934242424424129</c:v>
                </c:pt>
                <c:pt idx="289">
                  <c:v>0.48721031916738566</c:v>
                </c:pt>
                <c:pt idx="290">
                  <c:v>0.48812563838286882</c:v>
                </c:pt>
                <c:pt idx="291">
                  <c:v>0.48964680930886562</c:v>
                </c:pt>
                <c:pt idx="292">
                  <c:v>0.48979616958031813</c:v>
                </c:pt>
                <c:pt idx="293">
                  <c:v>0.4893389939090444</c:v>
                </c:pt>
                <c:pt idx="294">
                  <c:v>0.32650077366585173</c:v>
                </c:pt>
                <c:pt idx="295">
                  <c:v>0.3780317388773537</c:v>
                </c:pt>
                <c:pt idx="296">
                  <c:v>0.40211376684657024</c:v>
                </c:pt>
                <c:pt idx="297">
                  <c:v>0.42634894102358711</c:v>
                </c:pt>
                <c:pt idx="298">
                  <c:v>0.43600285766784552</c:v>
                </c:pt>
                <c:pt idx="299">
                  <c:v>0.4394272037390754</c:v>
                </c:pt>
                <c:pt idx="300">
                  <c:v>0.44130542273679252</c:v>
                </c:pt>
                <c:pt idx="301">
                  <c:v>0.32120869099058269</c:v>
                </c:pt>
                <c:pt idx="302">
                  <c:v>0.40696541930862085</c:v>
                </c:pt>
                <c:pt idx="303">
                  <c:v>0.43678677085600331</c:v>
                </c:pt>
                <c:pt idx="304">
                  <c:v>0.45513150392349461</c:v>
                </c:pt>
                <c:pt idx="305">
                  <c:v>0.46123577126328624</c:v>
                </c:pt>
                <c:pt idx="306">
                  <c:v>0.46289527756451299</c:v>
                </c:pt>
                <c:pt idx="307">
                  <c:v>0.46498718196697614</c:v>
                </c:pt>
                <c:pt idx="308">
                  <c:v>0.47026420049269474</c:v>
                </c:pt>
                <c:pt idx="309">
                  <c:v>0.47168821166805253</c:v>
                </c:pt>
                <c:pt idx="310">
                  <c:v>0.3408499612852014</c:v>
                </c:pt>
                <c:pt idx="311">
                  <c:v>0.37493495178595143</c:v>
                </c:pt>
                <c:pt idx="312">
                  <c:v>0.39892661604032564</c:v>
                </c:pt>
                <c:pt idx="313">
                  <c:v>0.40733883475266708</c:v>
                </c:pt>
                <c:pt idx="314">
                  <c:v>0.41195030289190776</c:v>
                </c:pt>
                <c:pt idx="315">
                  <c:v>0.17562273642115375</c:v>
                </c:pt>
                <c:pt idx="316">
                  <c:v>0.1878245050407136</c:v>
                </c:pt>
                <c:pt idx="317">
                  <c:v>0.17022606141548213</c:v>
                </c:pt>
                <c:pt idx="318">
                  <c:v>0.17123713095602808</c:v>
                </c:pt>
                <c:pt idx="319">
                  <c:v>0.15618403675975748</c:v>
                </c:pt>
                <c:pt idx="320">
                  <c:v>0.1866654843796608</c:v>
                </c:pt>
                <c:pt idx="321">
                  <c:v>0.19371019063390379</c:v>
                </c:pt>
                <c:pt idx="322">
                  <c:v>0.18006167843171317</c:v>
                </c:pt>
                <c:pt idx="323">
                  <c:v>0.17546453094444486</c:v>
                </c:pt>
                <c:pt idx="324">
                  <c:v>0.16119871325338653</c:v>
                </c:pt>
                <c:pt idx="325">
                  <c:v>0.15112941033324179</c:v>
                </c:pt>
                <c:pt idx="326">
                  <c:v>0.14354106697975338</c:v>
                </c:pt>
                <c:pt idx="327">
                  <c:v>0.21273552621929537</c:v>
                </c:pt>
                <c:pt idx="328">
                  <c:v>0.12545850960188543</c:v>
                </c:pt>
                <c:pt idx="329">
                  <c:v>0.18207597949246737</c:v>
                </c:pt>
                <c:pt idx="330">
                  <c:v>0.17347229705932429</c:v>
                </c:pt>
                <c:pt idx="331">
                  <c:v>0.15770396477425241</c:v>
                </c:pt>
                <c:pt idx="332">
                  <c:v>0.14910551017877796</c:v>
                </c:pt>
                <c:pt idx="333">
                  <c:v>0.20899813281237858</c:v>
                </c:pt>
                <c:pt idx="334">
                  <c:v>0.20762507071914793</c:v>
                </c:pt>
                <c:pt idx="335">
                  <c:v>0.19023328084537591</c:v>
                </c:pt>
                <c:pt idx="336">
                  <c:v>0.16192110293926798</c:v>
                </c:pt>
                <c:pt idx="337">
                  <c:v>0.18606752147053579</c:v>
                </c:pt>
                <c:pt idx="338">
                  <c:v>0.17700012186826272</c:v>
                </c:pt>
                <c:pt idx="339">
                  <c:v>0.16856695770662064</c:v>
                </c:pt>
                <c:pt idx="340">
                  <c:v>0.3518565687707717</c:v>
                </c:pt>
                <c:pt idx="341">
                  <c:v>0.34005706040738171</c:v>
                </c:pt>
                <c:pt idx="342">
                  <c:v>0.39443854452294763</c:v>
                </c:pt>
                <c:pt idx="343">
                  <c:v>0.75944055490702811</c:v>
                </c:pt>
                <c:pt idx="344">
                  <c:v>0.69848519705882084</c:v>
                </c:pt>
                <c:pt idx="345">
                  <c:v>0.67655768381081871</c:v>
                </c:pt>
                <c:pt idx="346">
                  <c:v>0.61926651618382467</c:v>
                </c:pt>
                <c:pt idx="347">
                  <c:v>0.59654326984488437</c:v>
                </c:pt>
                <c:pt idx="348">
                  <c:v>0.57346666124954793</c:v>
                </c:pt>
                <c:pt idx="349">
                  <c:v>0.55057815901448504</c:v>
                </c:pt>
                <c:pt idx="350">
                  <c:v>0.68616498159837802</c:v>
                </c:pt>
                <c:pt idx="351">
                  <c:v>0.52725040113319044</c:v>
                </c:pt>
                <c:pt idx="352">
                  <c:v>0.59651480707601157</c:v>
                </c:pt>
                <c:pt idx="353">
                  <c:v>0.58676889519166697</c:v>
                </c:pt>
                <c:pt idx="354">
                  <c:v>0.72913194979003371</c:v>
                </c:pt>
                <c:pt idx="355">
                  <c:v>0.7313281382306801</c:v>
                </c:pt>
                <c:pt idx="356">
                  <c:v>0.19465465493937356</c:v>
                </c:pt>
                <c:pt idx="357">
                  <c:v>0.19636046520279615</c:v>
                </c:pt>
                <c:pt idx="358">
                  <c:v>0.1690796013849625</c:v>
                </c:pt>
                <c:pt idx="359">
                  <c:v>0.15821924958621822</c:v>
                </c:pt>
                <c:pt idx="360">
                  <c:v>0.16834507127269024</c:v>
                </c:pt>
                <c:pt idx="361">
                  <c:v>0.14754887533878311</c:v>
                </c:pt>
                <c:pt idx="362">
                  <c:v>0.20062855261128318</c:v>
                </c:pt>
                <c:pt idx="363">
                  <c:v>0.17863762374244405</c:v>
                </c:pt>
                <c:pt idx="364">
                  <c:v>0.19449687176620808</c:v>
                </c:pt>
                <c:pt idx="365">
                  <c:v>0.19010111017777687</c:v>
                </c:pt>
                <c:pt idx="366">
                  <c:v>0.17510470952754864</c:v>
                </c:pt>
                <c:pt idx="367">
                  <c:v>0.16812819958370154</c:v>
                </c:pt>
                <c:pt idx="368">
                  <c:v>0.16096902269792351</c:v>
                </c:pt>
                <c:pt idx="369">
                  <c:v>0.18454383248141956</c:v>
                </c:pt>
                <c:pt idx="370">
                  <c:v>0.17962130448263652</c:v>
                </c:pt>
                <c:pt idx="371">
                  <c:v>0.1654376015473063</c:v>
                </c:pt>
                <c:pt idx="372">
                  <c:v>0.14142533336252786</c:v>
                </c:pt>
                <c:pt idx="373">
                  <c:v>0.19544215028962353</c:v>
                </c:pt>
                <c:pt idx="374">
                  <c:v>0.19876487125543438</c:v>
                </c:pt>
                <c:pt idx="375">
                  <c:v>0.18059924086577905</c:v>
                </c:pt>
                <c:pt idx="376">
                  <c:v>0.17123958349176757</c:v>
                </c:pt>
                <c:pt idx="377">
                  <c:v>0.13352634023212262</c:v>
                </c:pt>
                <c:pt idx="378">
                  <c:v>0.19022047197791986</c:v>
                </c:pt>
                <c:pt idx="379">
                  <c:v>0.1843706891166593</c:v>
                </c:pt>
                <c:pt idx="380">
                  <c:v>0.16430555604655531</c:v>
                </c:pt>
                <c:pt idx="381">
                  <c:v>0.15608470668343194</c:v>
                </c:pt>
                <c:pt idx="382">
                  <c:v>0.14805798268254061</c:v>
                </c:pt>
                <c:pt idx="383">
                  <c:v>0.16514116878831042</c:v>
                </c:pt>
                <c:pt idx="384">
                  <c:v>0.34418764305694183</c:v>
                </c:pt>
                <c:pt idx="385">
                  <c:v>0.3798808942560859</c:v>
                </c:pt>
                <c:pt idx="386">
                  <c:v>0.36402557991847889</c:v>
                </c:pt>
                <c:pt idx="387">
                  <c:v>0.34611011433474309</c:v>
                </c:pt>
                <c:pt idx="388">
                  <c:v>0.32646992234622929</c:v>
                </c:pt>
                <c:pt idx="389">
                  <c:v>0.26567756073320703</c:v>
                </c:pt>
                <c:pt idx="390">
                  <c:v>0.2919387543816741</c:v>
                </c:pt>
                <c:pt idx="391">
                  <c:v>0.27055442319853928</c:v>
                </c:pt>
                <c:pt idx="392">
                  <c:v>0.3570907896183968</c:v>
                </c:pt>
                <c:pt idx="393">
                  <c:v>0.38514298148914566</c:v>
                </c:pt>
                <c:pt idx="394">
                  <c:v>0.31112706902380333</c:v>
                </c:pt>
                <c:pt idx="395">
                  <c:v>0.34200662156640038</c:v>
                </c:pt>
                <c:pt idx="396">
                  <c:v>0.71641796490161491</c:v>
                </c:pt>
                <c:pt idx="397">
                  <c:v>0.76347199683745259</c:v>
                </c:pt>
                <c:pt idx="398">
                  <c:v>0.72416254523167867</c:v>
                </c:pt>
                <c:pt idx="399">
                  <c:v>0.70210444867398913</c:v>
                </c:pt>
                <c:pt idx="400">
                  <c:v>0.68003737453802537</c:v>
                </c:pt>
                <c:pt idx="401">
                  <c:v>0.65737720045273884</c:v>
                </c:pt>
                <c:pt idx="402">
                  <c:v>0.65488166028712846</c:v>
                </c:pt>
                <c:pt idx="403">
                  <c:v>0.68712256592731347</c:v>
                </c:pt>
                <c:pt idx="404">
                  <c:v>0.66391905716393462</c:v>
                </c:pt>
                <c:pt idx="405">
                  <c:v>0.64159015760806837</c:v>
                </c:pt>
                <c:pt idx="406">
                  <c:v>0.56484475277071122</c:v>
                </c:pt>
                <c:pt idx="407">
                  <c:v>0.61423466348642097</c:v>
                </c:pt>
                <c:pt idx="408">
                  <c:v>0.45296214037609639</c:v>
                </c:pt>
                <c:pt idx="409">
                  <c:v>0.58289473027483085</c:v>
                </c:pt>
                <c:pt idx="410">
                  <c:v>0.59897080994195651</c:v>
                </c:pt>
                <c:pt idx="411">
                  <c:v>0.60981196156095097</c:v>
                </c:pt>
                <c:pt idx="412">
                  <c:v>0.60509695327823387</c:v>
                </c:pt>
                <c:pt idx="413">
                  <c:v>0.69354302883742136</c:v>
                </c:pt>
                <c:pt idx="414">
                  <c:v>0.72502562313446151</c:v>
                </c:pt>
                <c:pt idx="415">
                  <c:v>0.70808364041756611</c:v>
                </c:pt>
                <c:pt idx="416">
                  <c:v>0.6147637402696321</c:v>
                </c:pt>
                <c:pt idx="417">
                  <c:v>0.57085231251482238</c:v>
                </c:pt>
                <c:pt idx="418">
                  <c:v>0.55028538551637363</c:v>
                </c:pt>
                <c:pt idx="419">
                  <c:v>0.52926549133711964</c:v>
                </c:pt>
                <c:pt idx="420">
                  <c:v>0.48156320095158317</c:v>
                </c:pt>
                <c:pt idx="421">
                  <c:v>0.60550543728100614</c:v>
                </c:pt>
                <c:pt idx="422">
                  <c:v>0.59026774705909646</c:v>
                </c:pt>
                <c:pt idx="423">
                  <c:v>0.65056372658036232</c:v>
                </c:pt>
                <c:pt idx="424">
                  <c:v>0.71108726877128037</c:v>
                </c:pt>
                <c:pt idx="425">
                  <c:v>0.59839805456677975</c:v>
                </c:pt>
                <c:pt idx="426">
                  <c:v>0.20257653679577509</c:v>
                </c:pt>
                <c:pt idx="427">
                  <c:v>0.20997250584652324</c:v>
                </c:pt>
                <c:pt idx="428">
                  <c:v>0.21234602908658196</c:v>
                </c:pt>
                <c:pt idx="429">
                  <c:v>0.21586901366334471</c:v>
                </c:pt>
                <c:pt idx="430">
                  <c:v>0.21100574940067565</c:v>
                </c:pt>
                <c:pt idx="431">
                  <c:v>0.20514350006476798</c:v>
                </c:pt>
                <c:pt idx="432">
                  <c:v>0.16225813181881174</c:v>
                </c:pt>
                <c:pt idx="433">
                  <c:v>0.21804299227061782</c:v>
                </c:pt>
                <c:pt idx="434">
                  <c:v>0.22067392116428378</c:v>
                </c:pt>
                <c:pt idx="435">
                  <c:v>0.22096512422795206</c:v>
                </c:pt>
                <c:pt idx="436">
                  <c:v>0.20689065628348596</c:v>
                </c:pt>
                <c:pt idx="437">
                  <c:v>0.2007648741493446</c:v>
                </c:pt>
                <c:pt idx="438">
                  <c:v>0.18901316218157585</c:v>
                </c:pt>
                <c:pt idx="439">
                  <c:v>0.17949141643274855</c:v>
                </c:pt>
                <c:pt idx="440">
                  <c:v>0.17276504744184171</c:v>
                </c:pt>
                <c:pt idx="441">
                  <c:v>0.12680994626841582</c:v>
                </c:pt>
                <c:pt idx="442">
                  <c:v>0.15198890473446083</c:v>
                </c:pt>
                <c:pt idx="443">
                  <c:v>0.17742423188736953</c:v>
                </c:pt>
                <c:pt idx="444">
                  <c:v>0.18264765188114526</c:v>
                </c:pt>
                <c:pt idx="445">
                  <c:v>0.18309572351524769</c:v>
                </c:pt>
                <c:pt idx="446">
                  <c:v>0.1790966228445692</c:v>
                </c:pt>
                <c:pt idx="447">
                  <c:v>0.1738662930720106</c:v>
                </c:pt>
                <c:pt idx="448">
                  <c:v>0.16872990503402613</c:v>
                </c:pt>
                <c:pt idx="449">
                  <c:v>0.16254834293175996</c:v>
                </c:pt>
                <c:pt idx="450">
                  <c:v>0.15418553768678325</c:v>
                </c:pt>
                <c:pt idx="451">
                  <c:v>0.12820047885087141</c:v>
                </c:pt>
                <c:pt idx="452">
                  <c:v>0.16021231678355335</c:v>
                </c:pt>
                <c:pt idx="453">
                  <c:v>0.17505363965524617</c:v>
                </c:pt>
                <c:pt idx="454">
                  <c:v>0.19038664529328775</c:v>
                </c:pt>
                <c:pt idx="455">
                  <c:v>0.19367636643180591</c:v>
                </c:pt>
                <c:pt idx="456">
                  <c:v>0.16073061667057476</c:v>
                </c:pt>
                <c:pt idx="457">
                  <c:v>0.15229377453458648</c:v>
                </c:pt>
                <c:pt idx="458">
                  <c:v>0.14995931065701354</c:v>
                </c:pt>
                <c:pt idx="459">
                  <c:v>0.20681558272995884</c:v>
                </c:pt>
                <c:pt idx="460">
                  <c:v>0.2218472593646324</c:v>
                </c:pt>
                <c:pt idx="461">
                  <c:v>0.22688689799373424</c:v>
                </c:pt>
                <c:pt idx="462">
                  <c:v>0.2270536053188788</c:v>
                </c:pt>
                <c:pt idx="463">
                  <c:v>0.22563927034382422</c:v>
                </c:pt>
                <c:pt idx="464">
                  <c:v>0.20383046494932053</c:v>
                </c:pt>
                <c:pt idx="465">
                  <c:v>0.20002577948536676</c:v>
                </c:pt>
                <c:pt idx="466">
                  <c:v>0.19166029467868403</c:v>
                </c:pt>
                <c:pt idx="467">
                  <c:v>0.18199992944001639</c:v>
                </c:pt>
                <c:pt idx="468">
                  <c:v>0.19535099795374117</c:v>
                </c:pt>
                <c:pt idx="469">
                  <c:v>0.20980555172121376</c:v>
                </c:pt>
                <c:pt idx="470">
                  <c:v>0.21751398643155803</c:v>
                </c:pt>
                <c:pt idx="471">
                  <c:v>0.218781155906172</c:v>
                </c:pt>
                <c:pt idx="472">
                  <c:v>0.20273560948190064</c:v>
                </c:pt>
                <c:pt idx="473">
                  <c:v>0.19587804774062789</c:v>
                </c:pt>
                <c:pt idx="474">
                  <c:v>0.17559368640049811</c:v>
                </c:pt>
                <c:pt idx="475">
                  <c:v>0.16704116036467029</c:v>
                </c:pt>
                <c:pt idx="476">
                  <c:v>0.15880808967705085</c:v>
                </c:pt>
                <c:pt idx="477">
                  <c:v>0.15546933737052754</c:v>
                </c:pt>
                <c:pt idx="478">
                  <c:v>0.1867066207945266</c:v>
                </c:pt>
                <c:pt idx="479">
                  <c:v>0.19648099709583544</c:v>
                </c:pt>
                <c:pt idx="480">
                  <c:v>0.19514890353881209</c:v>
                </c:pt>
                <c:pt idx="481">
                  <c:v>0.14823736614258937</c:v>
                </c:pt>
                <c:pt idx="482">
                  <c:v>0.13133010289965044</c:v>
                </c:pt>
                <c:pt idx="483">
                  <c:v>0.15457650077981286</c:v>
                </c:pt>
                <c:pt idx="484">
                  <c:v>0.16862320188415075</c:v>
                </c:pt>
                <c:pt idx="485">
                  <c:v>0.17789751276814</c:v>
                </c:pt>
                <c:pt idx="486">
                  <c:v>0.18476043243567394</c:v>
                </c:pt>
                <c:pt idx="487">
                  <c:v>0.18424599581990483</c:v>
                </c:pt>
                <c:pt idx="488">
                  <c:v>0.18098731338465876</c:v>
                </c:pt>
                <c:pt idx="489">
                  <c:v>0.20860757380106776</c:v>
                </c:pt>
                <c:pt idx="490">
                  <c:v>0.22265850443927007</c:v>
                </c:pt>
                <c:pt idx="491">
                  <c:v>0.23141336031676685</c:v>
                </c:pt>
                <c:pt idx="492">
                  <c:v>0.22900232110572391</c:v>
                </c:pt>
                <c:pt idx="493">
                  <c:v>0.22614465456457702</c:v>
                </c:pt>
                <c:pt idx="494">
                  <c:v>0.22113715385556837</c:v>
                </c:pt>
                <c:pt idx="495">
                  <c:v>0.19113951419130029</c:v>
                </c:pt>
                <c:pt idx="496">
                  <c:v>0.1703890302072798</c:v>
                </c:pt>
                <c:pt idx="497">
                  <c:v>0.16118709177408713</c:v>
                </c:pt>
                <c:pt idx="498">
                  <c:v>0.15987461621671212</c:v>
                </c:pt>
                <c:pt idx="499">
                  <c:v>0.17466953634868293</c:v>
                </c:pt>
                <c:pt idx="500">
                  <c:v>0.18514548426403088</c:v>
                </c:pt>
                <c:pt idx="501">
                  <c:v>0.16860309264558618</c:v>
                </c:pt>
                <c:pt idx="502">
                  <c:v>0.2037858368364153</c:v>
                </c:pt>
                <c:pt idx="503">
                  <c:v>0.20320807772765645</c:v>
                </c:pt>
                <c:pt idx="504">
                  <c:v>0.15164758437952416</c:v>
                </c:pt>
                <c:pt idx="505">
                  <c:v>0.15926802187080488</c:v>
                </c:pt>
                <c:pt idx="506">
                  <c:v>0.18309104416684258</c:v>
                </c:pt>
                <c:pt idx="507">
                  <c:v>0.19061159407663064</c:v>
                </c:pt>
                <c:pt idx="508">
                  <c:v>0.17877064577037108</c:v>
                </c:pt>
                <c:pt idx="509">
                  <c:v>0.17153105039410552</c:v>
                </c:pt>
                <c:pt idx="510">
                  <c:v>0.13536371024769517</c:v>
                </c:pt>
                <c:pt idx="511">
                  <c:v>0.17992575992266419</c:v>
                </c:pt>
                <c:pt idx="512">
                  <c:v>0.18969196795738652</c:v>
                </c:pt>
                <c:pt idx="513">
                  <c:v>0.19618611711552666</c:v>
                </c:pt>
                <c:pt idx="514">
                  <c:v>0.19568364210726116</c:v>
                </c:pt>
                <c:pt idx="515">
                  <c:v>0.19202099869576392</c:v>
                </c:pt>
                <c:pt idx="516">
                  <c:v>0.16239669608284521</c:v>
                </c:pt>
                <c:pt idx="517">
                  <c:v>0.15149544011932178</c:v>
                </c:pt>
                <c:pt idx="518">
                  <c:v>0.38349153644813372</c:v>
                </c:pt>
                <c:pt idx="519">
                  <c:v>0.4128558256411094</c:v>
                </c:pt>
                <c:pt idx="520">
                  <c:v>0.4264320701833868</c:v>
                </c:pt>
                <c:pt idx="521">
                  <c:v>0.43231419832574425</c:v>
                </c:pt>
                <c:pt idx="522">
                  <c:v>0.4310814214650816</c:v>
                </c:pt>
                <c:pt idx="523">
                  <c:v>0.41149259995036958</c:v>
                </c:pt>
                <c:pt idx="524">
                  <c:v>0.40128498638104287</c:v>
                </c:pt>
                <c:pt idx="525">
                  <c:v>0.3830593757944814</c:v>
                </c:pt>
                <c:pt idx="526">
                  <c:v>0.36731353595862515</c:v>
                </c:pt>
                <c:pt idx="527">
                  <c:v>0.28892543557748485</c:v>
                </c:pt>
                <c:pt idx="528">
                  <c:v>0.38270248695546061</c:v>
                </c:pt>
                <c:pt idx="529">
                  <c:v>0.37974609200502801</c:v>
                </c:pt>
                <c:pt idx="530">
                  <c:v>0.35529324183738992</c:v>
                </c:pt>
                <c:pt idx="531">
                  <c:v>0.3102325118977004</c:v>
                </c:pt>
                <c:pt idx="532">
                  <c:v>0.31528089585539254</c:v>
                </c:pt>
                <c:pt idx="533">
                  <c:v>0.31391217692960277</c:v>
                </c:pt>
                <c:pt idx="534">
                  <c:v>0.30949952113215373</c:v>
                </c:pt>
                <c:pt idx="535">
                  <c:v>0.30188298379928885</c:v>
                </c:pt>
                <c:pt idx="536">
                  <c:v>0.28190072773874481</c:v>
                </c:pt>
                <c:pt idx="537">
                  <c:v>0.39069812355080064</c:v>
                </c:pt>
                <c:pt idx="538">
                  <c:v>0.38642443187402142</c:v>
                </c:pt>
                <c:pt idx="539">
                  <c:v>0.37874353798321692</c:v>
                </c:pt>
                <c:pt idx="540">
                  <c:v>0.367740448666034</c:v>
                </c:pt>
                <c:pt idx="541">
                  <c:v>0.35278090083067121</c:v>
                </c:pt>
                <c:pt idx="542">
                  <c:v>0.33952304233764263</c:v>
                </c:pt>
                <c:pt idx="543">
                  <c:v>0.32262515213910925</c:v>
                </c:pt>
                <c:pt idx="544">
                  <c:v>0.37304690355185866</c:v>
                </c:pt>
                <c:pt idx="545">
                  <c:v>0.38289674913709271</c:v>
                </c:pt>
                <c:pt idx="546">
                  <c:v>0.36588497501913247</c:v>
                </c:pt>
                <c:pt idx="547">
                  <c:v>0.35643150549562946</c:v>
                </c:pt>
                <c:pt idx="548">
                  <c:v>0.32816159139377993</c:v>
                </c:pt>
                <c:pt idx="549">
                  <c:v>0.31113608880674259</c:v>
                </c:pt>
                <c:pt idx="550">
                  <c:v>0.56900702617063992</c:v>
                </c:pt>
                <c:pt idx="551">
                  <c:v>0.68163728098714427</c:v>
                </c:pt>
                <c:pt idx="552">
                  <c:v>0.73868060438734962</c:v>
                </c:pt>
                <c:pt idx="553">
                  <c:v>0.65869220967269693</c:v>
                </c:pt>
                <c:pt idx="554">
                  <c:v>0.73894645777829748</c:v>
                </c:pt>
                <c:pt idx="555">
                  <c:v>0.75743216564381788</c:v>
                </c:pt>
                <c:pt idx="556">
                  <c:v>0.73738033811838011</c:v>
                </c:pt>
                <c:pt idx="557">
                  <c:v>0.78642377638846173</c:v>
                </c:pt>
                <c:pt idx="558">
                  <c:v>0.77900008594812942</c:v>
                </c:pt>
                <c:pt idx="559">
                  <c:v>0.73422384032849541</c:v>
                </c:pt>
                <c:pt idx="560">
                  <c:v>0.66351902311362509</c:v>
                </c:pt>
                <c:pt idx="561">
                  <c:v>0.56009930759684512</c:v>
                </c:pt>
                <c:pt idx="562">
                  <c:v>0.57618340031421289</c:v>
                </c:pt>
                <c:pt idx="563">
                  <c:v>0.56451923943227555</c:v>
                </c:pt>
                <c:pt idx="564">
                  <c:v>0.55139001408871613</c:v>
                </c:pt>
                <c:pt idx="565">
                  <c:v>0.56268708662225619</c:v>
                </c:pt>
                <c:pt idx="566">
                  <c:v>0.59414222028307984</c:v>
                </c:pt>
                <c:pt idx="567">
                  <c:v>0.6177493085257626</c:v>
                </c:pt>
                <c:pt idx="568">
                  <c:v>0.61706917435077335</c:v>
                </c:pt>
                <c:pt idx="569">
                  <c:v>0.56916876270181593</c:v>
                </c:pt>
                <c:pt idx="570">
                  <c:v>0.50116592892039502</c:v>
                </c:pt>
                <c:pt idx="571">
                  <c:v>0.65473225755024622</c:v>
                </c:pt>
                <c:pt idx="572">
                  <c:v>0.77839003047358268</c:v>
                </c:pt>
                <c:pt idx="573">
                  <c:v>0.78392999443444544</c:v>
                </c:pt>
                <c:pt idx="574">
                  <c:v>0.77645697887073273</c:v>
                </c:pt>
                <c:pt idx="575">
                  <c:v>0.77055677230844333</c:v>
                </c:pt>
                <c:pt idx="576">
                  <c:v>0.74714821633064021</c:v>
                </c:pt>
                <c:pt idx="577">
                  <c:v>0.71382512882296167</c:v>
                </c:pt>
                <c:pt idx="578">
                  <c:v>0.68535340643379916</c:v>
                </c:pt>
                <c:pt idx="579">
                  <c:v>0.6198997272199942</c:v>
                </c:pt>
                <c:pt idx="580">
                  <c:v>0.585379130503344</c:v>
                </c:pt>
                <c:pt idx="581">
                  <c:v>0.55448485468223718</c:v>
                </c:pt>
                <c:pt idx="582">
                  <c:v>0.65871464677336156</c:v>
                </c:pt>
                <c:pt idx="583">
                  <c:v>0.72064488645561176</c:v>
                </c:pt>
                <c:pt idx="584">
                  <c:v>0.72399343099688573</c:v>
                </c:pt>
                <c:pt idx="585">
                  <c:v>0.70712673259545722</c:v>
                </c:pt>
                <c:pt idx="586">
                  <c:v>0.68046135223449777</c:v>
                </c:pt>
                <c:pt idx="587">
                  <c:v>0.65496710782279421</c:v>
                </c:pt>
                <c:pt idx="588">
                  <c:v>0.62608595885925034</c:v>
                </c:pt>
                <c:pt idx="589">
                  <c:v>0.56574686998148416</c:v>
                </c:pt>
                <c:pt idx="590">
                  <c:v>0.53766713497990792</c:v>
                </c:pt>
                <c:pt idx="591">
                  <c:v>0.41040980653687942</c:v>
                </c:pt>
                <c:pt idx="592">
                  <c:v>0.36238634111507301</c:v>
                </c:pt>
                <c:pt idx="593">
                  <c:v>0.31283439799226292</c:v>
                </c:pt>
                <c:pt idx="594">
                  <c:v>0.27753388620257169</c:v>
                </c:pt>
                <c:pt idx="595">
                  <c:v>0.18358758567464886</c:v>
                </c:pt>
                <c:pt idx="596">
                  <c:v>0.19416125234695772</c:v>
                </c:pt>
                <c:pt idx="597">
                  <c:v>0.26125162190707524</c:v>
                </c:pt>
                <c:pt idx="598">
                  <c:v>0.21063801577915689</c:v>
                </c:pt>
                <c:pt idx="599">
                  <c:v>0.14614097651876226</c:v>
                </c:pt>
                <c:pt idx="600">
                  <c:v>0.18001028390307069</c:v>
                </c:pt>
                <c:pt idx="601">
                  <c:v>0.20723688232100929</c:v>
                </c:pt>
                <c:pt idx="602">
                  <c:v>0.21843519501123315</c:v>
                </c:pt>
                <c:pt idx="603">
                  <c:v>0.18582697017222355</c:v>
                </c:pt>
                <c:pt idx="604">
                  <c:v>0.2719020273639558</c:v>
                </c:pt>
                <c:pt idx="605">
                  <c:v>0.16716565263887934</c:v>
                </c:pt>
                <c:pt idx="606">
                  <c:v>0.3998315757390235</c:v>
                </c:pt>
                <c:pt idx="607">
                  <c:v>0.27365003964171042</c:v>
                </c:pt>
                <c:pt idx="608">
                  <c:v>0.37501444545805784</c:v>
                </c:pt>
                <c:pt idx="609">
                  <c:v>0.46056465829617804</c:v>
                </c:pt>
                <c:pt idx="610">
                  <c:v>0.38818746322748687</c:v>
                </c:pt>
                <c:pt idx="611">
                  <c:v>0.4544564544509605</c:v>
                </c:pt>
                <c:pt idx="612">
                  <c:v>0.17964586835926805</c:v>
                </c:pt>
                <c:pt idx="613">
                  <c:v>0.17964586835926805</c:v>
                </c:pt>
                <c:pt idx="614">
                  <c:v>0.15892669010125324</c:v>
                </c:pt>
                <c:pt idx="615">
                  <c:v>0.18291401830306916</c:v>
                </c:pt>
                <c:pt idx="616">
                  <c:v>0.18291401830306916</c:v>
                </c:pt>
                <c:pt idx="617">
                  <c:v>0.15731529303345035</c:v>
                </c:pt>
                <c:pt idx="618">
                  <c:v>0.21415340558337126</c:v>
                </c:pt>
                <c:pt idx="619">
                  <c:v>0.16837811560496074</c:v>
                </c:pt>
                <c:pt idx="620">
                  <c:v>0.1354824251661523</c:v>
                </c:pt>
                <c:pt idx="621">
                  <c:v>0.18516455599573803</c:v>
                </c:pt>
                <c:pt idx="622">
                  <c:v>0.24968093020331977</c:v>
                </c:pt>
                <c:pt idx="623">
                  <c:v>0.29979257157006212</c:v>
                </c:pt>
                <c:pt idx="624">
                  <c:v>0.27570622069605277</c:v>
                </c:pt>
                <c:pt idx="625">
                  <c:v>0.23568683089610082</c:v>
                </c:pt>
                <c:pt idx="626">
                  <c:v>8.1708716452894348E-2</c:v>
                </c:pt>
                <c:pt idx="627">
                  <c:v>0.10391510233434594</c:v>
                </c:pt>
                <c:pt idx="628">
                  <c:v>8.6554162691466971E-2</c:v>
                </c:pt>
                <c:pt idx="629">
                  <c:v>9.6842501412969809E-2</c:v>
                </c:pt>
                <c:pt idx="630">
                  <c:v>8.1178000862084099E-2</c:v>
                </c:pt>
                <c:pt idx="631">
                  <c:v>8.6554162691466971E-2</c:v>
                </c:pt>
                <c:pt idx="632">
                  <c:v>0.11256212687966641</c:v>
                </c:pt>
                <c:pt idx="633">
                  <c:v>8.050102812442346E-2</c:v>
                </c:pt>
                <c:pt idx="634">
                  <c:v>9.9494091268857901E-2</c:v>
                </c:pt>
                <c:pt idx="635">
                  <c:v>6.9991746931662963E-2</c:v>
                </c:pt>
                <c:pt idx="636">
                  <c:v>8.0918081188814758E-2</c:v>
                </c:pt>
                <c:pt idx="637">
                  <c:v>9.6155157494657223E-2</c:v>
                </c:pt>
                <c:pt idx="638">
                  <c:v>8.7108385367271501E-2</c:v>
                </c:pt>
                <c:pt idx="639">
                  <c:v>8.8923836504195247E-2</c:v>
                </c:pt>
                <c:pt idx="640">
                  <c:v>0.17584205991896523</c:v>
                </c:pt>
                <c:pt idx="641">
                  <c:v>6.4902611838247984E-2</c:v>
                </c:pt>
                <c:pt idx="642">
                  <c:v>0.16168656150038352</c:v>
                </c:pt>
                <c:pt idx="643">
                  <c:v>0.1268030078676663</c:v>
                </c:pt>
                <c:pt idx="644">
                  <c:v>0.32625068761230275</c:v>
                </c:pt>
                <c:pt idx="645">
                  <c:v>0.21470859309434046</c:v>
                </c:pt>
                <c:pt idx="646">
                  <c:v>0.31416038190575835</c:v>
                </c:pt>
                <c:pt idx="647">
                  <c:v>0.35272387211707096</c:v>
                </c:pt>
                <c:pt idx="648">
                  <c:v>0.29295853389960763</c:v>
                </c:pt>
                <c:pt idx="649">
                  <c:v>0.25128470181432178</c:v>
                </c:pt>
                <c:pt idx="650">
                  <c:v>0.2126962441300615</c:v>
                </c:pt>
                <c:pt idx="651">
                  <c:v>0.2133396873392745</c:v>
                </c:pt>
                <c:pt idx="652">
                  <c:v>0.22097053274714859</c:v>
                </c:pt>
                <c:pt idx="653">
                  <c:v>0.2843653739181799</c:v>
                </c:pt>
                <c:pt idx="654">
                  <c:v>0.17635935525892174</c:v>
                </c:pt>
                <c:pt idx="655">
                  <c:v>0.219103575365937</c:v>
                </c:pt>
                <c:pt idx="656">
                  <c:v>0.18070947307136978</c:v>
                </c:pt>
                <c:pt idx="657">
                  <c:v>0.22796996447546292</c:v>
                </c:pt>
                <c:pt idx="658">
                  <c:v>0.20671506854819735</c:v>
                </c:pt>
                <c:pt idx="659">
                  <c:v>0.18228793828126377</c:v>
                </c:pt>
                <c:pt idx="660">
                  <c:v>0.21686294693200636</c:v>
                </c:pt>
                <c:pt idx="661">
                  <c:v>0.20671506854819735</c:v>
                </c:pt>
                <c:pt idx="662">
                  <c:v>0.21544804960089567</c:v>
                </c:pt>
                <c:pt idx="663">
                  <c:v>0.19606726038850242</c:v>
                </c:pt>
                <c:pt idx="664">
                  <c:v>0.18366454998760334</c:v>
                </c:pt>
                <c:pt idx="665">
                  <c:v>0.20333270240386928</c:v>
                </c:pt>
                <c:pt idx="666">
                  <c:v>0.25019358531120173</c:v>
                </c:pt>
                <c:pt idx="667">
                  <c:v>0.19535759358752894</c:v>
                </c:pt>
                <c:pt idx="668">
                  <c:v>0.19170673665445101</c:v>
                </c:pt>
                <c:pt idx="669">
                  <c:v>6.9423794221774651E-2</c:v>
                </c:pt>
                <c:pt idx="670">
                  <c:v>6.6153151030195576E-2</c:v>
                </c:pt>
                <c:pt idx="671">
                  <c:v>0.15931377480748557</c:v>
                </c:pt>
                <c:pt idx="672">
                  <c:v>0.17470528751720663</c:v>
                </c:pt>
                <c:pt idx="673">
                  <c:v>0.16704424545035065</c:v>
                </c:pt>
                <c:pt idx="674">
                  <c:v>0.19981888385778981</c:v>
                </c:pt>
                <c:pt idx="675">
                  <c:v>0.14198514796239897</c:v>
                </c:pt>
                <c:pt idx="676">
                  <c:v>0.13363308043519903</c:v>
                </c:pt>
                <c:pt idx="677">
                  <c:v>0.13342576711775192</c:v>
                </c:pt>
                <c:pt idx="678">
                  <c:v>0.17498414485267766</c:v>
                </c:pt>
                <c:pt idx="679">
                  <c:v>0.17744021091509274</c:v>
                </c:pt>
                <c:pt idx="680">
                  <c:v>0.16665156652635968</c:v>
                </c:pt>
                <c:pt idx="681">
                  <c:v>0.13363308043519903</c:v>
                </c:pt>
                <c:pt idx="682">
                  <c:v>0.21198377190094075</c:v>
                </c:pt>
                <c:pt idx="683">
                  <c:v>0.15831898820004173</c:v>
                </c:pt>
                <c:pt idx="684">
                  <c:v>0.20764359601656338</c:v>
                </c:pt>
                <c:pt idx="685">
                  <c:v>0.15010398800747093</c:v>
                </c:pt>
                <c:pt idx="686">
                  <c:v>0.14198514796239897</c:v>
                </c:pt>
                <c:pt idx="687">
                  <c:v>0.14209528316229272</c:v>
                </c:pt>
                <c:pt idx="688">
                  <c:v>0.1591973611129584</c:v>
                </c:pt>
                <c:pt idx="689">
                  <c:v>0.18346156726451926</c:v>
                </c:pt>
                <c:pt idx="690">
                  <c:v>0.18244272042098403</c:v>
                </c:pt>
                <c:pt idx="691">
                  <c:v>0.16757616959258781</c:v>
                </c:pt>
                <c:pt idx="692">
                  <c:v>0.20897979513292164</c:v>
                </c:pt>
                <c:pt idx="693">
                  <c:v>0.19966318573395045</c:v>
                </c:pt>
                <c:pt idx="694">
                  <c:v>0.21198377190094075</c:v>
                </c:pt>
                <c:pt idx="695">
                  <c:v>0.16743006301421209</c:v>
                </c:pt>
                <c:pt idx="696">
                  <c:v>0.21198377190094075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FE-40E5-B281-FA7388A21705}"/>
            </c:ext>
          </c:extLst>
        </c:ser>
        <c:ser>
          <c:idx val="1"/>
          <c:order val="1"/>
          <c:tx>
            <c:v>CRR7.5</c:v>
          </c:tx>
          <c:spPr>
            <a:ln w="254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'CRR(7.5)'!$A$2:$A$16</c:f>
              <c:numCache>
                <c:formatCode>General</c:formatCode>
                <c:ptCount val="1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</c:numCache>
            </c:numRef>
          </c:xVal>
          <c:yVal>
            <c:numRef>
              <c:f>'CRR(7.5)'!$B$2:$B$16</c:f>
              <c:numCache>
                <c:formatCode>General</c:formatCode>
                <c:ptCount val="15"/>
                <c:pt idx="0">
                  <c:v>5.2899134341442035E-2</c:v>
                </c:pt>
                <c:pt idx="1">
                  <c:v>6.4883378187876456E-2</c:v>
                </c:pt>
                <c:pt idx="2">
                  <c:v>7.9693877551020392E-2</c:v>
                </c:pt>
                <c:pt idx="3">
                  <c:v>9.5920797720797715E-2</c:v>
                </c:pt>
                <c:pt idx="4">
                  <c:v>0.11311886202492621</c:v>
                </c:pt>
                <c:pt idx="5">
                  <c:v>0.1311799816345271</c:v>
                </c:pt>
                <c:pt idx="6">
                  <c:v>0.150164624083543</c:v>
                </c:pt>
                <c:pt idx="7">
                  <c:v>0.170263842069315</c:v>
                </c:pt>
                <c:pt idx="8">
                  <c:v>0.19182098765432098</c:v>
                </c:pt>
                <c:pt idx="9">
                  <c:v>0.21540970583244634</c:v>
                </c:pt>
                <c:pt idx="10">
                  <c:v>0.24200829344830768</c:v>
                </c:pt>
                <c:pt idx="11">
                  <c:v>0.27339335180055402</c:v>
                </c:pt>
                <c:pt idx="12">
                  <c:v>0.31313008251465657</c:v>
                </c:pt>
                <c:pt idx="13">
                  <c:v>0.36954744685513913</c:v>
                </c:pt>
                <c:pt idx="14">
                  <c:v>0.4676423020373871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CFE-40E5-B281-FA7388A21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3738864"/>
        <c:axId val="233739256"/>
      </c:scatterChart>
      <c:valAx>
        <c:axId val="233738864"/>
        <c:scaling>
          <c:orientation val="minMax"/>
          <c:max val="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/>
                  <a:t>(N</a:t>
                </a:r>
                <a:r>
                  <a:rPr lang="en-US" sz="2000" b="1" baseline="-25000"/>
                  <a:t>1</a:t>
                </a:r>
                <a:r>
                  <a:rPr lang="en-US" sz="2000" b="1" baseline="0"/>
                  <a:t>)</a:t>
                </a:r>
                <a:r>
                  <a:rPr lang="en-US" sz="2000" b="1" baseline="-25000"/>
                  <a:t>60cs</a:t>
                </a:r>
                <a:endParaRPr lang="en-US" sz="20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739256"/>
        <c:crosses val="autoZero"/>
        <c:crossBetween val="midCat"/>
        <c:majorUnit val="10"/>
      </c:valAx>
      <c:valAx>
        <c:axId val="233739256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 b="1"/>
                  <a:t>CSR</a:t>
                </a:r>
                <a:r>
                  <a:rPr lang="en-US" sz="2000" b="1" baseline="-25000"/>
                  <a:t>eq-7.5</a:t>
                </a:r>
                <a:endParaRPr lang="en-US" sz="2000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33738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30" workbookViewId="0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0423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32113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workbookViewId="0">
      <selection activeCell="C2" sqref="C2:C16"/>
    </sheetView>
  </sheetViews>
  <sheetFormatPr defaultRowHeight="14.4" x14ac:dyDescent="0.3"/>
  <sheetData>
    <row r="1" spans="1:3" ht="44.4" x14ac:dyDescent="0.3">
      <c r="A1" s="4" t="s">
        <v>36</v>
      </c>
      <c r="B1" s="4" t="s">
        <v>39</v>
      </c>
    </row>
    <row r="2" spans="1:3" x14ac:dyDescent="0.3">
      <c r="A2" s="2">
        <v>2</v>
      </c>
      <c r="B2" s="2">
        <f>1/(34-A2)+A2/135+50/((10*A2+45)^2)-1/200</f>
        <v>5.2899134341442035E-2</v>
      </c>
      <c r="C2">
        <f>A2/50</f>
        <v>0.04</v>
      </c>
    </row>
    <row r="3" spans="1:3" x14ac:dyDescent="0.3">
      <c r="A3" s="12">
        <v>4</v>
      </c>
      <c r="B3" s="2">
        <f t="shared" ref="B3:B15" si="0">1/(34-A3)+A3/135+50/((10*A3+45)^2)-1/200</f>
        <v>6.4883378187876456E-2</v>
      </c>
      <c r="C3">
        <f t="shared" ref="C3:C16" si="1">A3/50</f>
        <v>0.08</v>
      </c>
    </row>
    <row r="4" spans="1:3" x14ac:dyDescent="0.3">
      <c r="A4" s="2">
        <v>6</v>
      </c>
      <c r="B4" s="2">
        <f t="shared" si="0"/>
        <v>7.9693877551020392E-2</v>
      </c>
      <c r="C4">
        <f t="shared" si="1"/>
        <v>0.12</v>
      </c>
    </row>
    <row r="5" spans="1:3" x14ac:dyDescent="0.3">
      <c r="A5" s="12">
        <v>8</v>
      </c>
      <c r="B5" s="2">
        <f t="shared" si="0"/>
        <v>9.5920797720797715E-2</v>
      </c>
      <c r="C5">
        <f t="shared" si="1"/>
        <v>0.16</v>
      </c>
    </row>
    <row r="6" spans="1:3" x14ac:dyDescent="0.3">
      <c r="A6" s="2">
        <v>10</v>
      </c>
      <c r="B6" s="2">
        <f t="shared" si="0"/>
        <v>0.11311886202492621</v>
      </c>
      <c r="C6">
        <f t="shared" si="1"/>
        <v>0.2</v>
      </c>
    </row>
    <row r="7" spans="1:3" x14ac:dyDescent="0.3">
      <c r="A7" s="12">
        <v>12</v>
      </c>
      <c r="B7" s="2">
        <f t="shared" si="0"/>
        <v>0.1311799816345271</v>
      </c>
      <c r="C7">
        <f t="shared" si="1"/>
        <v>0.24</v>
      </c>
    </row>
    <row r="8" spans="1:3" x14ac:dyDescent="0.3">
      <c r="A8" s="2">
        <v>14</v>
      </c>
      <c r="B8" s="2">
        <f t="shared" si="0"/>
        <v>0.150164624083543</v>
      </c>
      <c r="C8">
        <f t="shared" si="1"/>
        <v>0.28000000000000003</v>
      </c>
    </row>
    <row r="9" spans="1:3" x14ac:dyDescent="0.3">
      <c r="A9" s="12">
        <v>16</v>
      </c>
      <c r="B9" s="2">
        <f t="shared" si="0"/>
        <v>0.170263842069315</v>
      </c>
      <c r="C9">
        <f t="shared" si="1"/>
        <v>0.32</v>
      </c>
    </row>
    <row r="10" spans="1:3" x14ac:dyDescent="0.3">
      <c r="A10" s="2">
        <v>18</v>
      </c>
      <c r="B10" s="2">
        <f t="shared" si="0"/>
        <v>0.19182098765432098</v>
      </c>
      <c r="C10">
        <f t="shared" si="1"/>
        <v>0.36</v>
      </c>
    </row>
    <row r="11" spans="1:3" x14ac:dyDescent="0.3">
      <c r="A11" s="12">
        <v>20</v>
      </c>
      <c r="B11" s="2">
        <f t="shared" si="0"/>
        <v>0.21540970583244634</v>
      </c>
      <c r="C11">
        <f t="shared" si="1"/>
        <v>0.4</v>
      </c>
    </row>
    <row r="12" spans="1:3" x14ac:dyDescent="0.3">
      <c r="A12" s="2">
        <v>22</v>
      </c>
      <c r="B12" s="2">
        <f t="shared" si="0"/>
        <v>0.24200829344830768</v>
      </c>
      <c r="C12">
        <f t="shared" si="1"/>
        <v>0.44</v>
      </c>
    </row>
    <row r="13" spans="1:3" x14ac:dyDescent="0.3">
      <c r="A13" s="12">
        <v>24</v>
      </c>
      <c r="B13" s="2">
        <f t="shared" si="0"/>
        <v>0.27339335180055402</v>
      </c>
      <c r="C13">
        <f t="shared" si="1"/>
        <v>0.48</v>
      </c>
    </row>
    <row r="14" spans="1:3" x14ac:dyDescent="0.3">
      <c r="A14" s="2">
        <v>26</v>
      </c>
      <c r="B14" s="2">
        <f t="shared" si="0"/>
        <v>0.31313008251465657</v>
      </c>
      <c r="C14">
        <f t="shared" si="1"/>
        <v>0.52</v>
      </c>
    </row>
    <row r="15" spans="1:3" x14ac:dyDescent="0.3">
      <c r="A15" s="12">
        <v>28</v>
      </c>
      <c r="B15" s="2">
        <f t="shared" si="0"/>
        <v>0.36954744685513913</v>
      </c>
      <c r="C15">
        <f t="shared" si="1"/>
        <v>0.56000000000000005</v>
      </c>
    </row>
    <row r="16" spans="1:3" x14ac:dyDescent="0.3">
      <c r="A16" s="2">
        <v>30</v>
      </c>
      <c r="B16" s="2">
        <f>1/(34-A16)+A16/135+50/((10*A16+45)^2)-1/200</f>
        <v>0.4676423020373871</v>
      </c>
      <c r="C16">
        <f t="shared" si="1"/>
        <v>0.6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7"/>
  <sheetViews>
    <sheetView topLeftCell="A4" workbookViewId="0">
      <selection activeCell="K1" sqref="K1:M27"/>
    </sheetView>
  </sheetViews>
  <sheetFormatPr defaultRowHeight="14.4" x14ac:dyDescent="0.3"/>
  <sheetData>
    <row r="1" spans="1:13" x14ac:dyDescent="0.3">
      <c r="A1" s="40" t="s">
        <v>45</v>
      </c>
      <c r="B1" s="40"/>
      <c r="C1" s="40"/>
      <c r="D1" s="40"/>
      <c r="E1" s="40" t="s">
        <v>45</v>
      </c>
      <c r="F1" s="40"/>
      <c r="G1" s="40"/>
      <c r="H1" s="40" t="s">
        <v>50</v>
      </c>
      <c r="I1" s="40"/>
      <c r="J1" s="40"/>
      <c r="K1" s="40" t="s">
        <v>51</v>
      </c>
      <c r="L1" s="40"/>
      <c r="M1" s="40"/>
    </row>
    <row r="2" spans="1:13" ht="15.6" x14ac:dyDescent="0.35">
      <c r="A2" s="18" t="s">
        <v>46</v>
      </c>
      <c r="B2" t="s">
        <v>47</v>
      </c>
      <c r="C2" t="s">
        <v>48</v>
      </c>
      <c r="D2" t="s">
        <v>49</v>
      </c>
      <c r="E2" t="s">
        <v>47</v>
      </c>
      <c r="F2" t="s">
        <v>48</v>
      </c>
      <c r="G2" t="s">
        <v>49</v>
      </c>
      <c r="H2" t="s">
        <v>47</v>
      </c>
      <c r="I2" t="s">
        <v>48</v>
      </c>
      <c r="J2" t="s">
        <v>49</v>
      </c>
      <c r="K2" t="s">
        <v>47</v>
      </c>
      <c r="L2" t="s">
        <v>48</v>
      </c>
      <c r="M2" t="s">
        <v>49</v>
      </c>
    </row>
    <row r="3" spans="1:13" x14ac:dyDescent="0.3">
      <c r="A3" s="18">
        <v>1</v>
      </c>
      <c r="B3">
        <v>45.459789999999998</v>
      </c>
      <c r="C3" s="19">
        <v>0.4460287</v>
      </c>
      <c r="D3">
        <v>1.3646424470368946E-3</v>
      </c>
      <c r="E3">
        <v>50.460949999999997</v>
      </c>
      <c r="F3" s="19">
        <v>0.45239590000000002</v>
      </c>
      <c r="G3" s="19">
        <v>2.293242E-3</v>
      </c>
      <c r="H3">
        <v>40.248449999999998</v>
      </c>
      <c r="I3" s="19">
        <v>0.4294811</v>
      </c>
      <c r="J3" s="19">
        <v>1.0270970000000001E-2</v>
      </c>
      <c r="K3" s="18">
        <v>21.919652289135001</v>
      </c>
      <c r="L3" s="18">
        <v>0.58182873758628295</v>
      </c>
      <c r="M3" s="18">
        <v>0.87273395759168504</v>
      </c>
    </row>
    <row r="4" spans="1:13" x14ac:dyDescent="0.3">
      <c r="A4" s="18">
        <v>2</v>
      </c>
      <c r="B4">
        <v>25.191490000000002</v>
      </c>
      <c r="C4" s="19">
        <v>0.38202120000000001</v>
      </c>
      <c r="D4">
        <v>0.35024462564862829</v>
      </c>
      <c r="E4">
        <v>27.75901</v>
      </c>
      <c r="F4" s="19">
        <v>0.410528</v>
      </c>
      <c r="G4" s="19">
        <v>0.34607949999999998</v>
      </c>
      <c r="H4">
        <v>50.628709999999998</v>
      </c>
      <c r="I4" s="19">
        <v>0.45246140000000001</v>
      </c>
      <c r="J4" s="19">
        <v>7.3191430000000002E-3</v>
      </c>
      <c r="K4" s="18">
        <v>32.886529915186898</v>
      </c>
      <c r="L4" s="18">
        <v>0.32897852098267699</v>
      </c>
      <c r="M4" s="18">
        <v>0.107148869274967</v>
      </c>
    </row>
    <row r="5" spans="1:13" x14ac:dyDescent="0.3">
      <c r="A5" s="18">
        <v>3</v>
      </c>
      <c r="B5">
        <v>30.04494</v>
      </c>
      <c r="C5" s="19">
        <v>0.370971</v>
      </c>
      <c r="D5">
        <v>1.8387838219283029E-2</v>
      </c>
      <c r="E5">
        <v>30.043780000000002</v>
      </c>
      <c r="F5" s="19">
        <v>0.37096180000000001</v>
      </c>
      <c r="G5" s="19">
        <v>1.9709500000000001E-2</v>
      </c>
      <c r="H5">
        <v>25.327110000000001</v>
      </c>
      <c r="I5" s="19">
        <v>0.19662660000000001</v>
      </c>
      <c r="J5" s="19">
        <v>0.225138</v>
      </c>
      <c r="K5" s="18">
        <v>16.235664233557799</v>
      </c>
      <c r="L5" s="18">
        <v>0.27488892638564499</v>
      </c>
      <c r="M5" s="18">
        <v>0.66671135511592905</v>
      </c>
    </row>
    <row r="6" spans="1:13" x14ac:dyDescent="0.3">
      <c r="A6" s="18">
        <v>4</v>
      </c>
      <c r="B6">
        <v>13.110889999999999</v>
      </c>
      <c r="C6" s="19">
        <v>0.22775509999999999</v>
      </c>
      <c r="D6">
        <v>0.66405076179951106</v>
      </c>
      <c r="E6">
        <v>11.984249999999999</v>
      </c>
      <c r="F6" s="19">
        <v>0.1902953</v>
      </c>
      <c r="G6" s="19">
        <v>0.61317690000000002</v>
      </c>
      <c r="H6">
        <v>7.9923409999999997</v>
      </c>
      <c r="I6" s="19">
        <v>0.1612101</v>
      </c>
      <c r="J6" s="19">
        <v>0.607518</v>
      </c>
      <c r="K6" s="18">
        <v>23.960515451498502</v>
      </c>
      <c r="L6" s="18">
        <v>0.70753115720924498</v>
      </c>
      <c r="M6" s="18">
        <v>0.93917552913774205</v>
      </c>
    </row>
    <row r="7" spans="1:13" x14ac:dyDescent="0.3">
      <c r="A7" s="18">
        <v>5</v>
      </c>
      <c r="B7">
        <v>40.0105</v>
      </c>
      <c r="C7" s="19">
        <v>0.42264580000000002</v>
      </c>
      <c r="D7">
        <v>2.5631976819777474E-3</v>
      </c>
      <c r="E7">
        <v>34.492080000000001</v>
      </c>
      <c r="F7" s="19">
        <v>0.42626059999999999</v>
      </c>
      <c r="G7" s="19">
        <v>5.0547209999999999E-3</v>
      </c>
      <c r="H7">
        <v>25.798380000000002</v>
      </c>
      <c r="I7" s="19">
        <v>0.67759930000000002</v>
      </c>
      <c r="J7" s="19">
        <v>0.72330030000000001</v>
      </c>
      <c r="K7" s="18">
        <v>31.866019548382098</v>
      </c>
      <c r="L7" s="18">
        <v>0.51651983398730905</v>
      </c>
      <c r="M7" s="18">
        <v>0.205589390585806</v>
      </c>
    </row>
    <row r="8" spans="1:13" x14ac:dyDescent="0.3">
      <c r="A8" s="18">
        <v>6</v>
      </c>
      <c r="B8">
        <v>15.36975</v>
      </c>
      <c r="C8" s="19">
        <v>0.18514</v>
      </c>
      <c r="D8">
        <v>0.7463854464569426</v>
      </c>
      <c r="E8">
        <v>14.92474</v>
      </c>
      <c r="F8" s="19">
        <v>0.28534779999999998</v>
      </c>
      <c r="G8" s="19">
        <v>0.95139079999999998</v>
      </c>
      <c r="H8">
        <v>4.9115789999999997</v>
      </c>
      <c r="I8" s="19">
        <v>0.16270100000000001</v>
      </c>
      <c r="J8" s="19">
        <v>0.77664299999999997</v>
      </c>
      <c r="K8" s="18">
        <v>9.0206312440940106</v>
      </c>
      <c r="L8" s="18">
        <v>0.42449871918536197</v>
      </c>
      <c r="M8" s="18">
        <v>0.92436602113790001</v>
      </c>
    </row>
    <row r="9" spans="1:13" x14ac:dyDescent="0.3">
      <c r="A9" s="18">
        <v>7</v>
      </c>
      <c r="B9">
        <v>27.75975</v>
      </c>
      <c r="C9" s="19">
        <v>0.41049269999999999</v>
      </c>
      <c r="D9">
        <v>0.34407177363699065</v>
      </c>
      <c r="E9">
        <v>25.192049999999998</v>
      </c>
      <c r="F9" s="19">
        <v>0.38189699999999999</v>
      </c>
      <c r="G9" s="19">
        <v>0.35116989999999998</v>
      </c>
      <c r="H9">
        <v>30.378789999999999</v>
      </c>
      <c r="I9" s="19">
        <v>0.36088439999999999</v>
      </c>
      <c r="J9" s="19">
        <v>3.6116589999999997E-2</v>
      </c>
      <c r="K9" s="18">
        <v>20.4971490529724</v>
      </c>
      <c r="L9" s="18">
        <v>0.40973581613381499</v>
      </c>
      <c r="M9" s="18">
        <v>0.58742377420821201</v>
      </c>
    </row>
    <row r="10" spans="1:13" x14ac:dyDescent="0.3">
      <c r="A10" s="18">
        <v>8</v>
      </c>
      <c r="B10">
        <v>16.203389999999999</v>
      </c>
      <c r="C10" s="19">
        <v>0.2373152</v>
      </c>
      <c r="D10">
        <v>0.30574851825887428</v>
      </c>
      <c r="E10">
        <v>16.976659999999999</v>
      </c>
      <c r="F10" s="19">
        <v>0.1973743</v>
      </c>
      <c r="G10" s="19">
        <v>0.64720219999999995</v>
      </c>
      <c r="H10">
        <v>11.811680000000001</v>
      </c>
      <c r="I10" s="19">
        <v>0.16660079999999999</v>
      </c>
      <c r="J10" s="19">
        <v>0.54470260000000004</v>
      </c>
      <c r="K10" s="18">
        <v>17.974209063855</v>
      </c>
      <c r="L10" s="18">
        <v>0.46088998883035898</v>
      </c>
      <c r="M10" s="18">
        <v>0.70560147604034995</v>
      </c>
    </row>
    <row r="11" spans="1:13" x14ac:dyDescent="0.3">
      <c r="A11" s="18">
        <v>9</v>
      </c>
      <c r="B11">
        <v>16.980540000000001</v>
      </c>
      <c r="C11" s="19">
        <v>0.1970384</v>
      </c>
      <c r="D11">
        <v>0.64181861676678509</v>
      </c>
      <c r="E11">
        <v>13.10305</v>
      </c>
      <c r="F11" s="19">
        <v>0.22746839999999999</v>
      </c>
      <c r="G11" s="19">
        <v>0.70024070000000005</v>
      </c>
      <c r="H11">
        <v>14.96847</v>
      </c>
      <c r="I11" s="19">
        <v>0.21761050000000001</v>
      </c>
      <c r="J11" s="19">
        <v>0.74796750000000001</v>
      </c>
      <c r="K11" s="18">
        <v>30.3372424662718</v>
      </c>
      <c r="L11" s="18">
        <v>0.37689665636758202</v>
      </c>
      <c r="M11" s="18">
        <v>8.3342520879033002E-2</v>
      </c>
    </row>
    <row r="12" spans="1:13" x14ac:dyDescent="0.3">
      <c r="A12" s="18">
        <v>10</v>
      </c>
      <c r="B12">
        <v>21.244499999999999</v>
      </c>
      <c r="C12" s="19">
        <v>0.18974340000000001</v>
      </c>
      <c r="D12">
        <v>0.14173116186315915</v>
      </c>
      <c r="E12">
        <v>23.982089999999999</v>
      </c>
      <c r="F12" s="19">
        <v>0.32722790000000002</v>
      </c>
      <c r="G12" s="19">
        <v>0.50516309999999998</v>
      </c>
      <c r="H12">
        <v>20.755199999999999</v>
      </c>
      <c r="I12" s="19">
        <v>0.1940392</v>
      </c>
      <c r="J12" s="19">
        <v>0.19311510000000001</v>
      </c>
      <c r="K12" s="18">
        <v>18.9586774821984</v>
      </c>
      <c r="L12" s="18">
        <v>0.31148486504293499</v>
      </c>
      <c r="M12" s="18">
        <v>0.58369047239754501</v>
      </c>
    </row>
    <row r="13" spans="1:13" x14ac:dyDescent="0.3">
      <c r="A13" s="18">
        <v>11</v>
      </c>
      <c r="B13">
        <v>9.9045229999999993</v>
      </c>
      <c r="C13" s="19">
        <v>0.25791649999999999</v>
      </c>
      <c r="D13">
        <v>0.74946638742614713</v>
      </c>
      <c r="E13">
        <v>16.18685</v>
      </c>
      <c r="F13" s="19">
        <v>0.2370244</v>
      </c>
      <c r="G13" s="19">
        <v>0.3231851</v>
      </c>
      <c r="H13">
        <v>9.7158169999999995</v>
      </c>
      <c r="I13" s="19">
        <v>0.41027989999999998</v>
      </c>
      <c r="J13" s="19">
        <v>0.8964067</v>
      </c>
      <c r="K13" s="18">
        <v>6.4675317511164803</v>
      </c>
      <c r="L13" s="18">
        <v>8.3812423974981606E-2</v>
      </c>
      <c r="M13" s="18">
        <v>0.27935191796115399</v>
      </c>
    </row>
    <row r="14" spans="1:13" x14ac:dyDescent="0.3">
      <c r="A14" s="18">
        <v>12</v>
      </c>
      <c r="B14">
        <v>6.1207580000000004</v>
      </c>
      <c r="C14" s="19">
        <v>0.16221740000000001</v>
      </c>
      <c r="D14">
        <v>0.83764399281678426</v>
      </c>
      <c r="E14">
        <v>9.8034730000000003</v>
      </c>
      <c r="F14" s="19">
        <v>0.2653432</v>
      </c>
      <c r="G14" s="19">
        <v>0.80075390000000002</v>
      </c>
      <c r="H14">
        <v>10.052390000000001</v>
      </c>
      <c r="I14" s="19">
        <v>0.18181620000000001</v>
      </c>
      <c r="J14" s="19">
        <v>0.65944610000000004</v>
      </c>
      <c r="K14" s="18">
        <v>11.5189559425172</v>
      </c>
      <c r="L14" s="18">
        <v>0.20979478770143201</v>
      </c>
      <c r="M14" s="18">
        <v>0.69847792846855505</v>
      </c>
    </row>
    <row r="15" spans="1:13" x14ac:dyDescent="0.3">
      <c r="A15" s="18">
        <v>13</v>
      </c>
      <c r="B15">
        <v>17.97927</v>
      </c>
      <c r="C15" s="19">
        <v>0.47994379999999998</v>
      </c>
      <c r="D15">
        <v>0.81237035640203703</v>
      </c>
      <c r="E15">
        <v>17.978339999999999</v>
      </c>
      <c r="F15" s="19">
        <v>0.47967389999999999</v>
      </c>
      <c r="G15" s="19">
        <v>0.82187529999999998</v>
      </c>
      <c r="H15">
        <v>19.20401</v>
      </c>
      <c r="I15" s="19">
        <v>0.20528460000000001</v>
      </c>
      <c r="J15" s="19">
        <v>0.38117610000000002</v>
      </c>
      <c r="K15" s="18">
        <v>10.730186880520399</v>
      </c>
      <c r="L15" s="18">
        <v>0.181222191788351</v>
      </c>
      <c r="M15" s="18">
        <v>0.75990439610999805</v>
      </c>
    </row>
    <row r="16" spans="1:13" x14ac:dyDescent="0.3">
      <c r="A16" s="18">
        <v>14</v>
      </c>
      <c r="B16">
        <v>4.791944</v>
      </c>
      <c r="C16" s="19">
        <v>0.19370319999999999</v>
      </c>
      <c r="D16">
        <v>0.78487922659209985</v>
      </c>
      <c r="E16">
        <v>7.4875679999999996</v>
      </c>
      <c r="F16" s="19">
        <v>0.19217139999999999</v>
      </c>
      <c r="G16" s="19">
        <v>0.64765099999999998</v>
      </c>
      <c r="H16">
        <v>6.1564620000000003</v>
      </c>
      <c r="I16" s="19">
        <v>0.1441443</v>
      </c>
      <c r="J16" s="19">
        <v>0.77056990000000003</v>
      </c>
      <c r="K16" s="18">
        <v>25.161037220324801</v>
      </c>
      <c r="L16" s="18">
        <v>0.17592194394147301</v>
      </c>
      <c r="M16" s="18">
        <v>0.16964414756251001</v>
      </c>
    </row>
    <row r="17" spans="1:13" x14ac:dyDescent="0.3">
      <c r="A17" s="18">
        <v>15</v>
      </c>
      <c r="B17">
        <v>11.73897</v>
      </c>
      <c r="C17" s="19">
        <v>0.18761320000000001</v>
      </c>
      <c r="D17">
        <v>0.55963294810197795</v>
      </c>
      <c r="E17">
        <v>10.992710000000001</v>
      </c>
      <c r="F17" s="19">
        <v>0.15941089999999999</v>
      </c>
      <c r="G17" s="19">
        <v>0.48838779999999998</v>
      </c>
      <c r="H17">
        <v>16.310929999999999</v>
      </c>
      <c r="I17" s="19">
        <v>0.31334689999999998</v>
      </c>
      <c r="J17" s="19">
        <v>0.65383559999999996</v>
      </c>
      <c r="K17" s="18">
        <v>31.023917245543402</v>
      </c>
      <c r="L17" s="18">
        <v>0.60748023412949304</v>
      </c>
      <c r="M17" s="18">
        <v>0.27180384401718199</v>
      </c>
    </row>
    <row r="18" spans="1:13" x14ac:dyDescent="0.3">
      <c r="A18" s="18">
        <v>16</v>
      </c>
      <c r="B18">
        <v>34.495139999999999</v>
      </c>
      <c r="C18">
        <v>0.42623179999999999</v>
      </c>
      <c r="D18">
        <v>4.3168807055546966E-3</v>
      </c>
      <c r="E18">
        <v>45.47598</v>
      </c>
      <c r="F18" s="19">
        <v>0.445849</v>
      </c>
      <c r="G18" s="19">
        <v>1.7969749999999999E-3</v>
      </c>
      <c r="H18">
        <v>45.717129999999997</v>
      </c>
      <c r="I18" s="19">
        <v>0.44356630000000002</v>
      </c>
      <c r="J18" s="19">
        <v>5.6677769999999997E-3</v>
      </c>
      <c r="K18" s="18">
        <v>5.6292788727012502</v>
      </c>
      <c r="L18" s="18">
        <v>0.181788866651623</v>
      </c>
      <c r="M18" s="18">
        <v>0.89333840309865498</v>
      </c>
    </row>
    <row r="19" spans="1:13" x14ac:dyDescent="0.3">
      <c r="A19" s="18">
        <v>17</v>
      </c>
      <c r="B19">
        <v>14.803470000000001</v>
      </c>
      <c r="C19">
        <v>0.28895920000000003</v>
      </c>
      <c r="D19">
        <v>0.84847878666642418</v>
      </c>
      <c r="E19">
        <v>14.174149999999999</v>
      </c>
      <c r="F19" s="19">
        <v>0.15177950000000001</v>
      </c>
      <c r="G19" s="19">
        <v>0.43907400000000002</v>
      </c>
      <c r="H19">
        <v>13.194419999999999</v>
      </c>
      <c r="I19" s="19">
        <v>0.2036983</v>
      </c>
      <c r="J19" s="19">
        <v>0.67840909999999999</v>
      </c>
      <c r="K19" s="18">
        <v>49.223286740953498</v>
      </c>
      <c r="L19" s="18">
        <v>0.45106158086666998</v>
      </c>
      <c r="M19" s="18">
        <v>3.9322296501413799E-2</v>
      </c>
    </row>
    <row r="20" spans="1:13" x14ac:dyDescent="0.3">
      <c r="A20" s="18">
        <v>18</v>
      </c>
      <c r="B20">
        <v>23.979189999999999</v>
      </c>
      <c r="C20">
        <v>0.32745020000000002</v>
      </c>
      <c r="D20">
        <v>0.50202119792950417</v>
      </c>
      <c r="E20">
        <v>21.244230000000002</v>
      </c>
      <c r="F20" s="19">
        <v>0.18975220000000001</v>
      </c>
      <c r="G20" s="19">
        <v>0.14512040000000001</v>
      </c>
      <c r="H20">
        <v>22.43683</v>
      </c>
      <c r="I20" s="19">
        <v>0.56616259999999996</v>
      </c>
      <c r="J20" s="19">
        <v>0.81514739999999997</v>
      </c>
      <c r="K20" s="18">
        <v>7.1070999542832798</v>
      </c>
      <c r="L20" s="18">
        <v>0.29463035240524599</v>
      </c>
      <c r="M20" s="18">
        <v>0.873896453731004</v>
      </c>
    </row>
    <row r="21" spans="1:13" x14ac:dyDescent="0.3">
      <c r="A21" s="18">
        <v>19</v>
      </c>
      <c r="B21">
        <v>19.08315</v>
      </c>
      <c r="C21">
        <v>0.24013590000000001</v>
      </c>
      <c r="D21">
        <v>0.41233861073786321</v>
      </c>
      <c r="E21">
        <v>19.083410000000001</v>
      </c>
      <c r="F21" s="19">
        <v>0.24019589999999999</v>
      </c>
      <c r="G21" s="19">
        <v>0.41502600000000001</v>
      </c>
      <c r="H21">
        <v>18.10652</v>
      </c>
      <c r="I21" s="19">
        <v>0.1754706</v>
      </c>
      <c r="J21" s="19">
        <v>0.21770809999999999</v>
      </c>
      <c r="K21" s="18">
        <v>17.310347459343198</v>
      </c>
      <c r="L21" s="18">
        <v>0.16999226605322501</v>
      </c>
      <c r="M21" s="18">
        <v>0.32999524540210001</v>
      </c>
    </row>
    <row r="22" spans="1:13" x14ac:dyDescent="0.3">
      <c r="A22" s="18">
        <v>20</v>
      </c>
      <c r="B22">
        <v>18.11514</v>
      </c>
      <c r="C22">
        <v>0.1816653</v>
      </c>
      <c r="D22">
        <v>0.19539692504975711</v>
      </c>
      <c r="E22">
        <v>18.114879999999999</v>
      </c>
      <c r="F22" s="19">
        <v>0.18167720000000001</v>
      </c>
      <c r="G22" s="19">
        <v>0.19978090000000001</v>
      </c>
      <c r="H22">
        <v>16.866060000000001</v>
      </c>
      <c r="I22" s="19">
        <v>0.18616559999999999</v>
      </c>
      <c r="J22" s="19">
        <v>0.50781030000000005</v>
      </c>
      <c r="K22" s="18">
        <v>8.7239942854803196</v>
      </c>
      <c r="L22" s="18">
        <v>0.37089842740408602</v>
      </c>
      <c r="M22" s="18">
        <v>0.88986090350601399</v>
      </c>
    </row>
    <row r="23" spans="1:13" x14ac:dyDescent="0.3">
      <c r="A23" s="18">
        <v>21</v>
      </c>
      <c r="B23">
        <v>7.9193360000000004</v>
      </c>
      <c r="C23">
        <v>0.21185109999999999</v>
      </c>
      <c r="D23">
        <v>0.64920239605225383</v>
      </c>
      <c r="E23">
        <v>5.0163580000000003</v>
      </c>
      <c r="F23" s="19">
        <v>0.18844269999999999</v>
      </c>
      <c r="G23" s="19">
        <v>0.84214560000000005</v>
      </c>
      <c r="H23">
        <v>4.7463769999999998</v>
      </c>
      <c r="I23" s="19">
        <v>0.36446909999999999</v>
      </c>
      <c r="J23" s="19">
        <v>0.88168519999999995</v>
      </c>
      <c r="K23" s="18">
        <v>21.2140898734825</v>
      </c>
      <c r="L23" s="18">
        <v>0.15206689109941399</v>
      </c>
      <c r="M23" s="18">
        <v>0.11890742240478799</v>
      </c>
    </row>
    <row r="24" spans="1:13" x14ac:dyDescent="0.3">
      <c r="A24" s="18">
        <v>22</v>
      </c>
      <c r="B24">
        <v>31.328250000000001</v>
      </c>
      <c r="C24">
        <v>0.43669750000000002</v>
      </c>
      <c r="D24">
        <v>6.7869849582565256E-3</v>
      </c>
      <c r="E24">
        <v>31.326419999999999</v>
      </c>
      <c r="F24" s="19">
        <v>0.43653989999999998</v>
      </c>
      <c r="G24" s="19">
        <v>7.4177519999999997E-3</v>
      </c>
      <c r="H24">
        <v>34.649160000000002</v>
      </c>
      <c r="I24" s="19">
        <v>0.41621609999999998</v>
      </c>
      <c r="J24" s="19">
        <v>1.763168E-2</v>
      </c>
      <c r="K24" s="18">
        <v>43.701213219140101</v>
      </c>
      <c r="L24" s="18">
        <v>0.44926781688704298</v>
      </c>
      <c r="M24" s="18">
        <v>3.8614578145354399E-2</v>
      </c>
    </row>
    <row r="25" spans="1:13" x14ac:dyDescent="0.3">
      <c r="A25" s="18">
        <v>23</v>
      </c>
      <c r="B25">
        <v>22.239360000000001</v>
      </c>
      <c r="C25">
        <v>0.33317409999999997</v>
      </c>
      <c r="D25">
        <v>0.4891248482727702</v>
      </c>
      <c r="E25">
        <v>22.23959</v>
      </c>
      <c r="F25" s="19">
        <v>0.3331614</v>
      </c>
      <c r="G25" s="19">
        <v>0.49047649999999998</v>
      </c>
      <c r="H25">
        <v>22.463539999999998</v>
      </c>
      <c r="I25" s="19">
        <v>0.18057100000000001</v>
      </c>
      <c r="J25" s="19">
        <v>0.1532984</v>
      </c>
      <c r="K25" s="18">
        <v>35.003035339079403</v>
      </c>
      <c r="L25" s="18">
        <v>0.40881656272757999</v>
      </c>
      <c r="M25" s="18">
        <v>7.7321162111542399E-2</v>
      </c>
    </row>
    <row r="26" spans="1:13" x14ac:dyDescent="0.3">
      <c r="A26" s="18">
        <v>24</v>
      </c>
      <c r="B26">
        <v>50.450740000000003</v>
      </c>
      <c r="C26">
        <v>0.45235959999999997</v>
      </c>
      <c r="D26">
        <v>1.7291910902696348E-3</v>
      </c>
      <c r="E26">
        <v>40.014719999999997</v>
      </c>
      <c r="F26" s="19">
        <v>0.42268119999999998</v>
      </c>
      <c r="G26" s="19">
        <v>3.117229E-3</v>
      </c>
      <c r="H26">
        <v>31.60155</v>
      </c>
      <c r="I26" s="19">
        <v>0.50958930000000002</v>
      </c>
      <c r="J26" s="19">
        <v>3.7812440000000003E-2</v>
      </c>
      <c r="K26" s="18">
        <v>19.142197457432399</v>
      </c>
      <c r="L26" s="18">
        <v>0.20516671114246701</v>
      </c>
      <c r="M26" s="18">
        <v>0.36222033239067097</v>
      </c>
    </row>
    <row r="27" spans="1:13" x14ac:dyDescent="0.3">
      <c r="A27" s="18">
        <v>25</v>
      </c>
      <c r="B27">
        <v>19.985589999999998</v>
      </c>
      <c r="C27">
        <v>0.29468610000000001</v>
      </c>
      <c r="D27">
        <v>0.19527027027027036</v>
      </c>
      <c r="E27">
        <v>19.987880000000001</v>
      </c>
      <c r="F27" s="19">
        <v>0.29568820000000001</v>
      </c>
      <c r="G27" s="19">
        <v>0.19781099999999999</v>
      </c>
      <c r="H27">
        <v>19.983889999999999</v>
      </c>
      <c r="I27" s="19">
        <v>0.42798819999999999</v>
      </c>
      <c r="J27" s="19">
        <v>0.46845399999999998</v>
      </c>
      <c r="K27" s="18">
        <v>11.1873538631878</v>
      </c>
      <c r="L27" s="18">
        <v>9.9135742794228696E-2</v>
      </c>
      <c r="M27" s="18">
        <v>0.21912150735479399</v>
      </c>
    </row>
  </sheetData>
  <mergeCells count="4">
    <mergeCell ref="A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AC188"/>
  <sheetViews>
    <sheetView topLeftCell="S169" workbookViewId="0">
      <selection activeCell="W188" sqref="W188"/>
    </sheetView>
  </sheetViews>
  <sheetFormatPr defaultColWidth="9.109375" defaultRowHeight="14.4" x14ac:dyDescent="0.3"/>
  <cols>
    <col min="1" max="1" width="11" style="2" customWidth="1"/>
    <col min="2" max="2" width="8" style="2" customWidth="1"/>
    <col min="3" max="3" width="11" style="2" customWidth="1"/>
    <col min="4" max="4" width="8" style="2" customWidth="1"/>
    <col min="5" max="7" width="11" style="2" customWidth="1"/>
    <col min="8" max="8" width="9.109375" style="2" customWidth="1"/>
    <col min="9" max="22" width="11" style="2" customWidth="1"/>
    <col min="23" max="23" width="9.109375" style="2"/>
    <col min="24" max="25" width="9.109375" style="16"/>
    <col min="26" max="26" width="12" style="1" bestFit="1" customWidth="1"/>
    <col min="27" max="16384" width="9.109375" style="1"/>
  </cols>
  <sheetData>
    <row r="1" spans="1:29" ht="44.4" x14ac:dyDescent="0.3">
      <c r="A1" s="3" t="s">
        <v>0</v>
      </c>
      <c r="B1" s="3" t="s">
        <v>1</v>
      </c>
      <c r="C1" s="3" t="s">
        <v>2</v>
      </c>
      <c r="D1" s="3" t="s">
        <v>7</v>
      </c>
      <c r="E1" s="4" t="s">
        <v>3</v>
      </c>
      <c r="F1" s="3" t="s">
        <v>4</v>
      </c>
      <c r="G1" s="4" t="s">
        <v>5</v>
      </c>
      <c r="H1" s="3" t="s">
        <v>6</v>
      </c>
      <c r="I1" s="4" t="s">
        <v>13</v>
      </c>
      <c r="J1" s="4" t="s">
        <v>14</v>
      </c>
      <c r="K1" s="4" t="s">
        <v>33</v>
      </c>
      <c r="L1" s="5" t="s">
        <v>9</v>
      </c>
      <c r="M1" s="3" t="s">
        <v>8</v>
      </c>
      <c r="N1" s="4" t="s">
        <v>34</v>
      </c>
      <c r="O1" s="4" t="s">
        <v>35</v>
      </c>
      <c r="P1" s="3" t="s">
        <v>12</v>
      </c>
      <c r="Q1" s="5" t="s">
        <v>37</v>
      </c>
      <c r="R1" s="5" t="s">
        <v>38</v>
      </c>
      <c r="S1" s="4" t="s">
        <v>52</v>
      </c>
      <c r="T1" s="3" t="s">
        <v>10</v>
      </c>
      <c r="U1" s="4" t="s">
        <v>39</v>
      </c>
      <c r="V1" s="3" t="s">
        <v>11</v>
      </c>
      <c r="W1" s="3" t="s">
        <v>40</v>
      </c>
      <c r="X1" s="15" t="s">
        <v>43</v>
      </c>
      <c r="Y1" s="15" t="s">
        <v>44</v>
      </c>
      <c r="Z1" s="14" t="s">
        <v>42</v>
      </c>
      <c r="AA1" s="1" t="s">
        <v>53</v>
      </c>
    </row>
    <row r="2" spans="1:29" x14ac:dyDescent="0.3">
      <c r="A2" s="2" t="s">
        <v>15</v>
      </c>
      <c r="B2" s="2">
        <v>1999</v>
      </c>
      <c r="C2" s="2" t="s">
        <v>16</v>
      </c>
      <c r="D2" s="2">
        <v>7.4</v>
      </c>
      <c r="E2" s="2">
        <v>9</v>
      </c>
      <c r="F2" s="2">
        <v>48</v>
      </c>
      <c r="G2" s="2">
        <v>5</v>
      </c>
      <c r="H2" s="2">
        <v>0.4</v>
      </c>
      <c r="I2" s="2">
        <v>167.3</v>
      </c>
      <c r="J2" s="2">
        <v>85</v>
      </c>
      <c r="K2" s="2">
        <f>I2/J2</f>
        <v>1.9682352941176471</v>
      </c>
      <c r="L2" s="2">
        <v>0.44</v>
      </c>
      <c r="N2" s="2">
        <f>IF(E2&lt;=9.15,1-0.00765*E2,IF(AND(E2&gt;9.15,E2&lt;=23),1.174-0.0267*E2,IF(AND(E2&gt;23,E2&lt;=30),0.744-0.008*E2,0.5)))</f>
        <v>0.93115000000000003</v>
      </c>
      <c r="O2" s="2">
        <f>(10^2.24)/(D2^2.56)</f>
        <v>1.0345864770195246</v>
      </c>
      <c r="P2" s="2">
        <f>0.65*H2*I2*N2/J2</f>
        <v>0.47650779647058827</v>
      </c>
      <c r="Q2" s="2">
        <f>IF(G2&lt;=5,0,IF(AND(G2&gt;5,G2&lt;35),EXP(1.76-190/G2^2),5))</f>
        <v>0</v>
      </c>
      <c r="R2" s="2">
        <f>IF(G2&lt;=5,1,IF(AND(G2&gt;5,G2&lt;35),(0.99+(G2^1.5)/1000),1.2))</f>
        <v>1</v>
      </c>
      <c r="S2" s="2">
        <f>IF(Q2+R2*F2&lt;=50,Q2+R2*F2,50)</f>
        <v>48</v>
      </c>
      <c r="T2" s="2">
        <f>P2/O2</f>
        <v>0.4605780251867681</v>
      </c>
      <c r="U2" s="2">
        <f>1/(34-S2)+S2/135+50/((10*S2+45)^2)-1/200</f>
        <v>0.27930839002267571</v>
      </c>
      <c r="V2" s="2">
        <v>0</v>
      </c>
      <c r="W2" s="2" t="str">
        <f>IF(S2&lt;=30,U2/T2,"5")</f>
        <v>5</v>
      </c>
      <c r="X2" s="16">
        <f>IF(G2&lt;5,5,IF(G2&gt;35,35,G2))</f>
        <v>5</v>
      </c>
      <c r="Y2" s="16">
        <f>-(F2*(1+0.004*X2)-13.32*LN(P2)-29.53*LN(D2)-3.7*LN(J2/100)+0.05*X2+16.85)/2.7</f>
        <v>-6.4560547918269648</v>
      </c>
      <c r="Z2" s="1">
        <f>_xlfn.NORM.S.DIST(Y2,TRUE)</f>
        <v>5.3733856576294188E-11</v>
      </c>
      <c r="AA2" s="1">
        <f>S2/50</f>
        <v>0.96</v>
      </c>
      <c r="AB2" s="1">
        <f>IF(AND(V2=1,W2&lt;1),1,0)</f>
        <v>0</v>
      </c>
      <c r="AC2" s="1">
        <f t="shared" ref="AC2:AC35" si="0">IF(AND(V2=0,W2&gt;=1),1,0)</f>
        <v>1</v>
      </c>
    </row>
    <row r="3" spans="1:29" x14ac:dyDescent="0.3">
      <c r="D3" s="2">
        <v>7.4</v>
      </c>
      <c r="E3" s="2">
        <v>8.5</v>
      </c>
      <c r="F3" s="2">
        <v>39</v>
      </c>
      <c r="G3" s="2">
        <v>8</v>
      </c>
      <c r="H3" s="2">
        <v>0.4</v>
      </c>
      <c r="I3" s="2">
        <v>156.19999999999999</v>
      </c>
      <c r="J3" s="2">
        <v>79</v>
      </c>
      <c r="K3" s="2">
        <f t="shared" ref="K3:K66" si="1">I3/J3</f>
        <v>1.9772151898734176</v>
      </c>
      <c r="L3" s="2">
        <v>0.44</v>
      </c>
      <c r="N3" s="2">
        <f t="shared" ref="N3:N66" si="2">IF(E3&lt;=9.15,1-0.00765*E3,IF(AND(E3&gt;9.15,E3&lt;=23),1.174-0.0267*E3,IF(AND(E3&gt;23,E3&lt;=30),0.744-0.008*E3,0.5)))</f>
        <v>0.934975</v>
      </c>
      <c r="O3" s="2">
        <f t="shared" ref="O3:O66" si="3">(10^2.24)/(D3^2.56)</f>
        <v>1.0345864770195246</v>
      </c>
      <c r="P3" s="2">
        <f t="shared" ref="P3:P66" si="4">0.65*H3*I3*N3/J3</f>
        <v>0.48064816075949368</v>
      </c>
      <c r="Q3" s="2">
        <f t="shared" ref="Q3:Q66" si="5">IF(G3&lt;=5,0,IF(AND(G3&gt;5,G3&lt;35),EXP(1.76-190/G3^2),5))</f>
        <v>0.29857025909289908</v>
      </c>
      <c r="R3" s="2">
        <f t="shared" ref="R3:R66" si="6">IF(G3&lt;=5,1,IF(AND(G3&gt;5,G3&lt;35),(0.99+(G3^1.5)/1000),1.2))</f>
        <v>1.0126274169979694</v>
      </c>
      <c r="S3" s="2">
        <f t="shared" ref="S3:S35" si="7">IF(Q3+R3*F3&lt;=50,Q3+R3*F3,50)</f>
        <v>39.791039522013705</v>
      </c>
      <c r="T3" s="2">
        <f t="shared" ref="T3:T66" si="8">P3/O3</f>
        <v>0.46457997609263452</v>
      </c>
      <c r="U3" s="2">
        <f t="shared" ref="U3:U66" si="9">1/(34-S3)+S3/135+50/((10*S3+45)^2)-1/200</f>
        <v>0.11732275332951075</v>
      </c>
      <c r="V3" s="2">
        <v>0</v>
      </c>
      <c r="W3" s="2" t="str">
        <f t="shared" ref="W3:W35" si="10">IF(S3&lt;=30,U3/T3,"5")</f>
        <v>5</v>
      </c>
      <c r="X3" s="16">
        <f t="shared" ref="X3:X35" si="11">IF(G3&lt;5,5,IF(G3&gt;35,35,G3))</f>
        <v>8</v>
      </c>
      <c r="Y3" s="16">
        <f t="shared" ref="Y3:Y35" si="12">-(F3*(1+0.004*X3)-13.32*LN(P3)-29.53*LN(D3)-3.7*LN(J3/100)+0.05*X3+16.85)/2.7</f>
        <v>-3.342579004358285</v>
      </c>
      <c r="Z3" s="1">
        <f t="shared" ref="Z3:Z35" si="13">_xlfn.NORM.S.DIST(Y3,TRUE)</f>
        <v>4.1501861709306449E-4</v>
      </c>
      <c r="AA3" s="1">
        <f t="shared" ref="AA3:AA35" si="14">S3/50</f>
        <v>0.7958207904402741</v>
      </c>
      <c r="AB3" s="1">
        <f t="shared" ref="AB3:AB35" si="15">IF(AND(V3=1,W3&lt;1),1,0)</f>
        <v>0</v>
      </c>
      <c r="AC3" s="1">
        <f t="shared" si="0"/>
        <v>1</v>
      </c>
    </row>
    <row r="4" spans="1:29" x14ac:dyDescent="0.3">
      <c r="D4" s="2">
        <v>7.4</v>
      </c>
      <c r="E4" s="2">
        <v>10</v>
      </c>
      <c r="F4" s="2">
        <v>25</v>
      </c>
      <c r="G4" s="2">
        <v>6</v>
      </c>
      <c r="H4" s="2">
        <v>0.4</v>
      </c>
      <c r="I4" s="2">
        <v>186.6</v>
      </c>
      <c r="J4" s="2">
        <v>94.4</v>
      </c>
      <c r="K4" s="2">
        <f t="shared" si="1"/>
        <v>1.976694915254237</v>
      </c>
      <c r="L4" s="2">
        <v>0.43</v>
      </c>
      <c r="N4" s="2">
        <f t="shared" si="2"/>
        <v>0.90699999999999992</v>
      </c>
      <c r="O4" s="2">
        <f t="shared" si="3"/>
        <v>1.0345864770195246</v>
      </c>
      <c r="P4" s="2">
        <f t="shared" si="4"/>
        <v>0.46614419491525416</v>
      </c>
      <c r="Q4" s="2">
        <f t="shared" si="5"/>
        <v>2.9665284829679565E-2</v>
      </c>
      <c r="R4" s="2">
        <f t="shared" si="6"/>
        <v>1.0046969384566991</v>
      </c>
      <c r="S4" s="2">
        <f t="shared" si="7"/>
        <v>25.147088746247157</v>
      </c>
      <c r="T4" s="2">
        <f t="shared" si="8"/>
        <v>0.45056088134666111</v>
      </c>
      <c r="U4" s="2">
        <f t="shared" si="9"/>
        <v>0.29480078453305186</v>
      </c>
      <c r="V4" s="2">
        <v>0</v>
      </c>
      <c r="W4" s="2">
        <f t="shared" si="10"/>
        <v>0.65429733635981691</v>
      </c>
      <c r="X4" s="16">
        <f t="shared" si="11"/>
        <v>6</v>
      </c>
      <c r="Y4" s="16">
        <f t="shared" si="12"/>
        <v>2.2125370387306491</v>
      </c>
      <c r="Z4" s="1">
        <f t="shared" si="13"/>
        <v>0.98653521003914557</v>
      </c>
      <c r="AA4" s="1">
        <f t="shared" si="14"/>
        <v>0.50294177492494319</v>
      </c>
      <c r="AB4" s="1">
        <f t="shared" si="15"/>
        <v>0</v>
      </c>
      <c r="AC4" s="1">
        <f t="shared" si="0"/>
        <v>0</v>
      </c>
    </row>
    <row r="5" spans="1:29" x14ac:dyDescent="0.3">
      <c r="D5" s="2">
        <v>7.4</v>
      </c>
      <c r="E5" s="2">
        <v>8.5</v>
      </c>
      <c r="F5" s="2">
        <v>49</v>
      </c>
      <c r="G5" s="2">
        <v>9</v>
      </c>
      <c r="H5" s="2">
        <v>0.4</v>
      </c>
      <c r="I5" s="2">
        <v>157.1</v>
      </c>
      <c r="J5" s="2">
        <v>79.2</v>
      </c>
      <c r="K5" s="2">
        <f t="shared" si="1"/>
        <v>1.9835858585858583</v>
      </c>
      <c r="L5" s="2">
        <v>0.44</v>
      </c>
      <c r="N5" s="2">
        <f t="shared" si="2"/>
        <v>0.934975</v>
      </c>
      <c r="O5" s="2">
        <f t="shared" si="3"/>
        <v>1.0345864770195246</v>
      </c>
      <c r="P5" s="2">
        <f t="shared" si="4"/>
        <v>0.4821968289141414</v>
      </c>
      <c r="Q5" s="2">
        <f t="shared" si="5"/>
        <v>0.5567277084540817</v>
      </c>
      <c r="R5" s="2">
        <f t="shared" si="6"/>
        <v>1.0169999999999999</v>
      </c>
      <c r="S5" s="2">
        <f t="shared" si="7"/>
        <v>50</v>
      </c>
      <c r="T5" s="2">
        <f t="shared" si="8"/>
        <v>0.46607687189501268</v>
      </c>
      <c r="U5" s="2">
        <f t="shared" si="9"/>
        <v>0.30303870636902364</v>
      </c>
      <c r="V5" s="2">
        <v>0</v>
      </c>
      <c r="W5" s="2" t="str">
        <f t="shared" si="10"/>
        <v>5</v>
      </c>
      <c r="X5" s="16">
        <f t="shared" si="11"/>
        <v>9</v>
      </c>
      <c r="Y5" s="16">
        <f t="shared" si="12"/>
        <v>-7.2365775796462568</v>
      </c>
      <c r="Z5" s="1">
        <f t="shared" si="13"/>
        <v>2.3007424953542179E-13</v>
      </c>
      <c r="AA5" s="1">
        <f t="shared" si="14"/>
        <v>1</v>
      </c>
      <c r="AB5" s="1">
        <f t="shared" si="15"/>
        <v>0</v>
      </c>
      <c r="AC5" s="1">
        <f t="shared" si="0"/>
        <v>1</v>
      </c>
    </row>
    <row r="6" spans="1:29" x14ac:dyDescent="0.3">
      <c r="D6" s="2">
        <v>7.4</v>
      </c>
      <c r="E6" s="2">
        <v>9.5</v>
      </c>
      <c r="F6" s="2">
        <v>75</v>
      </c>
      <c r="G6" s="2">
        <v>8</v>
      </c>
      <c r="H6" s="2">
        <v>0.4</v>
      </c>
      <c r="I6" s="2">
        <v>179.3</v>
      </c>
      <c r="J6" s="2">
        <v>92.5</v>
      </c>
      <c r="K6" s="2">
        <f t="shared" si="1"/>
        <v>1.9383783783783786</v>
      </c>
      <c r="L6" s="2">
        <v>0.43</v>
      </c>
      <c r="N6" s="2">
        <f t="shared" si="2"/>
        <v>0.92034999999999989</v>
      </c>
      <c r="O6" s="2">
        <f t="shared" si="3"/>
        <v>1.0345864770195246</v>
      </c>
      <c r="P6" s="2">
        <f t="shared" si="4"/>
        <v>0.46383650054054054</v>
      </c>
      <c r="Q6" s="2">
        <f t="shared" si="5"/>
        <v>0.29857025909289908</v>
      </c>
      <c r="R6" s="2">
        <f t="shared" si="6"/>
        <v>1.0126274169979694</v>
      </c>
      <c r="S6" s="2">
        <f t="shared" si="7"/>
        <v>50</v>
      </c>
      <c r="T6" s="2">
        <f t="shared" si="8"/>
        <v>0.44833033375496856</v>
      </c>
      <c r="U6" s="2">
        <f t="shared" si="9"/>
        <v>0.30303870636902364</v>
      </c>
      <c r="V6" s="2">
        <v>0</v>
      </c>
      <c r="W6" s="2" t="str">
        <f t="shared" si="10"/>
        <v>5</v>
      </c>
      <c r="X6" s="16">
        <f t="shared" si="11"/>
        <v>8</v>
      </c>
      <c r="Y6" s="16">
        <f t="shared" si="12"/>
        <v>-17.06203176548841</v>
      </c>
      <c r="Z6" s="1">
        <f t="shared" si="13"/>
        <v>1.4224301988723251E-65</v>
      </c>
      <c r="AA6" s="1">
        <f t="shared" si="14"/>
        <v>1</v>
      </c>
      <c r="AB6" s="1">
        <f t="shared" si="15"/>
        <v>0</v>
      </c>
      <c r="AC6" s="1">
        <f t="shared" si="0"/>
        <v>1</v>
      </c>
    </row>
    <row r="7" spans="1:29" x14ac:dyDescent="0.3">
      <c r="D7" s="2">
        <v>7.4</v>
      </c>
      <c r="E7" s="2">
        <v>11</v>
      </c>
      <c r="F7" s="2">
        <v>33</v>
      </c>
      <c r="G7" s="2">
        <v>10</v>
      </c>
      <c r="H7" s="2">
        <v>0.4</v>
      </c>
      <c r="I7" s="2">
        <v>211.1</v>
      </c>
      <c r="J7" s="2">
        <v>109.3</v>
      </c>
      <c r="K7" s="2">
        <f t="shared" si="1"/>
        <v>1.9313815187557182</v>
      </c>
      <c r="L7" s="2">
        <v>0.41</v>
      </c>
      <c r="N7" s="2">
        <f t="shared" si="2"/>
        <v>0.88029999999999986</v>
      </c>
      <c r="O7" s="2">
        <f t="shared" si="3"/>
        <v>1.0345864770195246</v>
      </c>
      <c r="P7" s="2">
        <f t="shared" si="4"/>
        <v>0.44205073924977123</v>
      </c>
      <c r="Q7" s="2">
        <f t="shared" si="5"/>
        <v>0.86935823539880586</v>
      </c>
      <c r="R7" s="2">
        <f t="shared" si="6"/>
        <v>1.0216227766016839</v>
      </c>
      <c r="S7" s="2">
        <f t="shared" si="7"/>
        <v>34.582909863254372</v>
      </c>
      <c r="T7" s="2">
        <f t="shared" si="8"/>
        <v>0.42727287575152495</v>
      </c>
      <c r="U7" s="2">
        <f t="shared" si="9"/>
        <v>-1.4640340613323064</v>
      </c>
      <c r="V7" s="2">
        <v>0</v>
      </c>
      <c r="W7" s="2" t="str">
        <f t="shared" si="10"/>
        <v>5</v>
      </c>
      <c r="X7" s="16">
        <f t="shared" si="11"/>
        <v>10</v>
      </c>
      <c r="Y7" s="16">
        <f t="shared" si="12"/>
        <v>-1.1521453070838243</v>
      </c>
      <c r="Z7" s="1">
        <f t="shared" si="13"/>
        <v>0.12463068397022088</v>
      </c>
      <c r="AA7" s="1">
        <f t="shared" si="14"/>
        <v>0.69165819726508748</v>
      </c>
      <c r="AB7" s="1">
        <f t="shared" si="15"/>
        <v>0</v>
      </c>
      <c r="AC7" s="1">
        <f t="shared" si="0"/>
        <v>1</v>
      </c>
    </row>
    <row r="8" spans="1:29" x14ac:dyDescent="0.3">
      <c r="D8" s="2">
        <v>7.4</v>
      </c>
      <c r="E8" s="2">
        <v>12.5</v>
      </c>
      <c r="F8" s="2">
        <v>33</v>
      </c>
      <c r="G8" s="2">
        <v>7</v>
      </c>
      <c r="H8" s="2">
        <v>0.4</v>
      </c>
      <c r="I8" s="2">
        <v>243.2</v>
      </c>
      <c r="J8" s="2">
        <v>126.4</v>
      </c>
      <c r="K8" s="2">
        <f t="shared" si="1"/>
        <v>1.9240506329113922</v>
      </c>
      <c r="L8" s="2">
        <v>0.4</v>
      </c>
      <c r="N8" s="2">
        <f t="shared" si="2"/>
        <v>0.84024999999999994</v>
      </c>
      <c r="O8" s="2">
        <f t="shared" si="3"/>
        <v>1.0345864770195246</v>
      </c>
      <c r="P8" s="2">
        <f t="shared" si="4"/>
        <v>0.4203377215189873</v>
      </c>
      <c r="Q8" s="2">
        <f t="shared" si="5"/>
        <v>0.12032594375897732</v>
      </c>
      <c r="R8" s="2">
        <f t="shared" si="6"/>
        <v>1.008520259177452</v>
      </c>
      <c r="S8" s="2">
        <f t="shared" si="7"/>
        <v>33.401494496614895</v>
      </c>
      <c r="T8" s="2">
        <f t="shared" si="8"/>
        <v>0.40628572947320163</v>
      </c>
      <c r="U8" s="2">
        <f t="shared" si="9"/>
        <v>1.913594952675985</v>
      </c>
      <c r="V8" s="2">
        <v>0</v>
      </c>
      <c r="W8" s="2" t="str">
        <f t="shared" si="10"/>
        <v>5</v>
      </c>
      <c r="X8" s="16">
        <f t="shared" si="11"/>
        <v>7</v>
      </c>
      <c r="Y8" s="16">
        <f t="shared" si="12"/>
        <v>-0.9992059513251581</v>
      </c>
      <c r="Z8" s="1">
        <f t="shared" si="13"/>
        <v>0.15884746674748376</v>
      </c>
      <c r="AA8" s="1">
        <f t="shared" si="14"/>
        <v>0.66802988993229784</v>
      </c>
      <c r="AB8" s="1">
        <f t="shared" si="15"/>
        <v>0</v>
      </c>
      <c r="AC8" s="1">
        <f t="shared" si="0"/>
        <v>1</v>
      </c>
    </row>
    <row r="9" spans="1:29" x14ac:dyDescent="0.3">
      <c r="D9" s="2">
        <v>7.4</v>
      </c>
      <c r="E9" s="2">
        <v>4.2</v>
      </c>
      <c r="F9" s="2">
        <v>12</v>
      </c>
      <c r="G9" s="2">
        <v>14</v>
      </c>
      <c r="H9" s="2">
        <v>0.4</v>
      </c>
      <c r="I9" s="2">
        <v>72.3</v>
      </c>
      <c r="J9" s="2">
        <v>61.3</v>
      </c>
      <c r="K9" s="2">
        <f t="shared" si="1"/>
        <v>1.1794453507340947</v>
      </c>
      <c r="L9" s="2">
        <v>0.28000000000000003</v>
      </c>
      <c r="N9" s="2">
        <f t="shared" si="2"/>
        <v>0.96787000000000001</v>
      </c>
      <c r="O9" s="2">
        <f t="shared" si="3"/>
        <v>1.0345864770195246</v>
      </c>
      <c r="P9" s="2">
        <f t="shared" si="4"/>
        <v>0.29680294061990209</v>
      </c>
      <c r="Q9" s="2">
        <f t="shared" si="5"/>
        <v>2.204745857525146</v>
      </c>
      <c r="R9" s="2">
        <f t="shared" si="6"/>
        <v>1.042383203414835</v>
      </c>
      <c r="S9" s="2">
        <f t="shared" si="7"/>
        <v>14.713344298503166</v>
      </c>
      <c r="T9" s="2">
        <f t="shared" si="8"/>
        <v>0.28688074628129984</v>
      </c>
      <c r="U9" s="2">
        <f t="shared" si="9"/>
        <v>0.15719150983462946</v>
      </c>
      <c r="V9" s="2">
        <v>1</v>
      </c>
      <c r="W9" s="2">
        <f t="shared" si="10"/>
        <v>0.54793328542340003</v>
      </c>
      <c r="X9" s="16">
        <f t="shared" si="11"/>
        <v>14</v>
      </c>
      <c r="Y9" s="16">
        <f t="shared" si="12"/>
        <v>4.0338263562524475</v>
      </c>
      <c r="Z9" s="1">
        <f t="shared" si="13"/>
        <v>0.99997256206198037</v>
      </c>
      <c r="AA9" s="1">
        <f t="shared" si="14"/>
        <v>0.29426688597006334</v>
      </c>
      <c r="AB9" s="1">
        <f t="shared" si="15"/>
        <v>1</v>
      </c>
      <c r="AC9" s="1">
        <f t="shared" si="0"/>
        <v>0</v>
      </c>
    </row>
    <row r="10" spans="1:29" x14ac:dyDescent="0.3">
      <c r="D10" s="2">
        <v>7.4</v>
      </c>
      <c r="E10" s="2">
        <v>6.2</v>
      </c>
      <c r="F10" s="2">
        <v>33</v>
      </c>
      <c r="G10" s="2">
        <v>5</v>
      </c>
      <c r="H10" s="2">
        <v>0.4</v>
      </c>
      <c r="I10" s="2">
        <v>116.4</v>
      </c>
      <c r="J10" s="2">
        <v>85.4</v>
      </c>
      <c r="K10" s="2">
        <f t="shared" si="1"/>
        <v>1.3629976580796253</v>
      </c>
      <c r="L10" s="2">
        <v>0.32</v>
      </c>
      <c r="N10" s="2">
        <f t="shared" si="2"/>
        <v>0.95257000000000003</v>
      </c>
      <c r="O10" s="2">
        <f t="shared" si="3"/>
        <v>1.0345864770195246</v>
      </c>
      <c r="P10" s="2">
        <f t="shared" si="4"/>
        <v>0.33757117658079627</v>
      </c>
      <c r="Q10" s="2">
        <f t="shared" si="5"/>
        <v>0</v>
      </c>
      <c r="R10" s="2">
        <f t="shared" si="6"/>
        <v>1</v>
      </c>
      <c r="S10" s="2">
        <f t="shared" si="7"/>
        <v>33</v>
      </c>
      <c r="T10" s="2">
        <f t="shared" si="8"/>
        <v>0.32628609021962468</v>
      </c>
      <c r="U10" s="2">
        <f t="shared" si="9"/>
        <v>1.2398000000000002</v>
      </c>
      <c r="V10" s="2">
        <v>0</v>
      </c>
      <c r="W10" s="2" t="str">
        <f t="shared" si="10"/>
        <v>5</v>
      </c>
      <c r="X10" s="16">
        <f t="shared" si="11"/>
        <v>5</v>
      </c>
      <c r="Y10" s="16">
        <f t="shared" si="12"/>
        <v>-2.4835124523963303</v>
      </c>
      <c r="Z10" s="1">
        <f t="shared" si="13"/>
        <v>6.5046892944645995E-3</v>
      </c>
      <c r="AA10" s="1">
        <f t="shared" si="14"/>
        <v>0.66</v>
      </c>
      <c r="AB10" s="1">
        <f t="shared" si="15"/>
        <v>0</v>
      </c>
      <c r="AC10" s="1">
        <f t="shared" si="0"/>
        <v>1</v>
      </c>
    </row>
    <row r="11" spans="1:29" x14ac:dyDescent="0.3">
      <c r="D11" s="2">
        <v>7.4</v>
      </c>
      <c r="E11" s="2">
        <v>8</v>
      </c>
      <c r="F11" s="2">
        <v>31</v>
      </c>
      <c r="G11" s="2">
        <v>5</v>
      </c>
      <c r="H11" s="2">
        <v>0.4</v>
      </c>
      <c r="I11" s="2">
        <v>155.19999999999999</v>
      </c>
      <c r="J11" s="2">
        <v>106.2</v>
      </c>
      <c r="K11" s="2">
        <f t="shared" si="1"/>
        <v>1.4613935969868173</v>
      </c>
      <c r="L11" s="2">
        <v>0.33</v>
      </c>
      <c r="N11" s="2">
        <f t="shared" si="2"/>
        <v>0.93879999999999997</v>
      </c>
      <c r="O11" s="2">
        <f t="shared" si="3"/>
        <v>1.0345864770195246</v>
      </c>
      <c r="P11" s="2">
        <f t="shared" si="4"/>
        <v>0.35670864030131821</v>
      </c>
      <c r="Q11" s="2">
        <f t="shared" si="5"/>
        <v>0</v>
      </c>
      <c r="R11" s="2">
        <f t="shared" si="6"/>
        <v>1</v>
      </c>
      <c r="S11" s="2">
        <f t="shared" si="7"/>
        <v>31</v>
      </c>
      <c r="T11" s="2">
        <f t="shared" si="8"/>
        <v>0.34478378388333258</v>
      </c>
      <c r="U11" s="2">
        <f t="shared" si="9"/>
        <v>0.55835970964020942</v>
      </c>
      <c r="V11" s="2">
        <v>0</v>
      </c>
      <c r="W11" s="2" t="str">
        <f t="shared" si="10"/>
        <v>5</v>
      </c>
      <c r="X11" s="16">
        <f t="shared" si="11"/>
        <v>5</v>
      </c>
      <c r="Y11" s="16">
        <f t="shared" si="12"/>
        <v>-1.1572078223146411</v>
      </c>
      <c r="Z11" s="1">
        <f t="shared" si="13"/>
        <v>0.12359373130829557</v>
      </c>
      <c r="AA11" s="1">
        <f t="shared" si="14"/>
        <v>0.62</v>
      </c>
      <c r="AB11" s="1">
        <f t="shared" si="15"/>
        <v>0</v>
      </c>
      <c r="AC11" s="1">
        <f t="shared" si="0"/>
        <v>1</v>
      </c>
    </row>
    <row r="12" spans="1:29" x14ac:dyDescent="0.3">
      <c r="D12" s="2">
        <v>7.4</v>
      </c>
      <c r="E12" s="2">
        <v>3.9</v>
      </c>
      <c r="F12" s="2">
        <v>15</v>
      </c>
      <c r="G12" s="2">
        <v>5</v>
      </c>
      <c r="H12" s="2">
        <v>0.4</v>
      </c>
      <c r="I12" s="2">
        <v>70</v>
      </c>
      <c r="J12" s="2">
        <v>47.8</v>
      </c>
      <c r="K12" s="2">
        <f t="shared" si="1"/>
        <v>1.4644351464435148</v>
      </c>
      <c r="L12" s="2">
        <v>0.35</v>
      </c>
      <c r="N12" s="2">
        <f t="shared" si="2"/>
        <v>0.97016500000000006</v>
      </c>
      <c r="O12" s="2">
        <f t="shared" si="3"/>
        <v>1.0345864770195246</v>
      </c>
      <c r="P12" s="2">
        <f t="shared" si="4"/>
        <v>0.36939336820083685</v>
      </c>
      <c r="Q12" s="2">
        <f t="shared" si="5"/>
        <v>0</v>
      </c>
      <c r="R12" s="2">
        <f t="shared" si="6"/>
        <v>1</v>
      </c>
      <c r="S12" s="2">
        <f t="shared" si="7"/>
        <v>15</v>
      </c>
      <c r="T12" s="2">
        <f t="shared" si="8"/>
        <v>0.35704445825060377</v>
      </c>
      <c r="U12" s="2">
        <f t="shared" si="9"/>
        <v>0.16005761445032698</v>
      </c>
      <c r="V12" s="2">
        <v>1</v>
      </c>
      <c r="W12" s="2">
        <f t="shared" si="10"/>
        <v>0.44828483050697604</v>
      </c>
      <c r="X12" s="16">
        <f t="shared" si="11"/>
        <v>5</v>
      </c>
      <c r="Y12" s="16">
        <f t="shared" si="12"/>
        <v>3.9656565318815074</v>
      </c>
      <c r="Z12" s="1">
        <f t="shared" si="13"/>
        <v>0.99996340290064822</v>
      </c>
      <c r="AA12" s="1">
        <f t="shared" si="14"/>
        <v>0.3</v>
      </c>
      <c r="AB12" s="1">
        <f t="shared" si="15"/>
        <v>1</v>
      </c>
      <c r="AC12" s="1">
        <f t="shared" si="0"/>
        <v>0</v>
      </c>
    </row>
    <row r="13" spans="1:29" x14ac:dyDescent="0.3">
      <c r="D13" s="2">
        <v>7.4</v>
      </c>
      <c r="E13" s="2">
        <v>4.7</v>
      </c>
      <c r="F13" s="2">
        <v>25</v>
      </c>
      <c r="G13" s="2">
        <v>5</v>
      </c>
      <c r="H13" s="2">
        <v>0.4</v>
      </c>
      <c r="I13" s="2">
        <v>86.4</v>
      </c>
      <c r="J13" s="2">
        <v>56.2</v>
      </c>
      <c r="K13" s="2">
        <f t="shared" si="1"/>
        <v>1.5373665480427046</v>
      </c>
      <c r="L13" s="2">
        <v>0.37</v>
      </c>
      <c r="N13" s="2">
        <f t="shared" si="2"/>
        <v>0.96404500000000004</v>
      </c>
      <c r="O13" s="2">
        <f t="shared" si="3"/>
        <v>1.0345864770195246</v>
      </c>
      <c r="P13" s="2">
        <f t="shared" si="4"/>
        <v>0.38534353879003563</v>
      </c>
      <c r="Q13" s="2">
        <f t="shared" si="5"/>
        <v>0</v>
      </c>
      <c r="R13" s="2">
        <f t="shared" si="6"/>
        <v>1</v>
      </c>
      <c r="S13" s="2">
        <f t="shared" si="7"/>
        <v>25</v>
      </c>
      <c r="T13" s="2">
        <f t="shared" si="8"/>
        <v>0.37246141076592043</v>
      </c>
      <c r="U13" s="2">
        <f t="shared" si="9"/>
        <v>0.29187084384010553</v>
      </c>
      <c r="V13" s="2">
        <v>0</v>
      </c>
      <c r="W13" s="2">
        <f t="shared" si="10"/>
        <v>0.78362706955308348</v>
      </c>
      <c r="X13" s="16">
        <f t="shared" si="11"/>
        <v>5</v>
      </c>
      <c r="Y13" s="16">
        <f t="shared" si="12"/>
        <v>0.61827698719969038</v>
      </c>
      <c r="Z13" s="1">
        <f t="shared" si="13"/>
        <v>0.73180361557143947</v>
      </c>
      <c r="AA13" s="1">
        <f t="shared" si="14"/>
        <v>0.5</v>
      </c>
      <c r="AB13" s="1">
        <f t="shared" si="15"/>
        <v>0</v>
      </c>
      <c r="AC13" s="1">
        <f t="shared" si="0"/>
        <v>0</v>
      </c>
    </row>
    <row r="14" spans="1:29" x14ac:dyDescent="0.3">
      <c r="D14" s="2">
        <v>7.4</v>
      </c>
      <c r="E14" s="2">
        <v>7</v>
      </c>
      <c r="F14" s="2">
        <v>31</v>
      </c>
      <c r="G14" s="2">
        <v>3</v>
      </c>
      <c r="H14" s="2">
        <v>0.4</v>
      </c>
      <c r="I14" s="2">
        <v>138.19999999999999</v>
      </c>
      <c r="J14" s="2">
        <v>85</v>
      </c>
      <c r="K14" s="2">
        <f t="shared" si="1"/>
        <v>1.6258823529411763</v>
      </c>
      <c r="L14" s="2">
        <v>0.37</v>
      </c>
      <c r="N14" s="2">
        <f t="shared" si="2"/>
        <v>0.94645000000000001</v>
      </c>
      <c r="O14" s="2">
        <f t="shared" si="3"/>
        <v>1.0345864770195246</v>
      </c>
      <c r="P14" s="2">
        <f t="shared" si="4"/>
        <v>0.40009225176470586</v>
      </c>
      <c r="Q14" s="2">
        <f t="shared" si="5"/>
        <v>0</v>
      </c>
      <c r="R14" s="2">
        <f t="shared" si="6"/>
        <v>1</v>
      </c>
      <c r="S14" s="2">
        <f t="shared" si="7"/>
        <v>31</v>
      </c>
      <c r="T14" s="2">
        <f t="shared" si="8"/>
        <v>0.38671707068635441</v>
      </c>
      <c r="U14" s="2">
        <f t="shared" si="9"/>
        <v>0.55835970964020942</v>
      </c>
      <c r="V14" s="2">
        <v>0</v>
      </c>
      <c r="W14" s="2" t="str">
        <f t="shared" si="10"/>
        <v>5</v>
      </c>
      <c r="X14" s="16">
        <f t="shared" si="11"/>
        <v>5</v>
      </c>
      <c r="Y14" s="16">
        <f t="shared" si="12"/>
        <v>-0.89612464886158638</v>
      </c>
      <c r="Z14" s="1">
        <f t="shared" si="13"/>
        <v>0.18509309689974215</v>
      </c>
      <c r="AA14" s="1">
        <f t="shared" si="14"/>
        <v>0.62</v>
      </c>
      <c r="AB14" s="1">
        <f t="shared" si="15"/>
        <v>0</v>
      </c>
      <c r="AC14" s="1">
        <f t="shared" si="0"/>
        <v>1</v>
      </c>
    </row>
    <row r="15" spans="1:29" x14ac:dyDescent="0.3">
      <c r="D15" s="2">
        <v>7.4</v>
      </c>
      <c r="E15" s="2">
        <v>8</v>
      </c>
      <c r="F15" s="2">
        <v>35</v>
      </c>
      <c r="G15" s="2">
        <v>4</v>
      </c>
      <c r="H15" s="2">
        <v>0.4</v>
      </c>
      <c r="I15" s="2">
        <v>159.80000000000001</v>
      </c>
      <c r="J15" s="2">
        <v>96.6</v>
      </c>
      <c r="K15" s="2">
        <f t="shared" si="1"/>
        <v>1.6542443064182197</v>
      </c>
      <c r="L15" s="2">
        <v>0.37</v>
      </c>
      <c r="N15" s="2">
        <f t="shared" si="2"/>
        <v>0.93879999999999997</v>
      </c>
      <c r="O15" s="2">
        <f t="shared" si="3"/>
        <v>1.0345864770195246</v>
      </c>
      <c r="P15" s="2">
        <f t="shared" si="4"/>
        <v>0.40378118426501036</v>
      </c>
      <c r="Q15" s="2">
        <f t="shared" si="5"/>
        <v>0</v>
      </c>
      <c r="R15" s="2">
        <f t="shared" si="6"/>
        <v>1</v>
      </c>
      <c r="S15" s="2">
        <f t="shared" si="7"/>
        <v>35</v>
      </c>
      <c r="T15" s="2">
        <f t="shared" si="8"/>
        <v>0.39028268127787474</v>
      </c>
      <c r="U15" s="2">
        <f t="shared" si="9"/>
        <v>-0.74542027927623178</v>
      </c>
      <c r="V15" s="2">
        <v>0</v>
      </c>
      <c r="W15" s="2" t="str">
        <f t="shared" si="10"/>
        <v>5</v>
      </c>
      <c r="X15" s="16">
        <f t="shared" si="11"/>
        <v>5</v>
      </c>
      <c r="Y15" s="16">
        <f t="shared" si="12"/>
        <v>-2.1866497982494533</v>
      </c>
      <c r="Z15" s="1">
        <f t="shared" si="13"/>
        <v>1.4384049513416385E-2</v>
      </c>
      <c r="AA15" s="1">
        <f t="shared" si="14"/>
        <v>0.7</v>
      </c>
      <c r="AB15" s="1">
        <f t="shared" si="15"/>
        <v>0</v>
      </c>
      <c r="AC15" s="1">
        <f t="shared" si="0"/>
        <v>1</v>
      </c>
    </row>
    <row r="16" spans="1:29" x14ac:dyDescent="0.3">
      <c r="D16" s="2">
        <v>7.4</v>
      </c>
      <c r="E16" s="2">
        <v>7.4</v>
      </c>
      <c r="F16" s="2">
        <v>20</v>
      </c>
      <c r="G16" s="2">
        <v>1</v>
      </c>
      <c r="H16" s="2">
        <v>0.4</v>
      </c>
      <c r="I16" s="2">
        <v>138.1</v>
      </c>
      <c r="J16" s="2">
        <v>79.099999999999994</v>
      </c>
      <c r="K16" s="2">
        <f t="shared" si="1"/>
        <v>1.7458912768647283</v>
      </c>
      <c r="L16" s="2">
        <v>0.4</v>
      </c>
      <c r="N16" s="2">
        <f t="shared" si="2"/>
        <v>0.94338999999999995</v>
      </c>
      <c r="O16" s="2">
        <f t="shared" si="3"/>
        <v>1.0345864770195246</v>
      </c>
      <c r="P16" s="2">
        <f t="shared" si="4"/>
        <v>0.42823465663716809</v>
      </c>
      <c r="Q16" s="2">
        <f t="shared" si="5"/>
        <v>0</v>
      </c>
      <c r="R16" s="2">
        <f t="shared" si="6"/>
        <v>1</v>
      </c>
      <c r="S16" s="2">
        <f t="shared" si="7"/>
        <v>20</v>
      </c>
      <c r="T16" s="2">
        <f t="shared" si="8"/>
        <v>0.41391866813380601</v>
      </c>
      <c r="U16" s="2">
        <f t="shared" si="9"/>
        <v>0.21540970583244634</v>
      </c>
      <c r="V16" s="2">
        <v>0</v>
      </c>
      <c r="W16" s="2">
        <f t="shared" si="10"/>
        <v>0.52041553671314866</v>
      </c>
      <c r="X16" s="16">
        <f t="shared" si="11"/>
        <v>5</v>
      </c>
      <c r="Y16" s="16">
        <f t="shared" si="12"/>
        <v>3.4961977289041868</v>
      </c>
      <c r="Z16" s="1">
        <f t="shared" si="13"/>
        <v>0.99976403057552432</v>
      </c>
      <c r="AA16" s="1">
        <f t="shared" si="14"/>
        <v>0.4</v>
      </c>
      <c r="AB16" s="1">
        <f t="shared" si="15"/>
        <v>0</v>
      </c>
      <c r="AC16" s="1">
        <f t="shared" si="0"/>
        <v>0</v>
      </c>
    </row>
    <row r="17" spans="4:29" x14ac:dyDescent="0.3">
      <c r="D17" s="2">
        <v>7.4</v>
      </c>
      <c r="E17" s="2">
        <v>7</v>
      </c>
      <c r="F17" s="2">
        <v>44</v>
      </c>
      <c r="G17" s="2">
        <v>4</v>
      </c>
      <c r="H17" s="2">
        <v>0.4</v>
      </c>
      <c r="I17" s="2">
        <v>129</v>
      </c>
      <c r="J17" s="2">
        <v>63.4</v>
      </c>
      <c r="K17" s="2">
        <f t="shared" si="1"/>
        <v>2.0347003154574135</v>
      </c>
      <c r="L17" s="2">
        <v>0.47</v>
      </c>
      <c r="N17" s="2">
        <f t="shared" si="2"/>
        <v>0.94645000000000001</v>
      </c>
      <c r="O17" s="2">
        <f t="shared" si="3"/>
        <v>1.0345864770195246</v>
      </c>
      <c r="P17" s="2">
        <f t="shared" si="4"/>
        <v>0.50069294952681387</v>
      </c>
      <c r="Q17" s="2">
        <f t="shared" si="5"/>
        <v>0</v>
      </c>
      <c r="R17" s="2">
        <f t="shared" si="6"/>
        <v>1</v>
      </c>
      <c r="S17" s="2">
        <f t="shared" si="7"/>
        <v>44</v>
      </c>
      <c r="T17" s="2">
        <f t="shared" si="8"/>
        <v>0.48395466270661963</v>
      </c>
      <c r="U17" s="2">
        <f t="shared" si="9"/>
        <v>0.22113848836614275</v>
      </c>
      <c r="V17" s="2">
        <v>0</v>
      </c>
      <c r="W17" s="2" t="str">
        <f t="shared" si="10"/>
        <v>5</v>
      </c>
      <c r="X17" s="16">
        <f t="shared" si="11"/>
        <v>5</v>
      </c>
      <c r="Y17" s="16">
        <f t="shared" si="12"/>
        <v>-5.1024748312735202</v>
      </c>
      <c r="Z17" s="1">
        <f t="shared" si="13"/>
        <v>1.6762017121593069E-7</v>
      </c>
      <c r="AA17" s="1">
        <f t="shared" si="14"/>
        <v>0.88</v>
      </c>
      <c r="AB17" s="1">
        <f t="shared" si="15"/>
        <v>0</v>
      </c>
      <c r="AC17" s="1">
        <f t="shared" si="0"/>
        <v>1</v>
      </c>
    </row>
    <row r="18" spans="4:29" x14ac:dyDescent="0.3">
      <c r="D18" s="2">
        <v>7.4</v>
      </c>
      <c r="E18" s="2">
        <v>4.4000000000000004</v>
      </c>
      <c r="F18" s="2">
        <v>30</v>
      </c>
      <c r="G18" s="2">
        <v>4</v>
      </c>
      <c r="H18" s="2">
        <v>0.4</v>
      </c>
      <c r="I18" s="2">
        <v>82.5</v>
      </c>
      <c r="J18" s="2">
        <v>55.4</v>
      </c>
      <c r="K18" s="2">
        <f t="shared" si="1"/>
        <v>1.4891696750902528</v>
      </c>
      <c r="L18" s="2">
        <v>0.36</v>
      </c>
      <c r="N18" s="2">
        <f t="shared" si="2"/>
        <v>0.96633999999999998</v>
      </c>
      <c r="O18" s="2">
        <f t="shared" si="3"/>
        <v>1.0345864770195246</v>
      </c>
      <c r="P18" s="2">
        <f t="shared" si="4"/>
        <v>0.37415149819494581</v>
      </c>
      <c r="Q18" s="2">
        <f t="shared" si="5"/>
        <v>0</v>
      </c>
      <c r="R18" s="2">
        <f t="shared" si="6"/>
        <v>1</v>
      </c>
      <c r="S18" s="2">
        <f t="shared" si="7"/>
        <v>30</v>
      </c>
      <c r="T18" s="2">
        <f t="shared" si="8"/>
        <v>0.3616435228042178</v>
      </c>
      <c r="U18" s="2">
        <f t="shared" si="9"/>
        <v>0.4676423020373871</v>
      </c>
      <c r="V18" s="2">
        <v>0</v>
      </c>
      <c r="W18" s="2">
        <f t="shared" si="10"/>
        <v>1.2931029385269914</v>
      </c>
      <c r="X18" s="16">
        <f t="shared" si="11"/>
        <v>5</v>
      </c>
      <c r="Y18" s="16">
        <f t="shared" si="12"/>
        <v>-1.4356664325557198</v>
      </c>
      <c r="Z18" s="1">
        <f t="shared" si="13"/>
        <v>7.5548640636872319E-2</v>
      </c>
      <c r="AA18" s="1">
        <f t="shared" si="14"/>
        <v>0.6</v>
      </c>
      <c r="AB18" s="1">
        <f t="shared" si="15"/>
        <v>0</v>
      </c>
      <c r="AC18" s="1">
        <f t="shared" si="0"/>
        <v>1</v>
      </c>
    </row>
    <row r="19" spans="4:29" x14ac:dyDescent="0.3">
      <c r="D19" s="2">
        <v>7.4</v>
      </c>
      <c r="E19" s="2">
        <v>5.5</v>
      </c>
      <c r="F19" s="2">
        <v>30</v>
      </c>
      <c r="G19" s="2">
        <v>3</v>
      </c>
      <c r="H19" s="2">
        <v>0.4</v>
      </c>
      <c r="I19" s="2">
        <v>107.3</v>
      </c>
      <c r="J19" s="2">
        <v>69.2</v>
      </c>
      <c r="K19" s="2">
        <f t="shared" si="1"/>
        <v>1.5505780346820808</v>
      </c>
      <c r="L19" s="2">
        <v>0.36</v>
      </c>
      <c r="N19" s="2">
        <f t="shared" si="2"/>
        <v>0.95792500000000003</v>
      </c>
      <c r="O19" s="2">
        <f t="shared" si="3"/>
        <v>1.0345864770195246</v>
      </c>
      <c r="P19" s="2">
        <f t="shared" si="4"/>
        <v>0.38618774060693645</v>
      </c>
      <c r="Q19" s="2">
        <f t="shared" si="5"/>
        <v>0</v>
      </c>
      <c r="R19" s="2">
        <f t="shared" si="6"/>
        <v>1</v>
      </c>
      <c r="S19" s="2">
        <f t="shared" si="7"/>
        <v>30</v>
      </c>
      <c r="T19" s="2">
        <f t="shared" si="8"/>
        <v>0.37327739071119559</v>
      </c>
      <c r="U19" s="2">
        <f t="shared" si="9"/>
        <v>0.4676423020373871</v>
      </c>
      <c r="V19" s="2">
        <v>0</v>
      </c>
      <c r="W19" s="2">
        <f t="shared" si="10"/>
        <v>1.2528010366403401</v>
      </c>
      <c r="X19" s="16">
        <f t="shared" si="11"/>
        <v>5</v>
      </c>
      <c r="Y19" s="16">
        <f t="shared" si="12"/>
        <v>-0.97466359627099186</v>
      </c>
      <c r="Z19" s="1">
        <f t="shared" si="13"/>
        <v>0.16486357808703533</v>
      </c>
      <c r="AA19" s="1">
        <f t="shared" si="14"/>
        <v>0.6</v>
      </c>
      <c r="AB19" s="1">
        <f t="shared" si="15"/>
        <v>0</v>
      </c>
      <c r="AC19" s="1">
        <f t="shared" si="0"/>
        <v>1</v>
      </c>
    </row>
    <row r="20" spans="4:29" x14ac:dyDescent="0.3">
      <c r="D20" s="2">
        <v>7.4</v>
      </c>
      <c r="E20" s="2">
        <v>7.5</v>
      </c>
      <c r="F20" s="2">
        <v>36</v>
      </c>
      <c r="G20" s="2">
        <v>5</v>
      </c>
      <c r="H20" s="2">
        <v>0.4</v>
      </c>
      <c r="I20" s="2">
        <v>147.19999999999999</v>
      </c>
      <c r="J20" s="2">
        <v>89.1</v>
      </c>
      <c r="K20" s="2">
        <f t="shared" si="1"/>
        <v>1.6520763187429854</v>
      </c>
      <c r="L20" s="2">
        <v>0.38</v>
      </c>
      <c r="N20" s="2">
        <f t="shared" si="2"/>
        <v>0.94262500000000005</v>
      </c>
      <c r="O20" s="2">
        <f t="shared" si="3"/>
        <v>1.0345864770195246</v>
      </c>
      <c r="P20" s="2">
        <f t="shared" si="4"/>
        <v>0.40489499438832777</v>
      </c>
      <c r="Q20" s="2">
        <f t="shared" si="5"/>
        <v>0</v>
      </c>
      <c r="R20" s="2">
        <f t="shared" si="6"/>
        <v>1</v>
      </c>
      <c r="S20" s="2">
        <f t="shared" si="7"/>
        <v>36</v>
      </c>
      <c r="T20" s="2">
        <f t="shared" si="8"/>
        <v>0.39135925645844938</v>
      </c>
      <c r="U20" s="2">
        <f t="shared" si="9"/>
        <v>-0.23802850175278159</v>
      </c>
      <c r="V20" s="2">
        <v>0</v>
      </c>
      <c r="W20" s="2" t="str">
        <f t="shared" si="10"/>
        <v>5</v>
      </c>
      <c r="X20" s="16">
        <f t="shared" si="11"/>
        <v>5</v>
      </c>
      <c r="Y20" s="16">
        <f t="shared" si="12"/>
        <v>-2.6615904786090616</v>
      </c>
      <c r="Z20" s="1">
        <f t="shared" si="13"/>
        <v>3.8886217883327039E-3</v>
      </c>
      <c r="AA20" s="1">
        <f t="shared" si="14"/>
        <v>0.72</v>
      </c>
      <c r="AB20" s="1">
        <f t="shared" si="15"/>
        <v>0</v>
      </c>
      <c r="AC20" s="1">
        <f t="shared" si="0"/>
        <v>1</v>
      </c>
    </row>
    <row r="21" spans="4:29" x14ac:dyDescent="0.3">
      <c r="D21" s="2">
        <v>7.4</v>
      </c>
      <c r="E21" s="2">
        <v>5.2</v>
      </c>
      <c r="F21" s="2">
        <v>30</v>
      </c>
      <c r="G21" s="2">
        <v>4</v>
      </c>
      <c r="H21" s="2">
        <v>0.4</v>
      </c>
      <c r="I21" s="2">
        <v>95</v>
      </c>
      <c r="J21" s="2">
        <v>62</v>
      </c>
      <c r="K21" s="2">
        <f t="shared" si="1"/>
        <v>1.532258064516129</v>
      </c>
      <c r="L21" s="2">
        <v>0.36</v>
      </c>
      <c r="N21" s="2">
        <f t="shared" si="2"/>
        <v>0.96021999999999996</v>
      </c>
      <c r="O21" s="2">
        <f t="shared" si="3"/>
        <v>1.0345864770195246</v>
      </c>
      <c r="P21" s="2">
        <f t="shared" si="4"/>
        <v>0.38253925806451611</v>
      </c>
      <c r="Q21" s="2">
        <f t="shared" si="5"/>
        <v>0</v>
      </c>
      <c r="R21" s="2">
        <f t="shared" si="6"/>
        <v>1</v>
      </c>
      <c r="S21" s="2">
        <f t="shared" si="7"/>
        <v>30</v>
      </c>
      <c r="T21" s="2">
        <f t="shared" si="8"/>
        <v>0.36975087782565025</v>
      </c>
      <c r="U21" s="2">
        <f t="shared" si="9"/>
        <v>0.4676423020373871</v>
      </c>
      <c r="V21" s="2">
        <v>0</v>
      </c>
      <c r="W21" s="2">
        <f t="shared" si="10"/>
        <v>1.2647496735839958</v>
      </c>
      <c r="X21" s="16">
        <f t="shared" si="11"/>
        <v>5</v>
      </c>
      <c r="Y21" s="16">
        <f t="shared" si="12"/>
        <v>-1.1720502509639912</v>
      </c>
      <c r="Z21" s="1">
        <f t="shared" si="13"/>
        <v>0.12058844085123013</v>
      </c>
      <c r="AA21" s="1">
        <f t="shared" si="14"/>
        <v>0.6</v>
      </c>
      <c r="AB21" s="1">
        <f t="shared" si="15"/>
        <v>0</v>
      </c>
      <c r="AC21" s="1">
        <f t="shared" si="0"/>
        <v>1</v>
      </c>
    </row>
    <row r="22" spans="4:29" x14ac:dyDescent="0.3">
      <c r="D22" s="2">
        <v>7.4</v>
      </c>
      <c r="E22" s="2">
        <v>7</v>
      </c>
      <c r="F22" s="2">
        <v>31</v>
      </c>
      <c r="G22" s="2">
        <v>5</v>
      </c>
      <c r="H22" s="2">
        <v>0.4</v>
      </c>
      <c r="I22" s="2">
        <v>136.1</v>
      </c>
      <c r="J22" s="2">
        <v>85.1</v>
      </c>
      <c r="K22" s="2">
        <f t="shared" si="1"/>
        <v>1.599294947121034</v>
      </c>
      <c r="L22" s="2">
        <v>0.37</v>
      </c>
      <c r="N22" s="2">
        <f t="shared" si="2"/>
        <v>0.94645000000000001</v>
      </c>
      <c r="O22" s="2">
        <f t="shared" si="3"/>
        <v>1.0345864770195246</v>
      </c>
      <c r="P22" s="2">
        <f t="shared" si="4"/>
        <v>0.39354970270270273</v>
      </c>
      <c r="Q22" s="2">
        <f t="shared" si="5"/>
        <v>0</v>
      </c>
      <c r="R22" s="2">
        <f t="shared" si="6"/>
        <v>1</v>
      </c>
      <c r="S22" s="2">
        <f t="shared" si="7"/>
        <v>31</v>
      </c>
      <c r="T22" s="2">
        <f t="shared" si="8"/>
        <v>0.38039324062736202</v>
      </c>
      <c r="U22" s="2">
        <f t="shared" si="9"/>
        <v>0.55835970964020942</v>
      </c>
      <c r="V22" s="2">
        <v>0</v>
      </c>
      <c r="W22" s="2" t="str">
        <f t="shared" si="10"/>
        <v>5</v>
      </c>
      <c r="X22" s="16">
        <f t="shared" si="11"/>
        <v>5</v>
      </c>
      <c r="Y22" s="16">
        <f t="shared" si="12"/>
        <v>-0.97585311447736423</v>
      </c>
      <c r="Z22" s="1">
        <f t="shared" si="13"/>
        <v>0.16456862961512869</v>
      </c>
      <c r="AA22" s="1">
        <f t="shared" si="14"/>
        <v>0.62</v>
      </c>
      <c r="AB22" s="1">
        <f t="shared" si="15"/>
        <v>0</v>
      </c>
      <c r="AC22" s="1">
        <f t="shared" si="0"/>
        <v>1</v>
      </c>
    </row>
    <row r="23" spans="4:29" x14ac:dyDescent="0.3">
      <c r="D23" s="2">
        <v>7.4</v>
      </c>
      <c r="E23" s="2">
        <v>4.5999999999999996</v>
      </c>
      <c r="F23" s="2">
        <v>22</v>
      </c>
      <c r="G23" s="2">
        <v>4</v>
      </c>
      <c r="H23" s="2">
        <v>0.4</v>
      </c>
      <c r="I23" s="2">
        <v>80.599999999999994</v>
      </c>
      <c r="J23" s="2">
        <v>57.4</v>
      </c>
      <c r="K23" s="2">
        <f t="shared" si="1"/>
        <v>1.4041811846689896</v>
      </c>
      <c r="L23" s="2">
        <v>0.33</v>
      </c>
      <c r="N23" s="2">
        <f t="shared" si="2"/>
        <v>0.96480999999999995</v>
      </c>
      <c r="O23" s="2">
        <f t="shared" si="3"/>
        <v>1.0345864770195246</v>
      </c>
      <c r="P23" s="2">
        <f t="shared" si="4"/>
        <v>0.35223969268292682</v>
      </c>
      <c r="Q23" s="2">
        <f t="shared" si="5"/>
        <v>0</v>
      </c>
      <c r="R23" s="2">
        <f t="shared" si="6"/>
        <v>1</v>
      </c>
      <c r="S23" s="2">
        <f t="shared" si="7"/>
        <v>22</v>
      </c>
      <c r="T23" s="2">
        <f t="shared" si="8"/>
        <v>0.3404642342684317</v>
      </c>
      <c r="U23" s="2">
        <f t="shared" si="9"/>
        <v>0.24200829344830768</v>
      </c>
      <c r="V23" s="2">
        <v>1</v>
      </c>
      <c r="W23" s="2">
        <f t="shared" si="10"/>
        <v>0.71081855034882002</v>
      </c>
      <c r="X23" s="16">
        <f t="shared" si="11"/>
        <v>5</v>
      </c>
      <c r="Y23" s="16">
        <f t="shared" si="12"/>
        <v>1.3374343279826455</v>
      </c>
      <c r="Z23" s="1">
        <f t="shared" si="13"/>
        <v>0.90945954728418454</v>
      </c>
      <c r="AA23" s="1">
        <f t="shared" si="14"/>
        <v>0.44</v>
      </c>
      <c r="AB23" s="1">
        <f t="shared" si="15"/>
        <v>1</v>
      </c>
      <c r="AC23" s="1">
        <f t="shared" si="0"/>
        <v>0</v>
      </c>
    </row>
    <row r="24" spans="4:29" x14ac:dyDescent="0.3">
      <c r="D24" s="2">
        <v>7.4</v>
      </c>
      <c r="E24" s="2">
        <v>1.6</v>
      </c>
      <c r="F24" s="2">
        <v>10</v>
      </c>
      <c r="G24" s="2">
        <v>2</v>
      </c>
      <c r="H24" s="2">
        <v>0.4</v>
      </c>
      <c r="I24" s="2">
        <v>28.5</v>
      </c>
      <c r="J24" s="2">
        <v>17.5</v>
      </c>
      <c r="K24" s="2">
        <f t="shared" si="1"/>
        <v>1.6285714285714286</v>
      </c>
      <c r="L24" s="2">
        <v>0.41</v>
      </c>
      <c r="N24" s="2">
        <f t="shared" si="2"/>
        <v>0.98775999999999997</v>
      </c>
      <c r="O24" s="2">
        <f t="shared" si="3"/>
        <v>1.0345864770195246</v>
      </c>
      <c r="P24" s="2">
        <f t="shared" si="4"/>
        <v>0.41824580571428571</v>
      </c>
      <c r="Q24" s="2">
        <f t="shared" si="5"/>
        <v>0</v>
      </c>
      <c r="R24" s="2">
        <f t="shared" si="6"/>
        <v>1</v>
      </c>
      <c r="S24" s="2">
        <f t="shared" si="7"/>
        <v>10</v>
      </c>
      <c r="T24" s="2">
        <f t="shared" si="8"/>
        <v>0.40426374692155642</v>
      </c>
      <c r="U24" s="2">
        <f t="shared" si="9"/>
        <v>0.11311886202492621</v>
      </c>
      <c r="V24" s="2">
        <v>1</v>
      </c>
      <c r="W24" s="2">
        <f t="shared" si="10"/>
        <v>0.27981450942934999</v>
      </c>
      <c r="X24" s="16">
        <f t="shared" si="11"/>
        <v>5</v>
      </c>
      <c r="Y24" s="16">
        <f t="shared" si="12"/>
        <v>5.0903188490608766</v>
      </c>
      <c r="Z24" s="1">
        <f t="shared" si="13"/>
        <v>0.99999982126903764</v>
      </c>
      <c r="AA24" s="1">
        <f t="shared" si="14"/>
        <v>0.2</v>
      </c>
      <c r="AB24" s="1">
        <f t="shared" si="15"/>
        <v>1</v>
      </c>
      <c r="AC24" s="1">
        <f t="shared" si="0"/>
        <v>0</v>
      </c>
    </row>
    <row r="25" spans="4:29" x14ac:dyDescent="0.3">
      <c r="D25" s="2">
        <v>7.4</v>
      </c>
      <c r="E25" s="2">
        <v>8.8000000000000007</v>
      </c>
      <c r="F25" s="2">
        <v>13</v>
      </c>
      <c r="G25" s="2">
        <v>3</v>
      </c>
      <c r="H25" s="2">
        <v>0.4</v>
      </c>
      <c r="I25" s="2">
        <v>167.1</v>
      </c>
      <c r="J25" s="2">
        <v>84.1</v>
      </c>
      <c r="K25" s="2">
        <f t="shared" si="1"/>
        <v>1.9869203329369798</v>
      </c>
      <c r="L25" s="2">
        <v>0.44</v>
      </c>
      <c r="N25" s="2">
        <f t="shared" si="2"/>
        <v>0.93267999999999995</v>
      </c>
      <c r="O25" s="2">
        <f t="shared" si="3"/>
        <v>1.0345864770195246</v>
      </c>
      <c r="P25" s="2">
        <f t="shared" si="4"/>
        <v>0.48182182259215217</v>
      </c>
      <c r="Q25" s="2">
        <f t="shared" si="5"/>
        <v>0</v>
      </c>
      <c r="R25" s="2">
        <f t="shared" si="6"/>
        <v>1</v>
      </c>
      <c r="S25" s="2">
        <f t="shared" si="7"/>
        <v>13</v>
      </c>
      <c r="T25" s="2">
        <f t="shared" si="8"/>
        <v>0.46571440212538107</v>
      </c>
      <c r="U25" s="2">
        <f t="shared" si="9"/>
        <v>0.14054799697656839</v>
      </c>
      <c r="V25" s="2">
        <v>1</v>
      </c>
      <c r="W25" s="2">
        <f t="shared" si="10"/>
        <v>0.30179010212084795</v>
      </c>
      <c r="X25" s="16">
        <f t="shared" si="11"/>
        <v>5</v>
      </c>
      <c r="Y25" s="16">
        <f t="shared" si="12"/>
        <v>6.8062924006951127</v>
      </c>
      <c r="Z25" s="1">
        <f t="shared" si="13"/>
        <v>0.99999999999499267</v>
      </c>
      <c r="AA25" s="1">
        <f t="shared" si="14"/>
        <v>0.26</v>
      </c>
      <c r="AB25" s="1">
        <f t="shared" si="15"/>
        <v>1</v>
      </c>
      <c r="AC25" s="1">
        <f t="shared" si="0"/>
        <v>0</v>
      </c>
    </row>
    <row r="26" spans="4:29" x14ac:dyDescent="0.3">
      <c r="D26" s="2">
        <v>7.4</v>
      </c>
      <c r="E26" s="2">
        <v>2.2000000000000002</v>
      </c>
      <c r="F26" s="2">
        <v>9</v>
      </c>
      <c r="G26" s="2">
        <v>5</v>
      </c>
      <c r="H26" s="2">
        <v>0.4</v>
      </c>
      <c r="I26" s="2">
        <v>41.2</v>
      </c>
      <c r="J26" s="2">
        <v>23.6</v>
      </c>
      <c r="K26" s="2">
        <f t="shared" si="1"/>
        <v>1.7457627118644068</v>
      </c>
      <c r="L26" s="2">
        <v>0.43</v>
      </c>
      <c r="N26" s="2">
        <f t="shared" si="2"/>
        <v>0.98316999999999999</v>
      </c>
      <c r="O26" s="2">
        <f t="shared" si="3"/>
        <v>1.0345864770195246</v>
      </c>
      <c r="P26" s="2">
        <f t="shared" si="4"/>
        <v>0.44625919661016955</v>
      </c>
      <c r="Q26" s="2">
        <f t="shared" si="5"/>
        <v>0</v>
      </c>
      <c r="R26" s="2">
        <f t="shared" si="6"/>
        <v>1</v>
      </c>
      <c r="S26" s="2">
        <f t="shared" si="7"/>
        <v>9</v>
      </c>
      <c r="T26" s="2">
        <f t="shared" si="8"/>
        <v>0.43134064336097816</v>
      </c>
      <c r="U26" s="2">
        <f t="shared" si="9"/>
        <v>0.10441015089163236</v>
      </c>
      <c r="V26" s="2">
        <v>1</v>
      </c>
      <c r="W26" s="2">
        <f t="shared" si="10"/>
        <v>0.24205961691454642</v>
      </c>
      <c r="X26" s="16">
        <f t="shared" si="11"/>
        <v>5</v>
      </c>
      <c r="Y26" s="16">
        <f t="shared" si="12"/>
        <v>6.1977312806394256</v>
      </c>
      <c r="Z26" s="1">
        <f t="shared" si="13"/>
        <v>0.99999999971358589</v>
      </c>
      <c r="AA26" s="1">
        <f t="shared" si="14"/>
        <v>0.18</v>
      </c>
      <c r="AB26" s="1">
        <f t="shared" si="15"/>
        <v>1</v>
      </c>
      <c r="AC26" s="1">
        <f t="shared" si="0"/>
        <v>0</v>
      </c>
    </row>
    <row r="27" spans="4:29" x14ac:dyDescent="0.3">
      <c r="D27" s="2">
        <v>7.4</v>
      </c>
      <c r="E27" s="2">
        <v>1.6</v>
      </c>
      <c r="F27" s="2">
        <v>18</v>
      </c>
      <c r="G27" s="2">
        <v>5</v>
      </c>
      <c r="H27" s="2">
        <v>0.4</v>
      </c>
      <c r="I27" s="2">
        <v>28.9</v>
      </c>
      <c r="J27" s="2">
        <v>16.399999999999999</v>
      </c>
      <c r="K27" s="2">
        <f t="shared" si="1"/>
        <v>1.7621951219512195</v>
      </c>
      <c r="L27" s="2">
        <v>0.44</v>
      </c>
      <c r="N27" s="2">
        <f t="shared" si="2"/>
        <v>0.98775999999999997</v>
      </c>
      <c r="O27" s="2">
        <f t="shared" si="3"/>
        <v>1.0345864770195246</v>
      </c>
      <c r="P27" s="2">
        <f t="shared" si="4"/>
        <v>0.45256272195121955</v>
      </c>
      <c r="Q27" s="2">
        <f t="shared" si="5"/>
        <v>0</v>
      </c>
      <c r="R27" s="2">
        <f t="shared" si="6"/>
        <v>1</v>
      </c>
      <c r="S27" s="2">
        <f t="shared" si="7"/>
        <v>18</v>
      </c>
      <c r="T27" s="2">
        <f t="shared" si="8"/>
        <v>0.43743344032001963</v>
      </c>
      <c r="U27" s="2">
        <f t="shared" si="9"/>
        <v>0.19182098765432098</v>
      </c>
      <c r="V27" s="2">
        <v>1</v>
      </c>
      <c r="W27" s="2">
        <f t="shared" si="10"/>
        <v>0.43851468583194664</v>
      </c>
      <c r="X27" s="16">
        <f t="shared" si="11"/>
        <v>5</v>
      </c>
      <c r="Y27" s="16">
        <f t="shared" si="12"/>
        <v>2.368160937192207</v>
      </c>
      <c r="Z27" s="1">
        <f t="shared" si="13"/>
        <v>0.99106162113146301</v>
      </c>
      <c r="AA27" s="1">
        <f t="shared" si="14"/>
        <v>0.36</v>
      </c>
      <c r="AB27" s="1">
        <f t="shared" si="15"/>
        <v>1</v>
      </c>
      <c r="AC27" s="1">
        <f t="shared" si="0"/>
        <v>0</v>
      </c>
    </row>
    <row r="28" spans="4:29" x14ac:dyDescent="0.3">
      <c r="D28" s="2">
        <v>7.4</v>
      </c>
      <c r="E28" s="2">
        <v>2.4</v>
      </c>
      <c r="F28" s="2">
        <v>4</v>
      </c>
      <c r="G28" s="2">
        <v>2</v>
      </c>
      <c r="H28" s="2">
        <v>0.4</v>
      </c>
      <c r="I28" s="2">
        <v>46.4</v>
      </c>
      <c r="J28" s="2">
        <v>25.9</v>
      </c>
      <c r="K28" s="2">
        <f t="shared" si="1"/>
        <v>1.7915057915057915</v>
      </c>
      <c r="L28" s="2">
        <v>0.44</v>
      </c>
      <c r="N28" s="2">
        <f t="shared" si="2"/>
        <v>0.98163999999999996</v>
      </c>
      <c r="O28" s="2">
        <f t="shared" si="3"/>
        <v>1.0345864770195246</v>
      </c>
      <c r="P28" s="2">
        <f t="shared" si="4"/>
        <v>0.45723957374517377</v>
      </c>
      <c r="Q28" s="2">
        <f t="shared" si="5"/>
        <v>0</v>
      </c>
      <c r="R28" s="2">
        <f t="shared" si="6"/>
        <v>1</v>
      </c>
      <c r="S28" s="2">
        <f t="shared" si="7"/>
        <v>4</v>
      </c>
      <c r="T28" s="2">
        <f t="shared" si="8"/>
        <v>0.44195394382343622</v>
      </c>
      <c r="U28" s="2">
        <f t="shared" si="9"/>
        <v>6.4883378187876456E-2</v>
      </c>
      <c r="V28" s="2">
        <v>1</v>
      </c>
      <c r="W28" s="2">
        <f t="shared" si="10"/>
        <v>0.14681027083174492</v>
      </c>
      <c r="X28" s="16">
        <f t="shared" si="11"/>
        <v>5</v>
      </c>
      <c r="Y28" s="16">
        <f t="shared" si="12"/>
        <v>8.3339766982922701</v>
      </c>
      <c r="Z28" s="1">
        <f t="shared" si="13"/>
        <v>1</v>
      </c>
      <c r="AA28" s="1">
        <f t="shared" si="14"/>
        <v>0.08</v>
      </c>
      <c r="AB28" s="1">
        <f t="shared" si="15"/>
        <v>1</v>
      </c>
      <c r="AC28" s="1">
        <f t="shared" si="0"/>
        <v>0</v>
      </c>
    </row>
    <row r="29" spans="4:29" x14ac:dyDescent="0.3">
      <c r="D29" s="2">
        <v>7.4</v>
      </c>
      <c r="E29" s="2">
        <v>7</v>
      </c>
      <c r="F29" s="2">
        <v>31</v>
      </c>
      <c r="G29" s="2">
        <v>8</v>
      </c>
      <c r="H29" s="2">
        <v>0.4</v>
      </c>
      <c r="I29" s="2">
        <v>132.1</v>
      </c>
      <c r="J29" s="2">
        <v>69.5</v>
      </c>
      <c r="K29" s="2">
        <f t="shared" si="1"/>
        <v>1.9007194244604315</v>
      </c>
      <c r="L29" s="2">
        <v>0.44</v>
      </c>
      <c r="N29" s="2">
        <f t="shared" si="2"/>
        <v>0.94645000000000001</v>
      </c>
      <c r="O29" s="2">
        <f t="shared" si="3"/>
        <v>1.0345864770195246</v>
      </c>
      <c r="P29" s="2">
        <f t="shared" si="4"/>
        <v>0.46772333381294956</v>
      </c>
      <c r="Q29" s="2">
        <f t="shared" si="5"/>
        <v>0.29857025909289908</v>
      </c>
      <c r="R29" s="2">
        <f t="shared" si="6"/>
        <v>1.0126274169979694</v>
      </c>
      <c r="S29" s="2">
        <f t="shared" si="7"/>
        <v>31.690020186029951</v>
      </c>
      <c r="T29" s="2">
        <f t="shared" si="8"/>
        <v>0.45208722924775169</v>
      </c>
      <c r="U29" s="2">
        <f t="shared" si="9"/>
        <v>0.66302686781659625</v>
      </c>
      <c r="V29" s="2">
        <v>0</v>
      </c>
      <c r="W29" s="2" t="str">
        <f t="shared" si="10"/>
        <v>5</v>
      </c>
      <c r="X29" s="16">
        <f t="shared" si="11"/>
        <v>8</v>
      </c>
      <c r="Y29" s="16">
        <f t="shared" si="12"/>
        <v>-0.59485021689869777</v>
      </c>
      <c r="Z29" s="1">
        <f t="shared" si="13"/>
        <v>0.27597179847068976</v>
      </c>
      <c r="AA29" s="1">
        <f t="shared" si="14"/>
        <v>0.63380040372059898</v>
      </c>
      <c r="AB29" s="1">
        <f t="shared" si="15"/>
        <v>0</v>
      </c>
      <c r="AC29" s="1">
        <f t="shared" si="0"/>
        <v>1</v>
      </c>
    </row>
    <row r="30" spans="4:29" x14ac:dyDescent="0.3">
      <c r="D30" s="2">
        <v>7.4</v>
      </c>
      <c r="E30" s="2">
        <v>7.9</v>
      </c>
      <c r="F30" s="2">
        <v>44</v>
      </c>
      <c r="G30" s="2">
        <v>9</v>
      </c>
      <c r="H30" s="2">
        <v>0.4</v>
      </c>
      <c r="I30" s="2">
        <v>150.4</v>
      </c>
      <c r="J30" s="2">
        <v>78.8</v>
      </c>
      <c r="K30" s="2">
        <f t="shared" si="1"/>
        <v>1.9086294416243657</v>
      </c>
      <c r="L30" s="2">
        <v>0.43</v>
      </c>
      <c r="N30" s="2">
        <f t="shared" si="2"/>
        <v>0.93956499999999998</v>
      </c>
      <c r="O30" s="2">
        <f t="shared" si="3"/>
        <v>1.0345864770195246</v>
      </c>
      <c r="P30" s="2">
        <f t="shared" si="4"/>
        <v>0.46625316954314733</v>
      </c>
      <c r="Q30" s="2">
        <f t="shared" si="5"/>
        <v>0.5567277084540817</v>
      </c>
      <c r="R30" s="2">
        <f t="shared" si="6"/>
        <v>1.0169999999999999</v>
      </c>
      <c r="S30" s="2">
        <f t="shared" si="7"/>
        <v>45.304727708454081</v>
      </c>
      <c r="T30" s="2">
        <f t="shared" si="8"/>
        <v>0.45066621292629583</v>
      </c>
      <c r="U30" s="2">
        <f t="shared" si="9"/>
        <v>0.24233358118257842</v>
      </c>
      <c r="V30" s="2">
        <v>0</v>
      </c>
      <c r="W30" s="2" t="str">
        <f t="shared" si="10"/>
        <v>5</v>
      </c>
      <c r="X30" s="16">
        <f t="shared" si="11"/>
        <v>9</v>
      </c>
      <c r="Y30" s="16">
        <f t="shared" si="12"/>
        <v>-5.4908741881775693</v>
      </c>
      <c r="Z30" s="1">
        <f t="shared" si="13"/>
        <v>1.9997459263442931E-8</v>
      </c>
      <c r="AA30" s="1">
        <f t="shared" si="14"/>
        <v>0.90609455416908158</v>
      </c>
      <c r="AB30" s="1">
        <f t="shared" si="15"/>
        <v>0</v>
      </c>
      <c r="AC30" s="1">
        <f t="shared" si="0"/>
        <v>1</v>
      </c>
    </row>
    <row r="31" spans="4:29" x14ac:dyDescent="0.3">
      <c r="D31" s="2">
        <v>7.4</v>
      </c>
      <c r="E31" s="2">
        <v>8.8000000000000007</v>
      </c>
      <c r="F31" s="2">
        <v>44</v>
      </c>
      <c r="G31" s="2">
        <v>5</v>
      </c>
      <c r="H31" s="2">
        <v>0.4</v>
      </c>
      <c r="I31" s="2">
        <v>169.1</v>
      </c>
      <c r="J31" s="2">
        <v>88.5</v>
      </c>
      <c r="K31" s="2">
        <f t="shared" si="1"/>
        <v>1.9107344632768362</v>
      </c>
      <c r="L31" s="2">
        <v>0.42</v>
      </c>
      <c r="N31" s="2">
        <f t="shared" si="2"/>
        <v>0.93267999999999995</v>
      </c>
      <c r="O31" s="2">
        <f t="shared" si="3"/>
        <v>1.0345864770195246</v>
      </c>
      <c r="P31" s="2">
        <f t="shared" si="4"/>
        <v>0.46334699299435023</v>
      </c>
      <c r="Q31" s="2">
        <f t="shared" si="5"/>
        <v>0</v>
      </c>
      <c r="R31" s="2">
        <f t="shared" si="6"/>
        <v>1</v>
      </c>
      <c r="S31" s="2">
        <f t="shared" si="7"/>
        <v>44</v>
      </c>
      <c r="T31" s="2">
        <f t="shared" si="8"/>
        <v>0.44785719056485018</v>
      </c>
      <c r="U31" s="2">
        <f t="shared" si="9"/>
        <v>0.22113848836614275</v>
      </c>
      <c r="V31" s="2">
        <v>0</v>
      </c>
      <c r="W31" s="2" t="str">
        <f t="shared" si="10"/>
        <v>5</v>
      </c>
      <c r="X31" s="16">
        <f t="shared" si="11"/>
        <v>5</v>
      </c>
      <c r="Y31" s="16">
        <f t="shared" si="12"/>
        <v>-5.027819602859732</v>
      </c>
      <c r="Z31" s="1">
        <f t="shared" si="13"/>
        <v>2.4804411436999398E-7</v>
      </c>
      <c r="AA31" s="1">
        <f t="shared" si="14"/>
        <v>0.88</v>
      </c>
      <c r="AB31" s="1">
        <f t="shared" si="15"/>
        <v>0</v>
      </c>
      <c r="AC31" s="1">
        <f t="shared" si="0"/>
        <v>1</v>
      </c>
    </row>
    <row r="32" spans="4:29" x14ac:dyDescent="0.3">
      <c r="D32" s="2">
        <v>7.4</v>
      </c>
      <c r="E32" s="2">
        <v>6.5</v>
      </c>
      <c r="F32" s="2">
        <v>38</v>
      </c>
      <c r="G32" s="2">
        <v>8</v>
      </c>
      <c r="H32" s="2">
        <v>0.4</v>
      </c>
      <c r="I32" s="2">
        <v>119.6</v>
      </c>
      <c r="J32" s="2">
        <v>62.6</v>
      </c>
      <c r="K32" s="2">
        <f t="shared" si="1"/>
        <v>1.9105431309904153</v>
      </c>
      <c r="L32" s="2">
        <v>0.44</v>
      </c>
      <c r="N32" s="2">
        <f t="shared" si="2"/>
        <v>0.95027499999999998</v>
      </c>
      <c r="O32" s="2">
        <f t="shared" si="3"/>
        <v>1.0345864770195246</v>
      </c>
      <c r="P32" s="2">
        <f t="shared" si="4"/>
        <v>0.47204075718849836</v>
      </c>
      <c r="Q32" s="2">
        <f t="shared" si="5"/>
        <v>0.29857025909289908</v>
      </c>
      <c r="R32" s="2">
        <f t="shared" si="6"/>
        <v>1.0126274169979694</v>
      </c>
      <c r="S32" s="2">
        <f t="shared" si="7"/>
        <v>38.77841210501574</v>
      </c>
      <c r="T32" s="2">
        <f t="shared" si="8"/>
        <v>0.45626032011202294</v>
      </c>
      <c r="U32" s="2">
        <f t="shared" si="9"/>
        <v>7.3239904499599898E-2</v>
      </c>
      <c r="V32" s="2">
        <v>0</v>
      </c>
      <c r="W32" s="2" t="str">
        <f t="shared" si="10"/>
        <v>5</v>
      </c>
      <c r="X32" s="16">
        <f t="shared" si="11"/>
        <v>8</v>
      </c>
      <c r="Y32" s="16">
        <f t="shared" si="12"/>
        <v>-3.3683643885117922</v>
      </c>
      <c r="Z32" s="1">
        <f t="shared" si="13"/>
        <v>3.7807792873818303E-4</v>
      </c>
      <c r="AA32" s="1">
        <f t="shared" si="14"/>
        <v>0.77556824210031483</v>
      </c>
      <c r="AB32" s="1">
        <f t="shared" si="15"/>
        <v>0</v>
      </c>
      <c r="AC32" s="1">
        <f t="shared" si="0"/>
        <v>1</v>
      </c>
    </row>
    <row r="33" spans="1:29" x14ac:dyDescent="0.3">
      <c r="D33" s="2">
        <v>7.4</v>
      </c>
      <c r="E33" s="2">
        <v>6.8</v>
      </c>
      <c r="F33" s="2">
        <v>15</v>
      </c>
      <c r="G33" s="2">
        <v>14</v>
      </c>
      <c r="H33" s="2">
        <v>0.4</v>
      </c>
      <c r="I33" s="2">
        <v>126.1</v>
      </c>
      <c r="J33" s="2">
        <v>64.099999999999994</v>
      </c>
      <c r="K33" s="2">
        <f t="shared" si="1"/>
        <v>1.967238689547582</v>
      </c>
      <c r="L33" s="2">
        <v>0.45</v>
      </c>
      <c r="N33" s="2">
        <f t="shared" si="2"/>
        <v>0.94798000000000004</v>
      </c>
      <c r="O33" s="2">
        <f t="shared" si="3"/>
        <v>1.0345864770195246</v>
      </c>
      <c r="P33" s="2">
        <f t="shared" si="4"/>
        <v>0.48487476255850243</v>
      </c>
      <c r="Q33" s="2">
        <f t="shared" si="5"/>
        <v>2.204745857525146</v>
      </c>
      <c r="R33" s="2">
        <f t="shared" si="6"/>
        <v>1.042383203414835</v>
      </c>
      <c r="S33" s="2">
        <f t="shared" si="7"/>
        <v>17.840493908747671</v>
      </c>
      <c r="T33" s="2">
        <f t="shared" si="8"/>
        <v>0.46866528156771176</v>
      </c>
      <c r="U33" s="2">
        <f t="shared" si="9"/>
        <v>0.1900366941502114</v>
      </c>
      <c r="V33" s="2">
        <v>1</v>
      </c>
      <c r="W33" s="2">
        <f t="shared" si="10"/>
        <v>0.40548489854961722</v>
      </c>
      <c r="X33" s="16">
        <f t="shared" si="11"/>
        <v>14</v>
      </c>
      <c r="Y33" s="16">
        <f t="shared" si="12"/>
        <v>5.3430895632977791</v>
      </c>
      <c r="Z33" s="1">
        <f t="shared" si="13"/>
        <v>0.99999995431220712</v>
      </c>
      <c r="AA33" s="1">
        <f t="shared" si="14"/>
        <v>0.35680987817495341</v>
      </c>
      <c r="AB33" s="1">
        <f t="shared" si="15"/>
        <v>1</v>
      </c>
      <c r="AC33" s="1">
        <f t="shared" si="0"/>
        <v>0</v>
      </c>
    </row>
    <row r="34" spans="1:29" x14ac:dyDescent="0.3">
      <c r="D34" s="2">
        <v>7.4</v>
      </c>
      <c r="E34" s="2">
        <v>2.2000000000000002</v>
      </c>
      <c r="F34" s="2">
        <v>15</v>
      </c>
      <c r="G34" s="2">
        <v>15</v>
      </c>
      <c r="H34" s="2">
        <v>0.4</v>
      </c>
      <c r="I34" s="2">
        <v>39.9</v>
      </c>
      <c r="J34" s="2">
        <v>35.1</v>
      </c>
      <c r="K34" s="2">
        <f t="shared" si="1"/>
        <v>1.1367521367521367</v>
      </c>
      <c r="L34" s="2">
        <v>0.28000000000000003</v>
      </c>
      <c r="N34" s="2">
        <f t="shared" si="2"/>
        <v>0.98316999999999999</v>
      </c>
      <c r="O34" s="2">
        <f t="shared" si="3"/>
        <v>1.0345864770195246</v>
      </c>
      <c r="P34" s="2">
        <f t="shared" si="4"/>
        <v>0.29058135555555553</v>
      </c>
      <c r="Q34" s="2">
        <f t="shared" si="5"/>
        <v>2.4981627346432429</v>
      </c>
      <c r="R34" s="2">
        <f t="shared" si="6"/>
        <v>1.0480947501931113</v>
      </c>
      <c r="S34" s="2">
        <f t="shared" si="7"/>
        <v>18.219583987539913</v>
      </c>
      <c r="T34" s="2">
        <f t="shared" si="8"/>
        <v>0.28086715031562481</v>
      </c>
      <c r="U34" s="2">
        <f t="shared" si="9"/>
        <v>0.19429822219395626</v>
      </c>
      <c r="V34" s="2">
        <v>1</v>
      </c>
      <c r="W34" s="2">
        <f t="shared" si="10"/>
        <v>0.69177980399492567</v>
      </c>
      <c r="X34" s="16">
        <f t="shared" si="11"/>
        <v>15</v>
      </c>
      <c r="Y34" s="16">
        <f t="shared" si="12"/>
        <v>1.9511511155438785</v>
      </c>
      <c r="Z34" s="1">
        <f t="shared" si="13"/>
        <v>0.97448046392049747</v>
      </c>
      <c r="AA34" s="1">
        <f t="shared" si="14"/>
        <v>0.36439167975079828</v>
      </c>
      <c r="AB34" s="1">
        <f t="shared" si="15"/>
        <v>1</v>
      </c>
      <c r="AC34" s="1">
        <f t="shared" si="0"/>
        <v>0</v>
      </c>
    </row>
    <row r="35" spans="1:29" x14ac:dyDescent="0.3">
      <c r="D35" s="2">
        <v>7.4</v>
      </c>
      <c r="E35" s="2">
        <v>9.9</v>
      </c>
      <c r="F35" s="2">
        <v>9</v>
      </c>
      <c r="G35" s="2">
        <v>9</v>
      </c>
      <c r="H35" s="2">
        <v>0.4</v>
      </c>
      <c r="I35" s="2">
        <v>181.7</v>
      </c>
      <c r="J35" s="2">
        <v>99.9</v>
      </c>
      <c r="K35" s="2">
        <f t="shared" si="1"/>
        <v>1.8188188188188186</v>
      </c>
      <c r="L35" s="2">
        <v>0.4</v>
      </c>
      <c r="N35" s="2">
        <f t="shared" si="2"/>
        <v>0.90966999999999998</v>
      </c>
      <c r="O35" s="2">
        <f t="shared" si="3"/>
        <v>1.0345864770195246</v>
      </c>
      <c r="P35" s="2">
        <f t="shared" si="4"/>
        <v>0.43017647787787783</v>
      </c>
      <c r="Q35" s="2">
        <f t="shared" si="5"/>
        <v>0.5567277084540817</v>
      </c>
      <c r="R35" s="2">
        <f t="shared" si="6"/>
        <v>1.0169999999999999</v>
      </c>
      <c r="S35" s="2">
        <f t="shared" si="7"/>
        <v>9.7097277084540803</v>
      </c>
      <c r="T35" s="2">
        <f t="shared" si="8"/>
        <v>0.41579557381916138</v>
      </c>
      <c r="U35" s="2">
        <f t="shared" si="9"/>
        <v>0.11056892571296036</v>
      </c>
      <c r="V35" s="2">
        <v>1</v>
      </c>
      <c r="W35" s="2">
        <f t="shared" si="10"/>
        <v>0.26592136298461228</v>
      </c>
      <c r="X35" s="16">
        <f t="shared" si="11"/>
        <v>9</v>
      </c>
      <c r="Y35" s="16">
        <f t="shared" si="12"/>
        <v>7.8665877063798773</v>
      </c>
      <c r="Z35" s="1">
        <f t="shared" si="13"/>
        <v>0.99999999999999822</v>
      </c>
      <c r="AA35" s="1">
        <f t="shared" si="14"/>
        <v>0.1941945541690816</v>
      </c>
      <c r="AB35" s="1">
        <f t="shared" si="15"/>
        <v>1</v>
      </c>
      <c r="AC35" s="1">
        <f t="shared" si="0"/>
        <v>0</v>
      </c>
    </row>
    <row r="36" spans="1:29" s="9" customFormat="1" hidden="1" x14ac:dyDescent="0.3">
      <c r="A36" s="7"/>
      <c r="B36" s="7"/>
      <c r="C36" s="7"/>
      <c r="D36" s="7">
        <v>7.4</v>
      </c>
      <c r="E36" s="7">
        <v>2</v>
      </c>
      <c r="F36" s="7">
        <v>30</v>
      </c>
      <c r="G36" s="7">
        <v>11</v>
      </c>
      <c r="H36" s="7">
        <v>0.4</v>
      </c>
      <c r="I36" s="7">
        <v>37.299999999999997</v>
      </c>
      <c r="J36" s="7">
        <v>37.299999999999997</v>
      </c>
      <c r="K36" s="2">
        <f t="shared" si="1"/>
        <v>1</v>
      </c>
      <c r="L36" s="7">
        <v>0.25</v>
      </c>
      <c r="M36" s="7"/>
      <c r="N36" s="7">
        <f t="shared" si="2"/>
        <v>0.98470000000000002</v>
      </c>
      <c r="O36" s="7">
        <f t="shared" si="3"/>
        <v>1.0345864770195246</v>
      </c>
      <c r="P36" s="7">
        <f t="shared" si="4"/>
        <v>0.25602200000000003</v>
      </c>
      <c r="Q36" s="7">
        <f t="shared" si="5"/>
        <v>1.208949820871366</v>
      </c>
      <c r="R36" s="7">
        <f t="shared" si="6"/>
        <v>1.0264828726939095</v>
      </c>
      <c r="S36" s="7">
        <f t="shared" ref="S36:S56" si="16">Q36+R36*F36</f>
        <v>32.003436001688648</v>
      </c>
      <c r="T36" s="7">
        <f t="shared" si="8"/>
        <v>0.24746312240380117</v>
      </c>
      <c r="U36" s="7">
        <f t="shared" si="9"/>
        <v>0.73329820191178652</v>
      </c>
      <c r="V36" s="7">
        <v>0</v>
      </c>
      <c r="W36" s="7" t="str">
        <f t="shared" ref="W36:W56" si="17">IF(S36&lt;=30,U36/T36,"Non-Liq.")</f>
        <v>Non-Liq.</v>
      </c>
      <c r="X36" s="17"/>
      <c r="Y36" s="17"/>
      <c r="Z36" s="1" t="str">
        <f>IF(K36=1,"NA","")</f>
        <v>NA</v>
      </c>
    </row>
    <row r="37" spans="1:29" x14ac:dyDescent="0.3">
      <c r="D37" s="2">
        <v>7.4</v>
      </c>
      <c r="E37" s="2">
        <v>7.9</v>
      </c>
      <c r="F37" s="2">
        <v>40</v>
      </c>
      <c r="G37" s="2">
        <v>11</v>
      </c>
      <c r="H37" s="2">
        <v>0.4</v>
      </c>
      <c r="I37" s="2">
        <v>138.80000000000001</v>
      </c>
      <c r="J37" s="2">
        <v>74.8</v>
      </c>
      <c r="K37" s="2">
        <f t="shared" si="1"/>
        <v>1.8556149732620324</v>
      </c>
      <c r="L37" s="2">
        <v>0.42</v>
      </c>
      <c r="N37" s="2">
        <f t="shared" si="2"/>
        <v>0.93956499999999998</v>
      </c>
      <c r="O37" s="2">
        <f t="shared" si="3"/>
        <v>1.0345864770195246</v>
      </c>
      <c r="P37" s="2">
        <f t="shared" si="4"/>
        <v>0.45330242941176474</v>
      </c>
      <c r="Q37" s="2">
        <f t="shared" si="5"/>
        <v>1.208949820871366</v>
      </c>
      <c r="R37" s="2">
        <f t="shared" si="6"/>
        <v>1.0264828726939095</v>
      </c>
      <c r="S37" s="2">
        <f t="shared" ref="S37:S55" si="18">IF(Q37+R37*F37&lt;=50,Q37+R37*F37,50)</f>
        <v>42.268264728627749</v>
      </c>
      <c r="T37" s="2">
        <f t="shared" si="8"/>
        <v>0.4381484191806328</v>
      </c>
      <c r="U37" s="2">
        <f t="shared" si="9"/>
        <v>0.1873824909480637</v>
      </c>
      <c r="V37" s="2">
        <v>0</v>
      </c>
      <c r="W37" s="2" t="str">
        <f t="shared" ref="W37:W55" si="19">IF(S37&lt;=30,U37/T37,"5")</f>
        <v>5</v>
      </c>
      <c r="X37" s="16">
        <f t="shared" ref="X37:X55" si="20">IF(G37&lt;5,5,IF(G37&gt;35,35,G37))</f>
        <v>11</v>
      </c>
      <c r="Y37" s="16">
        <f t="shared" ref="Y37:Y55" si="21">-(F37*(1+0.004*X37)-13.32*LN(P37)-29.53*LN(D37)-3.7*LN(J37/100)+0.05*X37+16.85)/2.7</f>
        <v>-4.3219728343786468</v>
      </c>
      <c r="Z37" s="1">
        <f t="shared" ref="Z37:Z55" si="22">_xlfn.NORM.S.DIST(Y37,TRUE)</f>
        <v>7.7320116151486468E-6</v>
      </c>
      <c r="AA37" s="1">
        <f t="shared" ref="AA37:AA55" si="23">S37/50</f>
        <v>0.84536529457255494</v>
      </c>
      <c r="AB37" s="1">
        <f t="shared" ref="AB37:AB55" si="24">IF(AND(V37=1,W37&lt;1),1,0)</f>
        <v>0</v>
      </c>
      <c r="AC37" s="1">
        <f t="shared" ref="AC37:AC55" si="25">IF(AND(V37=0,W37&gt;=1),1,0)</f>
        <v>1</v>
      </c>
    </row>
    <row r="38" spans="1:29" x14ac:dyDescent="0.3">
      <c r="D38" s="2">
        <v>7.4</v>
      </c>
      <c r="E38" s="2">
        <v>9</v>
      </c>
      <c r="F38" s="2">
        <v>50</v>
      </c>
      <c r="G38" s="2">
        <v>4</v>
      </c>
      <c r="H38" s="2">
        <v>0.4</v>
      </c>
      <c r="I38" s="2">
        <v>157</v>
      </c>
      <c r="J38" s="2">
        <v>82.5</v>
      </c>
      <c r="K38" s="2">
        <f t="shared" si="1"/>
        <v>1.9030303030303031</v>
      </c>
      <c r="L38" s="2">
        <v>0.42</v>
      </c>
      <c r="N38" s="2">
        <f t="shared" si="2"/>
        <v>0.93115000000000003</v>
      </c>
      <c r="O38" s="2">
        <f t="shared" si="3"/>
        <v>1.0345864770195246</v>
      </c>
      <c r="P38" s="2">
        <f t="shared" si="4"/>
        <v>0.46072173333333333</v>
      </c>
      <c r="Q38" s="2">
        <f t="shared" si="5"/>
        <v>0</v>
      </c>
      <c r="R38" s="2">
        <f t="shared" si="6"/>
        <v>1</v>
      </c>
      <c r="S38" s="2">
        <f t="shared" si="18"/>
        <v>50</v>
      </c>
      <c r="T38" s="2">
        <f t="shared" si="8"/>
        <v>0.44531969397144811</v>
      </c>
      <c r="U38" s="2">
        <f t="shared" si="9"/>
        <v>0.30303870636902364</v>
      </c>
      <c r="V38" s="2">
        <v>0</v>
      </c>
      <c r="W38" s="2" t="str">
        <f t="shared" si="19"/>
        <v>5</v>
      </c>
      <c r="X38" s="16">
        <f t="shared" si="20"/>
        <v>5</v>
      </c>
      <c r="Y38" s="16">
        <f t="shared" si="21"/>
        <v>-7.4187231717248947</v>
      </c>
      <c r="Z38" s="1">
        <f t="shared" si="22"/>
        <v>5.9127392862155713E-14</v>
      </c>
      <c r="AA38" s="1">
        <f t="shared" si="23"/>
        <v>1</v>
      </c>
      <c r="AB38" s="1">
        <f t="shared" si="24"/>
        <v>0</v>
      </c>
      <c r="AC38" s="1">
        <f t="shared" si="25"/>
        <v>1</v>
      </c>
    </row>
    <row r="39" spans="1:29" x14ac:dyDescent="0.3">
      <c r="D39" s="2">
        <v>7.4</v>
      </c>
      <c r="E39" s="2">
        <v>7.2</v>
      </c>
      <c r="F39" s="2">
        <v>21</v>
      </c>
      <c r="G39" s="2">
        <v>13</v>
      </c>
      <c r="H39" s="2">
        <v>0.4</v>
      </c>
      <c r="I39" s="2">
        <v>123.3</v>
      </c>
      <c r="J39" s="2">
        <v>55</v>
      </c>
      <c r="K39" s="2">
        <f t="shared" si="1"/>
        <v>2.2418181818181817</v>
      </c>
      <c r="L39" s="2">
        <v>0.51</v>
      </c>
      <c r="N39" s="2">
        <f t="shared" si="2"/>
        <v>0.94491999999999998</v>
      </c>
      <c r="O39" s="2">
        <f t="shared" si="3"/>
        <v>1.0345864770195246</v>
      </c>
      <c r="P39" s="2">
        <f t="shared" si="4"/>
        <v>0.55076809745454547</v>
      </c>
      <c r="Q39" s="2">
        <f t="shared" si="5"/>
        <v>1.888418384193032</v>
      </c>
      <c r="R39" s="2">
        <f t="shared" si="6"/>
        <v>1.0368721665810319</v>
      </c>
      <c r="S39" s="2">
        <f t="shared" si="18"/>
        <v>23.662733882394701</v>
      </c>
      <c r="T39" s="2">
        <f t="shared" si="8"/>
        <v>0.53235578628595537</v>
      </c>
      <c r="U39" s="2">
        <f t="shared" si="9"/>
        <v>0.26764729237753404</v>
      </c>
      <c r="V39" s="2">
        <v>1</v>
      </c>
      <c r="W39" s="2">
        <f t="shared" si="19"/>
        <v>0.50276018270564471</v>
      </c>
      <c r="X39" s="16">
        <f t="shared" si="20"/>
        <v>13</v>
      </c>
      <c r="Y39" s="16">
        <f t="shared" si="21"/>
        <v>3.4648546666889524</v>
      </c>
      <c r="Z39" s="1">
        <f t="shared" si="22"/>
        <v>0.99973474095380399</v>
      </c>
      <c r="AA39" s="1">
        <f t="shared" si="23"/>
        <v>0.47325467764789403</v>
      </c>
      <c r="AB39" s="1">
        <f t="shared" si="24"/>
        <v>1</v>
      </c>
      <c r="AC39" s="1">
        <f t="shared" si="25"/>
        <v>0</v>
      </c>
    </row>
    <row r="40" spans="1:29" x14ac:dyDescent="0.3">
      <c r="D40" s="2">
        <v>7.4</v>
      </c>
      <c r="E40" s="2">
        <v>8.4</v>
      </c>
      <c r="F40" s="2">
        <v>31</v>
      </c>
      <c r="G40" s="2">
        <v>7</v>
      </c>
      <c r="H40" s="2">
        <v>0.4</v>
      </c>
      <c r="I40" s="2">
        <v>148</v>
      </c>
      <c r="J40" s="2">
        <v>67.7</v>
      </c>
      <c r="K40" s="2">
        <f t="shared" si="1"/>
        <v>2.1861152141802065</v>
      </c>
      <c r="L40" s="2">
        <v>0.49</v>
      </c>
      <c r="N40" s="2">
        <f t="shared" si="2"/>
        <v>0.93574000000000002</v>
      </c>
      <c r="O40" s="2">
        <f t="shared" si="3"/>
        <v>1.0345864770195246</v>
      </c>
      <c r="P40" s="2">
        <f t="shared" si="4"/>
        <v>0.53186521713441659</v>
      </c>
      <c r="Q40" s="2">
        <f t="shared" si="5"/>
        <v>0.12032594375897732</v>
      </c>
      <c r="R40" s="2">
        <f t="shared" si="6"/>
        <v>1.008520259177452</v>
      </c>
      <c r="S40" s="2">
        <f t="shared" si="18"/>
        <v>31.384453978259991</v>
      </c>
      <c r="T40" s="2">
        <f t="shared" si="8"/>
        <v>0.51408483384263226</v>
      </c>
      <c r="U40" s="2">
        <f t="shared" si="9"/>
        <v>0.61019507390053862</v>
      </c>
      <c r="V40" s="2">
        <v>0</v>
      </c>
      <c r="W40" s="2" t="str">
        <f t="shared" si="19"/>
        <v>5</v>
      </c>
      <c r="X40" s="16">
        <f t="shared" si="20"/>
        <v>7</v>
      </c>
      <c r="Y40" s="16">
        <f t="shared" si="21"/>
        <v>6.7633140560678678E-2</v>
      </c>
      <c r="Z40" s="1">
        <f t="shared" si="22"/>
        <v>0.52696116328127585</v>
      </c>
      <c r="AA40" s="1">
        <f t="shared" si="23"/>
        <v>0.62768907956519981</v>
      </c>
      <c r="AB40" s="1">
        <f t="shared" si="24"/>
        <v>0</v>
      </c>
      <c r="AC40" s="1">
        <f t="shared" si="25"/>
        <v>1</v>
      </c>
    </row>
    <row r="41" spans="1:29" x14ac:dyDescent="0.3">
      <c r="D41" s="2">
        <v>7.4</v>
      </c>
      <c r="E41" s="2">
        <v>7.7</v>
      </c>
      <c r="F41" s="2">
        <v>39</v>
      </c>
      <c r="G41" s="2">
        <v>11</v>
      </c>
      <c r="H41" s="2">
        <v>0.4</v>
      </c>
      <c r="I41" s="2">
        <v>133</v>
      </c>
      <c r="J41" s="2">
        <v>82</v>
      </c>
      <c r="K41" s="2">
        <f t="shared" si="1"/>
        <v>1.6219512195121952</v>
      </c>
      <c r="L41" s="2">
        <v>0.37</v>
      </c>
      <c r="N41" s="2">
        <f t="shared" si="2"/>
        <v>0.94109500000000001</v>
      </c>
      <c r="O41" s="2">
        <f t="shared" si="3"/>
        <v>1.0345864770195246</v>
      </c>
      <c r="P41" s="2">
        <f t="shared" si="4"/>
        <v>0.39686664756097562</v>
      </c>
      <c r="Q41" s="2">
        <f t="shared" si="5"/>
        <v>1.208949820871366</v>
      </c>
      <c r="R41" s="2">
        <f t="shared" si="6"/>
        <v>1.0264828726939095</v>
      </c>
      <c r="S41" s="2">
        <f t="shared" si="18"/>
        <v>41.241781855933837</v>
      </c>
      <c r="T41" s="2">
        <f t="shared" si="8"/>
        <v>0.38359929921400471</v>
      </c>
      <c r="U41" s="2">
        <f t="shared" si="9"/>
        <v>0.16264608881071091</v>
      </c>
      <c r="V41" s="2">
        <v>0</v>
      </c>
      <c r="W41" s="2" t="str">
        <f t="shared" si="19"/>
        <v>5</v>
      </c>
      <c r="X41" s="16">
        <f t="shared" si="20"/>
        <v>11</v>
      </c>
      <c r="Y41" s="16">
        <f t="shared" si="21"/>
        <v>-4.4652992846800617</v>
      </c>
      <c r="Z41" s="1">
        <f t="shared" si="22"/>
        <v>3.9978450619088079E-6</v>
      </c>
      <c r="AA41" s="1">
        <f t="shared" si="23"/>
        <v>0.82483563711867669</v>
      </c>
      <c r="AB41" s="1">
        <f t="shared" si="24"/>
        <v>0</v>
      </c>
      <c r="AC41" s="1">
        <f t="shared" si="25"/>
        <v>1</v>
      </c>
    </row>
    <row r="42" spans="1:29" x14ac:dyDescent="0.3">
      <c r="D42" s="2">
        <v>7.4</v>
      </c>
      <c r="E42" s="2">
        <v>8.9</v>
      </c>
      <c r="F42" s="2">
        <v>47</v>
      </c>
      <c r="G42" s="2">
        <v>4</v>
      </c>
      <c r="H42" s="2">
        <v>0.4</v>
      </c>
      <c r="I42" s="2">
        <v>160.1</v>
      </c>
      <c r="J42" s="2">
        <v>97.1</v>
      </c>
      <c r="K42" s="2">
        <f t="shared" si="1"/>
        <v>1.6488156539649845</v>
      </c>
      <c r="L42" s="2">
        <v>0.37</v>
      </c>
      <c r="N42" s="2">
        <f t="shared" si="2"/>
        <v>0.93191500000000005</v>
      </c>
      <c r="O42" s="2">
        <f t="shared" si="3"/>
        <v>1.0345864770195246</v>
      </c>
      <c r="P42" s="2">
        <f t="shared" si="4"/>
        <v>0.39950457044284249</v>
      </c>
      <c r="Q42" s="2">
        <f t="shared" si="5"/>
        <v>0</v>
      </c>
      <c r="R42" s="2">
        <f t="shared" si="6"/>
        <v>1</v>
      </c>
      <c r="S42" s="2">
        <f t="shared" si="18"/>
        <v>47</v>
      </c>
      <c r="T42" s="2">
        <f t="shared" si="8"/>
        <v>0.3861490356937104</v>
      </c>
      <c r="U42" s="2">
        <f t="shared" si="9"/>
        <v>0.26641359040689799</v>
      </c>
      <c r="V42" s="2">
        <v>0</v>
      </c>
      <c r="W42" s="2" t="str">
        <f t="shared" si="19"/>
        <v>5</v>
      </c>
      <c r="X42" s="16">
        <f t="shared" si="20"/>
        <v>5</v>
      </c>
      <c r="Y42" s="16">
        <f t="shared" si="21"/>
        <v>-6.7654380635137095</v>
      </c>
      <c r="Z42" s="1">
        <f t="shared" si="22"/>
        <v>6.64532218147823E-12</v>
      </c>
      <c r="AA42" s="1">
        <f t="shared" si="23"/>
        <v>0.94</v>
      </c>
      <c r="AB42" s="1">
        <f t="shared" si="24"/>
        <v>0</v>
      </c>
      <c r="AC42" s="1">
        <f t="shared" si="25"/>
        <v>1</v>
      </c>
    </row>
    <row r="43" spans="1:29" x14ac:dyDescent="0.3">
      <c r="D43" s="2">
        <v>7.4</v>
      </c>
      <c r="E43" s="2">
        <v>5.7</v>
      </c>
      <c r="F43" s="2">
        <v>14</v>
      </c>
      <c r="G43" s="2">
        <v>9</v>
      </c>
      <c r="H43" s="2">
        <v>0.4</v>
      </c>
      <c r="I43" s="2">
        <v>105.5</v>
      </c>
      <c r="J43" s="2">
        <v>55.9</v>
      </c>
      <c r="K43" s="2">
        <f t="shared" si="1"/>
        <v>1.8872987477638641</v>
      </c>
      <c r="L43" s="2">
        <v>0.44</v>
      </c>
      <c r="N43" s="2">
        <f t="shared" si="2"/>
        <v>0.956395</v>
      </c>
      <c r="O43" s="2">
        <f t="shared" si="3"/>
        <v>1.0345864770195246</v>
      </c>
      <c r="P43" s="2">
        <f t="shared" si="4"/>
        <v>0.46930080232558136</v>
      </c>
      <c r="Q43" s="2">
        <f t="shared" si="5"/>
        <v>0.5567277084540817</v>
      </c>
      <c r="R43" s="2">
        <f t="shared" si="6"/>
        <v>1.0169999999999999</v>
      </c>
      <c r="S43" s="2">
        <f t="shared" si="18"/>
        <v>14.794727708454081</v>
      </c>
      <c r="T43" s="2">
        <f t="shared" si="8"/>
        <v>0.45361196260515668</v>
      </c>
      <c r="U43" s="2">
        <f t="shared" si="9"/>
        <v>0.15800266246413872</v>
      </c>
      <c r="V43" s="2">
        <v>1</v>
      </c>
      <c r="W43" s="2">
        <f t="shared" si="19"/>
        <v>0.34832119849024135</v>
      </c>
      <c r="X43" s="16">
        <f t="shared" si="20"/>
        <v>9</v>
      </c>
      <c r="Y43" s="16">
        <f t="shared" si="21"/>
        <v>5.5818636253513816</v>
      </c>
      <c r="Z43" s="1">
        <f t="shared" si="22"/>
        <v>0.99999998810225332</v>
      </c>
      <c r="AA43" s="1">
        <f t="shared" si="23"/>
        <v>0.29589455416908161</v>
      </c>
      <c r="AB43" s="1">
        <f t="shared" si="24"/>
        <v>1</v>
      </c>
      <c r="AC43" s="1">
        <f t="shared" si="25"/>
        <v>0</v>
      </c>
    </row>
    <row r="44" spans="1:29" x14ac:dyDescent="0.3">
      <c r="D44" s="2">
        <v>7.4</v>
      </c>
      <c r="E44" s="2">
        <v>6.5</v>
      </c>
      <c r="F44" s="2">
        <v>45</v>
      </c>
      <c r="G44" s="2">
        <v>5</v>
      </c>
      <c r="H44" s="2">
        <v>0.4</v>
      </c>
      <c r="I44" s="2">
        <v>122.1</v>
      </c>
      <c r="J44" s="2">
        <v>64.5</v>
      </c>
      <c r="K44" s="2">
        <f t="shared" si="1"/>
        <v>1.8930232558139535</v>
      </c>
      <c r="L44" s="2">
        <v>0.44</v>
      </c>
      <c r="N44" s="2">
        <f t="shared" si="2"/>
        <v>0.95027499999999998</v>
      </c>
      <c r="O44" s="2">
        <f t="shared" si="3"/>
        <v>1.0345864770195246</v>
      </c>
      <c r="P44" s="2">
        <f t="shared" si="4"/>
        <v>0.46771209534883718</v>
      </c>
      <c r="Q44" s="2">
        <f t="shared" si="5"/>
        <v>0</v>
      </c>
      <c r="R44" s="2">
        <f t="shared" si="6"/>
        <v>1</v>
      </c>
      <c r="S44" s="2">
        <f t="shared" si="18"/>
        <v>45</v>
      </c>
      <c r="T44" s="2">
        <f t="shared" si="8"/>
        <v>0.45207636648822214</v>
      </c>
      <c r="U44" s="2">
        <f t="shared" si="9"/>
        <v>0.23762830323436382</v>
      </c>
      <c r="V44" s="2">
        <v>0</v>
      </c>
      <c r="W44" s="2" t="str">
        <f t="shared" si="19"/>
        <v>5</v>
      </c>
      <c r="X44" s="16">
        <f t="shared" si="20"/>
        <v>5</v>
      </c>
      <c r="Y44" s="16">
        <f t="shared" si="21"/>
        <v>-5.7928382589261167</v>
      </c>
      <c r="Z44" s="1">
        <f t="shared" si="22"/>
        <v>3.4603375072125245E-9</v>
      </c>
      <c r="AA44" s="1">
        <f t="shared" si="23"/>
        <v>0.9</v>
      </c>
      <c r="AB44" s="1">
        <f t="shared" si="24"/>
        <v>0</v>
      </c>
      <c r="AC44" s="1">
        <f t="shared" si="25"/>
        <v>1</v>
      </c>
    </row>
    <row r="45" spans="1:29" x14ac:dyDescent="0.3">
      <c r="D45" s="2">
        <v>7.4</v>
      </c>
      <c r="E45" s="2">
        <v>7.5</v>
      </c>
      <c r="F45" s="2">
        <v>39</v>
      </c>
      <c r="G45" s="2">
        <v>8</v>
      </c>
      <c r="H45" s="2">
        <v>0.4</v>
      </c>
      <c r="I45" s="2">
        <v>142.69999999999999</v>
      </c>
      <c r="J45" s="2">
        <v>75.099999999999994</v>
      </c>
      <c r="K45" s="2">
        <f t="shared" si="1"/>
        <v>1.9001331557922769</v>
      </c>
      <c r="L45" s="2">
        <v>0.43</v>
      </c>
      <c r="N45" s="2">
        <f t="shared" si="2"/>
        <v>0.94262500000000005</v>
      </c>
      <c r="O45" s="2">
        <f t="shared" si="3"/>
        <v>1.0345864770195246</v>
      </c>
      <c r="P45" s="2">
        <f t="shared" si="4"/>
        <v>0.46568938415446076</v>
      </c>
      <c r="Q45" s="2">
        <f t="shared" si="5"/>
        <v>0.29857025909289908</v>
      </c>
      <c r="R45" s="2">
        <f t="shared" si="6"/>
        <v>1.0126274169979694</v>
      </c>
      <c r="S45" s="2">
        <f t="shared" si="18"/>
        <v>39.791039522013705</v>
      </c>
      <c r="T45" s="2">
        <f t="shared" si="8"/>
        <v>0.450121275019983</v>
      </c>
      <c r="U45" s="2">
        <f t="shared" si="9"/>
        <v>0.11732275332951075</v>
      </c>
      <c r="V45" s="2">
        <v>0</v>
      </c>
      <c r="W45" s="2" t="str">
        <f t="shared" si="19"/>
        <v>5</v>
      </c>
      <c r="X45" s="16">
        <f t="shared" si="20"/>
        <v>8</v>
      </c>
      <c r="Y45" s="16">
        <f t="shared" si="21"/>
        <v>-3.5679327376599681</v>
      </c>
      <c r="Z45" s="1">
        <f t="shared" si="22"/>
        <v>1.7990441735600877E-4</v>
      </c>
      <c r="AA45" s="1">
        <f t="shared" si="23"/>
        <v>0.7958207904402741</v>
      </c>
      <c r="AB45" s="1">
        <f t="shared" si="24"/>
        <v>0</v>
      </c>
      <c r="AC45" s="1">
        <f t="shared" si="25"/>
        <v>1</v>
      </c>
    </row>
    <row r="46" spans="1:29" x14ac:dyDescent="0.3">
      <c r="D46" s="2">
        <v>7.4</v>
      </c>
      <c r="E46" s="2">
        <v>2.2999999999999998</v>
      </c>
      <c r="F46" s="2">
        <v>7</v>
      </c>
      <c r="G46" s="2">
        <v>9</v>
      </c>
      <c r="H46" s="2">
        <v>0.4</v>
      </c>
      <c r="I46" s="2">
        <v>41.9</v>
      </c>
      <c r="J46" s="2">
        <v>25.1</v>
      </c>
      <c r="K46" s="2">
        <f t="shared" si="1"/>
        <v>1.6693227091633465</v>
      </c>
      <c r="L46" s="2">
        <v>0.41</v>
      </c>
      <c r="N46" s="2">
        <f t="shared" si="2"/>
        <v>0.98240499999999997</v>
      </c>
      <c r="O46" s="2">
        <f t="shared" si="3"/>
        <v>1.0345864770195246</v>
      </c>
      <c r="P46" s="2">
        <f t="shared" si="4"/>
        <v>0.42638725378486048</v>
      </c>
      <c r="Q46" s="2">
        <f t="shared" si="5"/>
        <v>0.5567277084540817</v>
      </c>
      <c r="R46" s="2">
        <f t="shared" si="6"/>
        <v>1.0169999999999999</v>
      </c>
      <c r="S46" s="2">
        <f t="shared" si="18"/>
        <v>7.6757277084540814</v>
      </c>
      <c r="T46" s="2">
        <f t="shared" si="8"/>
        <v>0.41213302440721322</v>
      </c>
      <c r="U46" s="2">
        <f t="shared" si="9"/>
        <v>9.3217715971048359E-2</v>
      </c>
      <c r="V46" s="2">
        <v>1</v>
      </c>
      <c r="W46" s="2">
        <f t="shared" si="19"/>
        <v>0.22618356319571087</v>
      </c>
      <c r="X46" s="16">
        <f t="shared" si="20"/>
        <v>9</v>
      </c>
      <c r="Y46" s="16">
        <f t="shared" si="21"/>
        <v>6.6974520456996656</v>
      </c>
      <c r="Z46" s="1">
        <f t="shared" si="22"/>
        <v>0.99999999998939582</v>
      </c>
      <c r="AA46" s="1">
        <f t="shared" si="23"/>
        <v>0.15351455416908164</v>
      </c>
      <c r="AB46" s="1">
        <f t="shared" si="24"/>
        <v>1</v>
      </c>
      <c r="AC46" s="1">
        <f t="shared" si="25"/>
        <v>0</v>
      </c>
    </row>
    <row r="47" spans="1:29" x14ac:dyDescent="0.3">
      <c r="D47" s="2">
        <v>7.4</v>
      </c>
      <c r="E47" s="2">
        <v>8</v>
      </c>
      <c r="F47" s="2">
        <v>9</v>
      </c>
      <c r="G47" s="2">
        <v>9</v>
      </c>
      <c r="H47" s="2">
        <v>0.4</v>
      </c>
      <c r="I47" s="2">
        <v>150.19999999999999</v>
      </c>
      <c r="J47" s="2">
        <v>76.400000000000006</v>
      </c>
      <c r="K47" s="2">
        <f t="shared" si="1"/>
        <v>1.9659685863874343</v>
      </c>
      <c r="L47" s="2">
        <v>0.44</v>
      </c>
      <c r="N47" s="2">
        <f t="shared" si="2"/>
        <v>0.93879999999999997</v>
      </c>
      <c r="O47" s="2">
        <f t="shared" si="3"/>
        <v>1.0345864770195246</v>
      </c>
      <c r="P47" s="2">
        <f t="shared" si="4"/>
        <v>0.47986934031413608</v>
      </c>
      <c r="Q47" s="2">
        <f t="shared" si="5"/>
        <v>0.5567277084540817</v>
      </c>
      <c r="R47" s="2">
        <f t="shared" si="6"/>
        <v>1.0169999999999999</v>
      </c>
      <c r="S47" s="2">
        <f t="shared" si="18"/>
        <v>9.7097277084540803</v>
      </c>
      <c r="T47" s="2">
        <f t="shared" si="8"/>
        <v>0.4638271918037839</v>
      </c>
      <c r="U47" s="2">
        <f t="shared" si="9"/>
        <v>0.11056892571296036</v>
      </c>
      <c r="V47" s="2">
        <v>1</v>
      </c>
      <c r="W47" s="2">
        <f t="shared" si="19"/>
        <v>0.23838388017521644</v>
      </c>
      <c r="X47" s="16">
        <f t="shared" si="20"/>
        <v>9</v>
      </c>
      <c r="Y47" s="16">
        <f t="shared" si="21"/>
        <v>8.0383759192446149</v>
      </c>
      <c r="Z47" s="1">
        <f t="shared" si="22"/>
        <v>0.99999999999999956</v>
      </c>
      <c r="AA47" s="1">
        <f t="shared" si="23"/>
        <v>0.1941945541690816</v>
      </c>
      <c r="AB47" s="1">
        <f t="shared" si="24"/>
        <v>1</v>
      </c>
      <c r="AC47" s="1">
        <f t="shared" si="25"/>
        <v>0</v>
      </c>
    </row>
    <row r="48" spans="1:29" x14ac:dyDescent="0.3">
      <c r="D48" s="2">
        <v>7.4</v>
      </c>
      <c r="E48" s="2">
        <v>10</v>
      </c>
      <c r="F48" s="2">
        <v>45</v>
      </c>
      <c r="G48" s="2">
        <v>11</v>
      </c>
      <c r="H48" s="2">
        <v>0.4</v>
      </c>
      <c r="I48" s="2">
        <v>187.1</v>
      </c>
      <c r="J48" s="2">
        <v>96.3</v>
      </c>
      <c r="K48" s="2">
        <f t="shared" si="1"/>
        <v>1.9428868120456906</v>
      </c>
      <c r="L48" s="2">
        <v>0.42</v>
      </c>
      <c r="N48" s="2">
        <f t="shared" si="2"/>
        <v>0.90699999999999992</v>
      </c>
      <c r="O48" s="2">
        <f t="shared" si="3"/>
        <v>1.0345864770195246</v>
      </c>
      <c r="P48" s="2">
        <f t="shared" si="4"/>
        <v>0.45817156801661474</v>
      </c>
      <c r="Q48" s="2">
        <f t="shared" si="5"/>
        <v>1.208949820871366</v>
      </c>
      <c r="R48" s="2">
        <f t="shared" si="6"/>
        <v>1.0264828726939095</v>
      </c>
      <c r="S48" s="2">
        <f t="shared" si="18"/>
        <v>47.400679092097292</v>
      </c>
      <c r="T48" s="2">
        <f t="shared" si="8"/>
        <v>0.44285478130018918</v>
      </c>
      <c r="U48" s="2">
        <f t="shared" si="9"/>
        <v>0.27167867717729105</v>
      </c>
      <c r="V48" s="2">
        <v>0</v>
      </c>
      <c r="W48" s="2" t="str">
        <f t="shared" si="19"/>
        <v>5</v>
      </c>
      <c r="X48" s="16">
        <f t="shared" si="20"/>
        <v>11</v>
      </c>
      <c r="Y48" s="16">
        <f t="shared" si="21"/>
        <v>-5.8563727825850789</v>
      </c>
      <c r="Z48" s="1">
        <f t="shared" si="22"/>
        <v>2.3654283401962761E-9</v>
      </c>
      <c r="AA48" s="1">
        <f t="shared" si="23"/>
        <v>0.94801358184194584</v>
      </c>
      <c r="AB48" s="1">
        <f t="shared" si="24"/>
        <v>0</v>
      </c>
      <c r="AC48" s="1">
        <f t="shared" si="25"/>
        <v>1</v>
      </c>
    </row>
    <row r="49" spans="1:29" x14ac:dyDescent="0.3">
      <c r="D49" s="2">
        <v>7.4</v>
      </c>
      <c r="E49" s="2">
        <v>9.8000000000000007</v>
      </c>
      <c r="F49" s="2">
        <v>34</v>
      </c>
      <c r="G49" s="2">
        <v>7</v>
      </c>
      <c r="H49" s="2">
        <v>0.4</v>
      </c>
      <c r="I49" s="2">
        <v>183.3</v>
      </c>
      <c r="J49" s="2">
        <v>91.7</v>
      </c>
      <c r="K49" s="2">
        <f t="shared" si="1"/>
        <v>1.9989094874591058</v>
      </c>
      <c r="L49" s="2">
        <v>0.44</v>
      </c>
      <c r="N49" s="2">
        <f t="shared" si="2"/>
        <v>0.91233999999999993</v>
      </c>
      <c r="O49" s="2">
        <f t="shared" si="3"/>
        <v>1.0345864770195246</v>
      </c>
      <c r="P49" s="2">
        <f t="shared" si="4"/>
        <v>0.47415812126499451</v>
      </c>
      <c r="Q49" s="2">
        <f t="shared" si="5"/>
        <v>0.12032594375897732</v>
      </c>
      <c r="R49" s="2">
        <f t="shared" si="6"/>
        <v>1.008520259177452</v>
      </c>
      <c r="S49" s="2">
        <f t="shared" si="18"/>
        <v>34.410014755792346</v>
      </c>
      <c r="T49" s="2">
        <f t="shared" si="8"/>
        <v>0.45830690019356041</v>
      </c>
      <c r="U49" s="2">
        <f t="shared" si="9"/>
        <v>-2.1887173620284628</v>
      </c>
      <c r="V49" s="2">
        <v>0</v>
      </c>
      <c r="W49" s="2" t="str">
        <f t="shared" si="19"/>
        <v>5</v>
      </c>
      <c r="X49" s="16">
        <f t="shared" si="20"/>
        <v>7</v>
      </c>
      <c r="Y49" s="16">
        <f t="shared" si="21"/>
        <v>-1.225358741857542</v>
      </c>
      <c r="Z49" s="1">
        <f t="shared" si="22"/>
        <v>0.1102200424017787</v>
      </c>
      <c r="AA49" s="1">
        <f t="shared" si="23"/>
        <v>0.68820029511584691</v>
      </c>
      <c r="AB49" s="1">
        <f t="shared" si="24"/>
        <v>0</v>
      </c>
      <c r="AC49" s="1">
        <f t="shared" si="25"/>
        <v>1</v>
      </c>
    </row>
    <row r="50" spans="1:29" x14ac:dyDescent="0.3">
      <c r="A50" s="2" t="s">
        <v>17</v>
      </c>
      <c r="B50" s="2">
        <v>1999</v>
      </c>
      <c r="C50" s="2" t="s">
        <v>16</v>
      </c>
      <c r="D50" s="2">
        <v>7.6</v>
      </c>
      <c r="E50" s="2">
        <v>16.2</v>
      </c>
      <c r="F50" s="2">
        <v>13</v>
      </c>
      <c r="G50" s="2">
        <v>13</v>
      </c>
      <c r="H50" s="2">
        <v>0.18</v>
      </c>
      <c r="I50" s="2">
        <v>313</v>
      </c>
      <c r="J50" s="2">
        <v>160</v>
      </c>
      <c r="K50" s="2">
        <f t="shared" si="1"/>
        <v>1.95625</v>
      </c>
      <c r="L50" s="2">
        <v>0.17</v>
      </c>
      <c r="N50" s="2">
        <f t="shared" si="2"/>
        <v>0.74146000000000001</v>
      </c>
      <c r="O50" s="2">
        <f t="shared" si="3"/>
        <v>0.96631162390064473</v>
      </c>
      <c r="P50" s="2">
        <f t="shared" si="4"/>
        <v>0.16970629162499998</v>
      </c>
      <c r="Q50" s="2">
        <f t="shared" si="5"/>
        <v>1.888418384193032</v>
      </c>
      <c r="R50" s="2">
        <f t="shared" si="6"/>
        <v>1.0368721665810319</v>
      </c>
      <c r="S50" s="2">
        <f t="shared" si="18"/>
        <v>15.367756549746447</v>
      </c>
      <c r="T50" s="2">
        <f t="shared" si="8"/>
        <v>0.17562273642115375</v>
      </c>
      <c r="U50" s="2">
        <f t="shared" si="9"/>
        <v>0.16377233175102299</v>
      </c>
      <c r="V50" s="2">
        <v>1</v>
      </c>
      <c r="W50" s="2">
        <f t="shared" si="19"/>
        <v>0.93252351653539445</v>
      </c>
      <c r="X50" s="16">
        <f t="shared" si="20"/>
        <v>13</v>
      </c>
      <c r="Y50" s="16">
        <f t="shared" si="21"/>
        <v>2.5291604513322241</v>
      </c>
      <c r="Z50" s="1">
        <f t="shared" si="22"/>
        <v>0.9942832127632828</v>
      </c>
      <c r="AA50" s="1">
        <f t="shared" si="23"/>
        <v>0.30735513099492895</v>
      </c>
      <c r="AB50" s="1">
        <f t="shared" si="24"/>
        <v>1</v>
      </c>
      <c r="AC50" s="1">
        <f t="shared" si="25"/>
        <v>0</v>
      </c>
    </row>
    <row r="51" spans="1:29" x14ac:dyDescent="0.3">
      <c r="D51" s="2">
        <v>7.6</v>
      </c>
      <c r="E51" s="2">
        <v>13.2</v>
      </c>
      <c r="F51" s="2">
        <v>18</v>
      </c>
      <c r="G51" s="2">
        <v>15</v>
      </c>
      <c r="H51" s="2">
        <v>0.18</v>
      </c>
      <c r="I51" s="2">
        <v>238.1</v>
      </c>
      <c r="J51" s="2">
        <v>126.1</v>
      </c>
      <c r="K51" s="2">
        <f t="shared" si="1"/>
        <v>1.8881839809674861</v>
      </c>
      <c r="L51" s="2">
        <v>0.18</v>
      </c>
      <c r="N51" s="2">
        <f t="shared" si="2"/>
        <v>0.82155999999999996</v>
      </c>
      <c r="O51" s="2">
        <f t="shared" si="3"/>
        <v>0.96631162390064473</v>
      </c>
      <c r="P51" s="2">
        <f t="shared" si="4"/>
        <v>0.18149700247422679</v>
      </c>
      <c r="Q51" s="2">
        <f t="shared" si="5"/>
        <v>2.4981627346432429</v>
      </c>
      <c r="R51" s="2">
        <f t="shared" si="6"/>
        <v>1.0480947501931113</v>
      </c>
      <c r="S51" s="2">
        <f t="shared" si="18"/>
        <v>21.363868238119245</v>
      </c>
      <c r="T51" s="2">
        <f t="shared" si="8"/>
        <v>0.1878245050407136</v>
      </c>
      <c r="U51" s="2">
        <f t="shared" si="9"/>
        <v>0.23313647020157879</v>
      </c>
      <c r="V51" s="2">
        <v>0</v>
      </c>
      <c r="W51" s="2">
        <f t="shared" si="19"/>
        <v>1.2412462907917323</v>
      </c>
      <c r="X51" s="16">
        <f t="shared" si="20"/>
        <v>15</v>
      </c>
      <c r="Y51" s="16">
        <f t="shared" si="21"/>
        <v>0.49573017005872005</v>
      </c>
      <c r="Z51" s="1">
        <f t="shared" si="22"/>
        <v>0.6899576009678795</v>
      </c>
      <c r="AA51" s="1">
        <f t="shared" si="23"/>
        <v>0.42727736476238493</v>
      </c>
      <c r="AB51" s="1">
        <f t="shared" si="24"/>
        <v>0</v>
      </c>
      <c r="AC51" s="1">
        <f t="shared" si="25"/>
        <v>1</v>
      </c>
    </row>
    <row r="52" spans="1:29" x14ac:dyDescent="0.3">
      <c r="D52" s="2">
        <v>7.6</v>
      </c>
      <c r="E52" s="2">
        <v>16.2</v>
      </c>
      <c r="F52" s="2">
        <v>17</v>
      </c>
      <c r="G52" s="2">
        <v>13</v>
      </c>
      <c r="H52" s="2">
        <v>0.18</v>
      </c>
      <c r="I52" s="2">
        <v>299.39999999999998</v>
      </c>
      <c r="J52" s="2">
        <v>157.9</v>
      </c>
      <c r="K52" s="2">
        <f t="shared" si="1"/>
        <v>1.8961367954401518</v>
      </c>
      <c r="L52" s="2">
        <v>0.16</v>
      </c>
      <c r="N52" s="2">
        <f t="shared" si="2"/>
        <v>0.74146000000000001</v>
      </c>
      <c r="O52" s="2">
        <f t="shared" si="3"/>
        <v>0.96631162390064473</v>
      </c>
      <c r="P52" s="2">
        <f t="shared" si="4"/>
        <v>0.16449142183660542</v>
      </c>
      <c r="Q52" s="2">
        <f t="shared" si="5"/>
        <v>1.888418384193032</v>
      </c>
      <c r="R52" s="2">
        <f t="shared" si="6"/>
        <v>1.0368721665810319</v>
      </c>
      <c r="S52" s="2">
        <f t="shared" si="18"/>
        <v>19.515245216070571</v>
      </c>
      <c r="T52" s="2">
        <f t="shared" si="8"/>
        <v>0.17022606141548213</v>
      </c>
      <c r="U52" s="2">
        <f t="shared" si="9"/>
        <v>0.2094624292722623</v>
      </c>
      <c r="V52" s="2">
        <v>0</v>
      </c>
      <c r="W52" s="2">
        <f t="shared" si="19"/>
        <v>1.2304956569547441</v>
      </c>
      <c r="X52" s="16">
        <f t="shared" si="20"/>
        <v>13</v>
      </c>
      <c r="Y52" s="16">
        <f t="shared" si="21"/>
        <v>0.79856334350453761</v>
      </c>
      <c r="Z52" s="1">
        <f t="shared" si="22"/>
        <v>0.78772817505003834</v>
      </c>
      <c r="AA52" s="1">
        <f t="shared" si="23"/>
        <v>0.39030490432141141</v>
      </c>
      <c r="AB52" s="1">
        <f t="shared" si="24"/>
        <v>0</v>
      </c>
      <c r="AC52" s="1">
        <f t="shared" si="25"/>
        <v>1</v>
      </c>
    </row>
    <row r="53" spans="1:29" x14ac:dyDescent="0.3">
      <c r="D53" s="2">
        <v>7.6</v>
      </c>
      <c r="E53" s="2">
        <v>17.8</v>
      </c>
      <c r="F53" s="2">
        <v>16</v>
      </c>
      <c r="G53" s="2">
        <v>12</v>
      </c>
      <c r="H53" s="2">
        <v>0.18</v>
      </c>
      <c r="I53" s="2">
        <v>328.7</v>
      </c>
      <c r="J53" s="2">
        <v>162.4</v>
      </c>
      <c r="K53" s="2">
        <f t="shared" si="1"/>
        <v>2.0240147783251232</v>
      </c>
      <c r="L53" s="2">
        <v>0.16</v>
      </c>
      <c r="N53" s="2">
        <f t="shared" si="2"/>
        <v>0.69873999999999992</v>
      </c>
      <c r="O53" s="2">
        <f t="shared" si="3"/>
        <v>0.96631162390064473</v>
      </c>
      <c r="P53" s="2">
        <f t="shared" si="4"/>
        <v>0.16546843008620685</v>
      </c>
      <c r="Q53" s="2">
        <f t="shared" si="5"/>
        <v>1.5535700732924222</v>
      </c>
      <c r="R53" s="2">
        <f t="shared" si="6"/>
        <v>1.031569219381653</v>
      </c>
      <c r="S53" s="2">
        <f t="shared" si="18"/>
        <v>18.058677583398872</v>
      </c>
      <c r="T53" s="2">
        <f t="shared" si="8"/>
        <v>0.17123713095602808</v>
      </c>
      <c r="U53" s="2">
        <f t="shared" si="9"/>
        <v>0.1924805581037968</v>
      </c>
      <c r="V53" s="2">
        <v>0</v>
      </c>
      <c r="W53" s="2">
        <f t="shared" si="19"/>
        <v>1.1240585323356289</v>
      </c>
      <c r="X53" s="16">
        <f t="shared" si="20"/>
        <v>12</v>
      </c>
      <c r="Y53" s="16">
        <f t="shared" si="21"/>
        <v>1.2981384963124818</v>
      </c>
      <c r="Z53" s="1">
        <f t="shared" si="22"/>
        <v>0.90288012603465062</v>
      </c>
      <c r="AA53" s="1">
        <f t="shared" si="23"/>
        <v>0.36117355166797743</v>
      </c>
      <c r="AB53" s="1">
        <f t="shared" si="24"/>
        <v>0</v>
      </c>
      <c r="AC53" s="1">
        <f t="shared" si="25"/>
        <v>1</v>
      </c>
    </row>
    <row r="54" spans="1:29" x14ac:dyDescent="0.3">
      <c r="D54" s="2">
        <v>7.6</v>
      </c>
      <c r="E54" s="2">
        <v>1.2</v>
      </c>
      <c r="F54" s="2">
        <v>4</v>
      </c>
      <c r="G54" s="2">
        <v>7</v>
      </c>
      <c r="H54" s="2">
        <v>0.18</v>
      </c>
      <c r="I54" s="2">
        <v>20.7</v>
      </c>
      <c r="J54" s="2">
        <v>15.9</v>
      </c>
      <c r="K54" s="2">
        <f t="shared" si="1"/>
        <v>1.3018867924528301</v>
      </c>
      <c r="L54" s="2">
        <v>0.15</v>
      </c>
      <c r="N54" s="2">
        <f t="shared" si="2"/>
        <v>0.99082000000000003</v>
      </c>
      <c r="O54" s="2">
        <f t="shared" si="3"/>
        <v>0.96631162390064473</v>
      </c>
      <c r="P54" s="2">
        <f t="shared" si="4"/>
        <v>0.15092245018867925</v>
      </c>
      <c r="Q54" s="2">
        <f t="shared" si="5"/>
        <v>0.12032594375897732</v>
      </c>
      <c r="R54" s="2">
        <f t="shared" si="6"/>
        <v>1.008520259177452</v>
      </c>
      <c r="S54" s="2">
        <f t="shared" si="18"/>
        <v>4.1544069804687851</v>
      </c>
      <c r="T54" s="2">
        <f t="shared" si="8"/>
        <v>0.15618403675975748</v>
      </c>
      <c r="U54" s="2">
        <f t="shared" si="9"/>
        <v>6.5954847198329614E-2</v>
      </c>
      <c r="V54" s="2">
        <v>1</v>
      </c>
      <c r="W54" s="2">
        <f t="shared" si="19"/>
        <v>0.42228929771985252</v>
      </c>
      <c r="X54" s="16">
        <f t="shared" si="20"/>
        <v>7</v>
      </c>
      <c r="Y54" s="16">
        <f t="shared" si="21"/>
        <v>2.4398123310458009</v>
      </c>
      <c r="Z54" s="1">
        <f t="shared" si="22"/>
        <v>0.99265255316981083</v>
      </c>
      <c r="AA54" s="1">
        <f t="shared" si="23"/>
        <v>8.3088139609375708E-2</v>
      </c>
      <c r="AB54" s="1">
        <f t="shared" si="24"/>
        <v>1</v>
      </c>
      <c r="AC54" s="1">
        <f t="shared" si="25"/>
        <v>0</v>
      </c>
    </row>
    <row r="55" spans="1:29" x14ac:dyDescent="0.3">
      <c r="D55" s="2">
        <v>7.6</v>
      </c>
      <c r="E55" s="2">
        <v>14.8</v>
      </c>
      <c r="F55" s="2">
        <v>12</v>
      </c>
      <c r="G55" s="2">
        <v>11</v>
      </c>
      <c r="H55" s="2">
        <v>0.18</v>
      </c>
      <c r="I55" s="2">
        <v>279.5</v>
      </c>
      <c r="J55" s="2">
        <v>141.19999999999999</v>
      </c>
      <c r="K55" s="2">
        <f t="shared" si="1"/>
        <v>1.9794617563739378</v>
      </c>
      <c r="L55" s="2">
        <v>0.18</v>
      </c>
      <c r="N55" s="2">
        <f t="shared" si="2"/>
        <v>0.77883999999999987</v>
      </c>
      <c r="O55" s="2">
        <f t="shared" si="3"/>
        <v>0.96631162390064473</v>
      </c>
      <c r="P55" s="2">
        <f t="shared" si="4"/>
        <v>0.18037702733711045</v>
      </c>
      <c r="Q55" s="2">
        <f t="shared" si="5"/>
        <v>1.208949820871366</v>
      </c>
      <c r="R55" s="2">
        <f t="shared" si="6"/>
        <v>1.0264828726939095</v>
      </c>
      <c r="S55" s="2">
        <f t="shared" si="18"/>
        <v>13.526744293198279</v>
      </c>
      <c r="T55" s="2">
        <f t="shared" si="8"/>
        <v>0.1866654843796608</v>
      </c>
      <c r="U55" s="2">
        <f t="shared" si="9"/>
        <v>0.14558095011298297</v>
      </c>
      <c r="V55" s="2">
        <v>1</v>
      </c>
      <c r="W55" s="2">
        <f t="shared" si="19"/>
        <v>0.77990288668945573</v>
      </c>
      <c r="X55" s="16">
        <f t="shared" si="20"/>
        <v>11</v>
      </c>
      <c r="Y55" s="16">
        <f t="shared" si="21"/>
        <v>3.120925903319022</v>
      </c>
      <c r="Z55" s="1">
        <f t="shared" si="22"/>
        <v>0.99909858304853028</v>
      </c>
      <c r="AA55" s="1">
        <f t="shared" si="23"/>
        <v>0.27053488586396557</v>
      </c>
      <c r="AB55" s="1">
        <f t="shared" si="24"/>
        <v>1</v>
      </c>
      <c r="AC55" s="1">
        <f t="shared" si="25"/>
        <v>0</v>
      </c>
    </row>
    <row r="56" spans="1:29" s="9" customFormat="1" hidden="1" x14ac:dyDescent="0.3">
      <c r="A56" s="7"/>
      <c r="B56" s="7"/>
      <c r="C56" s="7"/>
      <c r="D56" s="7">
        <v>7.6</v>
      </c>
      <c r="E56" s="7">
        <v>1.2</v>
      </c>
      <c r="F56" s="7">
        <v>6</v>
      </c>
      <c r="G56" s="7">
        <v>8</v>
      </c>
      <c r="H56" s="7">
        <v>0.18</v>
      </c>
      <c r="I56" s="7">
        <v>17</v>
      </c>
      <c r="J56" s="7">
        <v>17</v>
      </c>
      <c r="K56" s="2">
        <f t="shared" si="1"/>
        <v>1</v>
      </c>
      <c r="L56" s="7">
        <v>0.12</v>
      </c>
      <c r="M56" s="7"/>
      <c r="N56" s="7">
        <f t="shared" si="2"/>
        <v>0.99082000000000003</v>
      </c>
      <c r="O56" s="7">
        <f t="shared" si="3"/>
        <v>0.96631162390064473</v>
      </c>
      <c r="P56" s="7">
        <f t="shared" si="4"/>
        <v>0.11592594000000001</v>
      </c>
      <c r="Q56" s="7">
        <f t="shared" si="5"/>
        <v>0.29857025909289908</v>
      </c>
      <c r="R56" s="7">
        <f t="shared" si="6"/>
        <v>1.0126274169979694</v>
      </c>
      <c r="S56" s="7">
        <f t="shared" si="16"/>
        <v>6.3743347610807151</v>
      </c>
      <c r="T56" s="7">
        <f t="shared" si="8"/>
        <v>0.11996744852561082</v>
      </c>
      <c r="U56" s="7">
        <f t="shared" si="9"/>
        <v>8.2643806314705234E-2</v>
      </c>
      <c r="V56" s="7">
        <v>0</v>
      </c>
      <c r="W56" s="7">
        <f t="shared" si="17"/>
        <v>0.68888525454521365</v>
      </c>
      <c r="X56" s="17"/>
      <c r="Y56" s="17"/>
      <c r="Z56" s="1" t="str">
        <f>IF(K56=1,"NA","")</f>
        <v>NA</v>
      </c>
    </row>
    <row r="57" spans="1:29" x14ac:dyDescent="0.3">
      <c r="D57" s="2">
        <v>7.6</v>
      </c>
      <c r="E57" s="2">
        <v>6.1</v>
      </c>
      <c r="F57" s="2">
        <v>14</v>
      </c>
      <c r="G57" s="2">
        <v>14</v>
      </c>
      <c r="H57" s="2">
        <v>0.18</v>
      </c>
      <c r="I57" s="2">
        <v>106.9</v>
      </c>
      <c r="J57" s="2">
        <v>63.7</v>
      </c>
      <c r="K57" s="2">
        <f t="shared" si="1"/>
        <v>1.6781789638932496</v>
      </c>
      <c r="L57" s="2">
        <v>0.19</v>
      </c>
      <c r="N57" s="2">
        <f t="shared" si="2"/>
        <v>0.95333500000000004</v>
      </c>
      <c r="O57" s="2">
        <f t="shared" si="3"/>
        <v>0.96631162390064473</v>
      </c>
      <c r="P57" s="2">
        <f t="shared" si="4"/>
        <v>0.18718440887755103</v>
      </c>
      <c r="Q57" s="2">
        <f t="shared" si="5"/>
        <v>2.204745857525146</v>
      </c>
      <c r="R57" s="2">
        <f t="shared" si="6"/>
        <v>1.042383203414835</v>
      </c>
      <c r="S57" s="2">
        <f t="shared" ref="S57:S77" si="26">IF(Q57+R57*F57&lt;=50,Q57+R57*F57,50)</f>
        <v>16.798110705332835</v>
      </c>
      <c r="T57" s="2">
        <f t="shared" si="8"/>
        <v>0.19371019063390379</v>
      </c>
      <c r="U57" s="2">
        <f t="shared" si="9"/>
        <v>0.17866586868583476</v>
      </c>
      <c r="V57" s="2">
        <v>0</v>
      </c>
      <c r="W57" s="2">
        <f t="shared" ref="W57:W77" si="27">IF(S57&lt;=30,U57/T57,"5")</f>
        <v>0.92233592926196861</v>
      </c>
      <c r="X57" s="16">
        <f t="shared" ref="X57:X77" si="28">IF(G57&lt;5,5,IF(G57&gt;35,35,G57))</f>
        <v>14</v>
      </c>
      <c r="Y57" s="16">
        <f t="shared" ref="Y57:Y77" si="29">-(F57*(1+0.004*X57)-13.32*LN(P57)-29.53*LN(D57)-3.7*LN(J57/100)+0.05*X57+16.85)/2.7</f>
        <v>1.3217653179309172</v>
      </c>
      <c r="Z57" s="1">
        <f t="shared" ref="Z57:Z77" si="30">_xlfn.NORM.S.DIST(Y57,TRUE)</f>
        <v>0.90687684471907692</v>
      </c>
      <c r="AA57" s="1">
        <f t="shared" ref="AA57:AA77" si="31">S57/50</f>
        <v>0.33596221410665672</v>
      </c>
      <c r="AB57" s="1">
        <f t="shared" ref="AB57:AB77" si="32">IF(AND(V57=1,W57&lt;1),1,0)</f>
        <v>0</v>
      </c>
      <c r="AC57" s="1">
        <f t="shared" ref="AC57:AC77" si="33">IF(AND(V57=0,W57&gt;=1),1,0)</f>
        <v>0</v>
      </c>
    </row>
    <row r="58" spans="1:29" x14ac:dyDescent="0.3">
      <c r="D58" s="2">
        <v>7.6</v>
      </c>
      <c r="E58" s="2">
        <v>14</v>
      </c>
      <c r="F58" s="2">
        <v>18</v>
      </c>
      <c r="G58" s="2">
        <v>6</v>
      </c>
      <c r="H58" s="2">
        <v>0.18</v>
      </c>
      <c r="I58" s="2">
        <v>261.3</v>
      </c>
      <c r="J58" s="2">
        <v>140.6</v>
      </c>
      <c r="K58" s="2">
        <f t="shared" si="1"/>
        <v>1.8584637268847797</v>
      </c>
      <c r="L58" s="2">
        <v>0.18</v>
      </c>
      <c r="N58" s="2">
        <f t="shared" si="2"/>
        <v>0.80019999999999991</v>
      </c>
      <c r="O58" s="2">
        <f t="shared" si="3"/>
        <v>0.96631162390064473</v>
      </c>
      <c r="P58" s="2">
        <f t="shared" si="4"/>
        <v>0.17399569288762445</v>
      </c>
      <c r="Q58" s="2">
        <f t="shared" si="5"/>
        <v>2.9665284829679565E-2</v>
      </c>
      <c r="R58" s="2">
        <f t="shared" si="6"/>
        <v>1.0046969384566991</v>
      </c>
      <c r="S58" s="2">
        <f t="shared" si="26"/>
        <v>18.114210177050264</v>
      </c>
      <c r="T58" s="2">
        <f t="shared" si="8"/>
        <v>0.18006167843171317</v>
      </c>
      <c r="U58" s="2">
        <f t="shared" si="9"/>
        <v>0.19310637907445966</v>
      </c>
      <c r="V58" s="2">
        <v>0</v>
      </c>
      <c r="W58" s="2">
        <f t="shared" si="27"/>
        <v>1.0724457350190344</v>
      </c>
      <c r="X58" s="16">
        <f t="shared" si="28"/>
        <v>6</v>
      </c>
      <c r="Y58" s="16">
        <f t="shared" si="29"/>
        <v>0.84332400985729272</v>
      </c>
      <c r="Z58" s="1">
        <f t="shared" si="30"/>
        <v>0.80047637086498691</v>
      </c>
      <c r="AA58" s="1">
        <f t="shared" si="31"/>
        <v>0.36228420354100527</v>
      </c>
      <c r="AB58" s="1">
        <f t="shared" si="32"/>
        <v>0</v>
      </c>
      <c r="AC58" s="1">
        <f t="shared" si="33"/>
        <v>1</v>
      </c>
    </row>
    <row r="59" spans="1:29" x14ac:dyDescent="0.3">
      <c r="D59" s="2">
        <v>7.6</v>
      </c>
      <c r="E59" s="2">
        <v>14.8</v>
      </c>
      <c r="F59" s="2">
        <v>20</v>
      </c>
      <c r="G59" s="2">
        <v>14</v>
      </c>
      <c r="H59" s="2">
        <v>0.18</v>
      </c>
      <c r="I59" s="2">
        <v>277.8</v>
      </c>
      <c r="J59" s="2">
        <v>149.30000000000001</v>
      </c>
      <c r="K59" s="2">
        <f t="shared" si="1"/>
        <v>1.8606831882116543</v>
      </c>
      <c r="L59" s="2">
        <v>0.17</v>
      </c>
      <c r="N59" s="2">
        <f t="shared" si="2"/>
        <v>0.77883999999999987</v>
      </c>
      <c r="O59" s="2">
        <f t="shared" si="3"/>
        <v>0.96631162390064473</v>
      </c>
      <c r="P59" s="2">
        <f t="shared" si="4"/>
        <v>0.16955341583389144</v>
      </c>
      <c r="Q59" s="2">
        <f t="shared" si="5"/>
        <v>2.204745857525146</v>
      </c>
      <c r="R59" s="2">
        <f t="shared" si="6"/>
        <v>1.042383203414835</v>
      </c>
      <c r="S59" s="2">
        <f t="shared" si="26"/>
        <v>23.052409925821848</v>
      </c>
      <c r="T59" s="2">
        <f t="shared" si="8"/>
        <v>0.17546453094444486</v>
      </c>
      <c r="U59" s="2">
        <f t="shared" si="9"/>
        <v>0.25776154055065603</v>
      </c>
      <c r="V59" s="2">
        <v>0</v>
      </c>
      <c r="W59" s="2">
        <f t="shared" si="27"/>
        <v>1.4690236206898581</v>
      </c>
      <c r="X59" s="16">
        <f t="shared" si="28"/>
        <v>14</v>
      </c>
      <c r="Y59" s="16">
        <f t="shared" si="29"/>
        <v>-0.34569288785029467</v>
      </c>
      <c r="Z59" s="1">
        <f t="shared" si="30"/>
        <v>0.36478676489506134</v>
      </c>
      <c r="AA59" s="1">
        <f t="shared" si="31"/>
        <v>0.46104819851643697</v>
      </c>
      <c r="AB59" s="1">
        <f t="shared" si="32"/>
        <v>0</v>
      </c>
      <c r="AC59" s="1">
        <f t="shared" si="33"/>
        <v>1</v>
      </c>
    </row>
    <row r="60" spans="1:29" x14ac:dyDescent="0.3">
      <c r="D60" s="2">
        <v>7.6</v>
      </c>
      <c r="E60" s="2">
        <v>17.2</v>
      </c>
      <c r="F60" s="2">
        <v>18</v>
      </c>
      <c r="G60" s="2">
        <v>6</v>
      </c>
      <c r="H60" s="2">
        <v>0.18</v>
      </c>
      <c r="I60" s="2">
        <v>328.2</v>
      </c>
      <c r="J60" s="2">
        <v>176.2</v>
      </c>
      <c r="K60" s="2">
        <f t="shared" si="1"/>
        <v>1.8626560726447219</v>
      </c>
      <c r="L60" s="2">
        <v>0.15</v>
      </c>
      <c r="N60" s="2">
        <f t="shared" si="2"/>
        <v>0.71475999999999995</v>
      </c>
      <c r="O60" s="2">
        <f t="shared" si="3"/>
        <v>0.96631162390064473</v>
      </c>
      <c r="P60" s="2">
        <f t="shared" si="4"/>
        <v>0.15576819037457432</v>
      </c>
      <c r="Q60" s="2">
        <f t="shared" si="5"/>
        <v>2.9665284829679565E-2</v>
      </c>
      <c r="R60" s="2">
        <f t="shared" si="6"/>
        <v>1.0046969384566991</v>
      </c>
      <c r="S60" s="2">
        <f t="shared" si="26"/>
        <v>18.114210177050264</v>
      </c>
      <c r="T60" s="2">
        <f t="shared" si="8"/>
        <v>0.16119871325338653</v>
      </c>
      <c r="U60" s="2">
        <f t="shared" si="9"/>
        <v>0.19310637907445966</v>
      </c>
      <c r="V60" s="2">
        <v>0</v>
      </c>
      <c r="W60" s="2">
        <f t="shared" si="27"/>
        <v>1.1979399535957698</v>
      </c>
      <c r="X60" s="16">
        <f t="shared" si="28"/>
        <v>6</v>
      </c>
      <c r="Y60" s="16">
        <f t="shared" si="29"/>
        <v>0.60668703659049561</v>
      </c>
      <c r="Z60" s="1">
        <f t="shared" si="30"/>
        <v>0.7279706865907295</v>
      </c>
      <c r="AA60" s="1">
        <f t="shared" si="31"/>
        <v>0.36228420354100527</v>
      </c>
      <c r="AB60" s="1">
        <f t="shared" si="32"/>
        <v>0</v>
      </c>
      <c r="AC60" s="1">
        <f t="shared" si="33"/>
        <v>1</v>
      </c>
    </row>
    <row r="61" spans="1:29" x14ac:dyDescent="0.3">
      <c r="D61" s="2">
        <v>7.6</v>
      </c>
      <c r="E61" s="2">
        <v>17.8</v>
      </c>
      <c r="F61" s="2">
        <v>16</v>
      </c>
      <c r="G61" s="2">
        <v>14</v>
      </c>
      <c r="H61" s="2">
        <v>0.18</v>
      </c>
      <c r="I61" s="2">
        <v>345.3</v>
      </c>
      <c r="J61" s="2">
        <v>193.3</v>
      </c>
      <c r="K61" s="2">
        <f t="shared" si="1"/>
        <v>1.7863424728401449</v>
      </c>
      <c r="L61" s="2">
        <v>0.14000000000000001</v>
      </c>
      <c r="N61" s="2">
        <f t="shared" si="2"/>
        <v>0.69873999999999992</v>
      </c>
      <c r="O61" s="2">
        <f t="shared" si="3"/>
        <v>0.96631162390064473</v>
      </c>
      <c r="P61" s="2">
        <f t="shared" si="4"/>
        <v>0.14603810591826175</v>
      </c>
      <c r="Q61" s="2">
        <f t="shared" si="5"/>
        <v>2.204745857525146</v>
      </c>
      <c r="R61" s="2">
        <f t="shared" si="6"/>
        <v>1.042383203414835</v>
      </c>
      <c r="S61" s="2">
        <f t="shared" si="26"/>
        <v>18.882877112162507</v>
      </c>
      <c r="T61" s="2">
        <f t="shared" si="8"/>
        <v>0.15112941033324179</v>
      </c>
      <c r="U61" s="2">
        <f t="shared" si="9"/>
        <v>0.20193779711171667</v>
      </c>
      <c r="V61" s="2">
        <v>0</v>
      </c>
      <c r="W61" s="2">
        <f t="shared" si="27"/>
        <v>1.3361912593084424</v>
      </c>
      <c r="X61" s="16">
        <f t="shared" si="28"/>
        <v>14</v>
      </c>
      <c r="Y61" s="16">
        <f t="shared" si="29"/>
        <v>0.8361498249736532</v>
      </c>
      <c r="Z61" s="1">
        <f t="shared" si="30"/>
        <v>0.79846468936523707</v>
      </c>
      <c r="AA61" s="1">
        <f t="shared" si="31"/>
        <v>0.37765754224325015</v>
      </c>
      <c r="AB61" s="1">
        <f t="shared" si="32"/>
        <v>0</v>
      </c>
      <c r="AC61" s="1">
        <f t="shared" si="33"/>
        <v>1</v>
      </c>
    </row>
    <row r="62" spans="1:29" x14ac:dyDescent="0.3">
      <c r="D62" s="2">
        <v>7.6</v>
      </c>
      <c r="E62" s="2">
        <v>19.2</v>
      </c>
      <c r="F62" s="2">
        <v>13</v>
      </c>
      <c r="G62" s="2">
        <v>10</v>
      </c>
      <c r="H62" s="2">
        <v>0.18</v>
      </c>
      <c r="I62" s="2">
        <v>375</v>
      </c>
      <c r="J62" s="2">
        <v>209.2</v>
      </c>
      <c r="K62" s="2">
        <f t="shared" si="1"/>
        <v>1.7925430210325048</v>
      </c>
      <c r="L62" s="2">
        <v>0.14000000000000001</v>
      </c>
      <c r="N62" s="2">
        <f t="shared" si="2"/>
        <v>0.66135999999999995</v>
      </c>
      <c r="O62" s="2">
        <f t="shared" si="3"/>
        <v>0.96631162390064473</v>
      </c>
      <c r="P62" s="2">
        <f t="shared" si="4"/>
        <v>0.1387054015296367</v>
      </c>
      <c r="Q62" s="2">
        <f t="shared" si="5"/>
        <v>0.86935823539880586</v>
      </c>
      <c r="R62" s="2">
        <f t="shared" si="6"/>
        <v>1.0216227766016839</v>
      </c>
      <c r="S62" s="2">
        <f t="shared" si="26"/>
        <v>14.150454331220697</v>
      </c>
      <c r="T62" s="2">
        <f t="shared" si="8"/>
        <v>0.14354106697975338</v>
      </c>
      <c r="U62" s="2">
        <f t="shared" si="9"/>
        <v>0.15163461185843735</v>
      </c>
      <c r="V62" s="2">
        <v>0</v>
      </c>
      <c r="W62" s="2">
        <f t="shared" si="27"/>
        <v>1.0563848733256636</v>
      </c>
      <c r="X62" s="16">
        <f t="shared" si="28"/>
        <v>10</v>
      </c>
      <c r="Y62" s="16">
        <f t="shared" si="29"/>
        <v>2.0147761818657695</v>
      </c>
      <c r="Z62" s="1">
        <f t="shared" si="30"/>
        <v>0.97803594712058439</v>
      </c>
      <c r="AA62" s="1">
        <f t="shared" si="31"/>
        <v>0.28300908662441393</v>
      </c>
      <c r="AB62" s="1">
        <f t="shared" si="32"/>
        <v>0</v>
      </c>
      <c r="AC62" s="1">
        <f t="shared" si="33"/>
        <v>1</v>
      </c>
    </row>
    <row r="63" spans="1:29" x14ac:dyDescent="0.3">
      <c r="D63" s="2">
        <v>7.6</v>
      </c>
      <c r="E63" s="2">
        <v>11.8</v>
      </c>
      <c r="F63" s="2">
        <v>15</v>
      </c>
      <c r="G63" s="2">
        <v>13</v>
      </c>
      <c r="H63" s="2">
        <v>0.18</v>
      </c>
      <c r="I63" s="2">
        <v>211.1</v>
      </c>
      <c r="J63" s="2">
        <v>103.2</v>
      </c>
      <c r="K63" s="2">
        <f t="shared" si="1"/>
        <v>2.0455426356589146</v>
      </c>
      <c r="L63" s="2">
        <v>0.21</v>
      </c>
      <c r="N63" s="2">
        <f t="shared" si="2"/>
        <v>0.85893999999999981</v>
      </c>
      <c r="O63" s="2">
        <f t="shared" si="3"/>
        <v>0.96631162390064473</v>
      </c>
      <c r="P63" s="2">
        <f t="shared" si="4"/>
        <v>0.2055688118023255</v>
      </c>
      <c r="Q63" s="2">
        <f t="shared" si="5"/>
        <v>1.888418384193032</v>
      </c>
      <c r="R63" s="2">
        <f t="shared" si="6"/>
        <v>1.0368721665810319</v>
      </c>
      <c r="S63" s="2">
        <f t="shared" si="26"/>
        <v>17.44150088290851</v>
      </c>
      <c r="T63" s="2">
        <f t="shared" si="8"/>
        <v>0.21273552621929537</v>
      </c>
      <c r="U63" s="2">
        <f t="shared" si="9"/>
        <v>0.18562682351981749</v>
      </c>
      <c r="V63" s="2">
        <v>1</v>
      </c>
      <c r="W63" s="2">
        <f t="shared" si="27"/>
        <v>0.87257087153589352</v>
      </c>
      <c r="X63" s="16">
        <f t="shared" si="28"/>
        <v>13</v>
      </c>
      <c r="Y63" s="16">
        <f t="shared" si="29"/>
        <v>2.0947641223398734</v>
      </c>
      <c r="Z63" s="1">
        <f t="shared" si="30"/>
        <v>0.98190401704364816</v>
      </c>
      <c r="AA63" s="1">
        <f t="shared" si="31"/>
        <v>0.34883001765817023</v>
      </c>
      <c r="AB63" s="1">
        <f t="shared" si="32"/>
        <v>1</v>
      </c>
      <c r="AC63" s="1">
        <f t="shared" si="33"/>
        <v>0</v>
      </c>
    </row>
    <row r="64" spans="1:29" x14ac:dyDescent="0.3">
      <c r="D64" s="2">
        <v>7.6</v>
      </c>
      <c r="E64" s="2">
        <v>2.2000000000000002</v>
      </c>
      <c r="F64" s="2">
        <v>9</v>
      </c>
      <c r="G64" s="2">
        <v>15</v>
      </c>
      <c r="H64" s="2">
        <v>0.18</v>
      </c>
      <c r="I64" s="2">
        <v>39.1</v>
      </c>
      <c r="J64" s="2">
        <v>37.1</v>
      </c>
      <c r="K64" s="2">
        <f t="shared" si="1"/>
        <v>1.0539083557951483</v>
      </c>
      <c r="L64" s="2">
        <v>0.12</v>
      </c>
      <c r="N64" s="2">
        <f t="shared" si="2"/>
        <v>0.98316999999999999</v>
      </c>
      <c r="O64" s="2">
        <f t="shared" si="3"/>
        <v>0.96631162390064473</v>
      </c>
      <c r="P64" s="2">
        <f t="shared" si="4"/>
        <v>0.12123201614555254</v>
      </c>
      <c r="Q64" s="2">
        <f t="shared" si="5"/>
        <v>2.4981627346432429</v>
      </c>
      <c r="R64" s="2">
        <f t="shared" si="6"/>
        <v>1.0480947501931113</v>
      </c>
      <c r="S64" s="2">
        <f t="shared" si="26"/>
        <v>11.931015486381245</v>
      </c>
      <c r="T64" s="2">
        <f t="shared" si="8"/>
        <v>0.12545850960188543</v>
      </c>
      <c r="U64" s="2">
        <f t="shared" si="9"/>
        <v>0.13054235439217435</v>
      </c>
      <c r="V64" s="2">
        <v>1</v>
      </c>
      <c r="W64" s="2">
        <f t="shared" si="27"/>
        <v>1.0405221200731729</v>
      </c>
      <c r="X64" s="16">
        <f t="shared" si="28"/>
        <v>15</v>
      </c>
      <c r="Y64" s="16">
        <f t="shared" si="29"/>
        <v>0.36171003265709317</v>
      </c>
      <c r="Z64" s="1">
        <f t="shared" si="30"/>
        <v>0.64121563548203642</v>
      </c>
      <c r="AA64" s="1">
        <f t="shared" si="31"/>
        <v>0.23862030972762491</v>
      </c>
      <c r="AB64" s="1">
        <f t="shared" si="32"/>
        <v>0</v>
      </c>
      <c r="AC64" s="1">
        <f t="shared" si="33"/>
        <v>0</v>
      </c>
    </row>
    <row r="65" spans="1:29" x14ac:dyDescent="0.3">
      <c r="D65" s="2">
        <v>7.6</v>
      </c>
      <c r="E65" s="2">
        <v>7.2</v>
      </c>
      <c r="F65" s="2">
        <v>14</v>
      </c>
      <c r="G65" s="2">
        <v>9</v>
      </c>
      <c r="H65" s="2">
        <v>0.18</v>
      </c>
      <c r="I65" s="2">
        <v>137.5</v>
      </c>
      <c r="J65" s="2">
        <v>86.4</v>
      </c>
      <c r="K65" s="2">
        <f t="shared" si="1"/>
        <v>1.5914351851851851</v>
      </c>
      <c r="L65" s="2">
        <v>0.18</v>
      </c>
      <c r="N65" s="2">
        <f t="shared" si="2"/>
        <v>0.94491999999999998</v>
      </c>
      <c r="O65" s="2">
        <f t="shared" si="3"/>
        <v>0.96631162390064473</v>
      </c>
      <c r="P65" s="2">
        <f t="shared" si="4"/>
        <v>0.17594213541666665</v>
      </c>
      <c r="Q65" s="2">
        <f t="shared" si="5"/>
        <v>0.5567277084540817</v>
      </c>
      <c r="R65" s="2">
        <f t="shared" si="6"/>
        <v>1.0169999999999999</v>
      </c>
      <c r="S65" s="2">
        <f t="shared" si="26"/>
        <v>14.794727708454081</v>
      </c>
      <c r="T65" s="2">
        <f t="shared" si="8"/>
        <v>0.18207597949246737</v>
      </c>
      <c r="U65" s="2">
        <f t="shared" si="9"/>
        <v>0.15800266246413872</v>
      </c>
      <c r="V65" s="2">
        <v>1</v>
      </c>
      <c r="W65" s="2">
        <f t="shared" si="27"/>
        <v>0.86778422340260108</v>
      </c>
      <c r="X65" s="16">
        <f t="shared" si="28"/>
        <v>9</v>
      </c>
      <c r="Y65" s="16">
        <f t="shared" si="29"/>
        <v>1.6301884947450429</v>
      </c>
      <c r="Z65" s="1">
        <f t="shared" si="30"/>
        <v>0.94846916760036049</v>
      </c>
      <c r="AA65" s="1">
        <f t="shared" si="31"/>
        <v>0.29589455416908161</v>
      </c>
      <c r="AB65" s="1">
        <f t="shared" si="32"/>
        <v>1</v>
      </c>
      <c r="AC65" s="1">
        <f t="shared" si="33"/>
        <v>0</v>
      </c>
    </row>
    <row r="66" spans="1:29" x14ac:dyDescent="0.3">
      <c r="D66" s="2">
        <v>7.6</v>
      </c>
      <c r="E66" s="2">
        <v>13.2</v>
      </c>
      <c r="F66" s="2">
        <v>25</v>
      </c>
      <c r="G66" s="2">
        <v>7</v>
      </c>
      <c r="H66" s="2">
        <v>0.18</v>
      </c>
      <c r="I66" s="2">
        <v>257.39999999999998</v>
      </c>
      <c r="J66" s="2">
        <v>147.6</v>
      </c>
      <c r="K66" s="2">
        <f t="shared" si="1"/>
        <v>1.7439024390243902</v>
      </c>
      <c r="L66" s="2">
        <v>0.17</v>
      </c>
      <c r="N66" s="2">
        <f t="shared" si="2"/>
        <v>0.82155999999999996</v>
      </c>
      <c r="O66" s="2">
        <f t="shared" si="3"/>
        <v>0.96631162390064473</v>
      </c>
      <c r="P66" s="2">
        <f t="shared" si="4"/>
        <v>0.1676282970731707</v>
      </c>
      <c r="Q66" s="2">
        <f t="shared" si="5"/>
        <v>0.12032594375897732</v>
      </c>
      <c r="R66" s="2">
        <f t="shared" si="6"/>
        <v>1.008520259177452</v>
      </c>
      <c r="S66" s="2">
        <f t="shared" si="26"/>
        <v>25.33333242319528</v>
      </c>
      <c r="T66" s="2">
        <f t="shared" si="8"/>
        <v>0.17347229705932429</v>
      </c>
      <c r="U66" s="2">
        <f t="shared" si="9"/>
        <v>0.29860069776665626</v>
      </c>
      <c r="V66" s="2">
        <v>0</v>
      </c>
      <c r="W66" s="2">
        <f t="shared" si="27"/>
        <v>1.7213163302065482</v>
      </c>
      <c r="X66" s="16">
        <f t="shared" si="28"/>
        <v>7</v>
      </c>
      <c r="Y66" s="16">
        <f t="shared" si="29"/>
        <v>-1.9843865049882534</v>
      </c>
      <c r="Z66" s="1">
        <f t="shared" si="30"/>
        <v>2.3606384636113854E-2</v>
      </c>
      <c r="AA66" s="1">
        <f t="shared" si="31"/>
        <v>0.50666664846390563</v>
      </c>
      <c r="AB66" s="1">
        <f t="shared" si="32"/>
        <v>0</v>
      </c>
      <c r="AC66" s="1">
        <f t="shared" si="33"/>
        <v>1</v>
      </c>
    </row>
    <row r="67" spans="1:29" x14ac:dyDescent="0.3">
      <c r="D67" s="2">
        <v>7.6</v>
      </c>
      <c r="E67" s="2">
        <v>16.2</v>
      </c>
      <c r="F67" s="2">
        <v>17</v>
      </c>
      <c r="G67" s="2">
        <v>10</v>
      </c>
      <c r="H67" s="2">
        <v>0.18</v>
      </c>
      <c r="I67" s="2">
        <v>323.39999999999998</v>
      </c>
      <c r="J67" s="2">
        <v>184.1</v>
      </c>
      <c r="K67" s="2">
        <f t="shared" ref="K67:K130" si="34">I67/J67</f>
        <v>1.7566539923954372</v>
      </c>
      <c r="L67" s="2">
        <v>0.15</v>
      </c>
      <c r="N67" s="2">
        <f t="shared" ref="N67:N130" si="35">IF(E67&lt;=9.15,1-0.00765*E67,IF(AND(E67&gt;9.15,E67&lt;=23),1.174-0.0267*E67,IF(AND(E67&gt;23,E67&lt;=30),0.744-0.008*E67,0.5)))</f>
        <v>0.74146000000000001</v>
      </c>
      <c r="O67" s="2">
        <f t="shared" ref="O67:O130" si="36">(10^2.24)/(D67^2.56)</f>
        <v>0.96631162390064473</v>
      </c>
      <c r="P67" s="2">
        <f t="shared" ref="P67:P130" si="37">0.65*H67*I67*N67/J67</f>
        <v>0.15239117429657792</v>
      </c>
      <c r="Q67" s="2">
        <f t="shared" ref="Q67:Q130" si="38">IF(G67&lt;=5,0,IF(AND(G67&gt;5,G67&lt;35),EXP(1.76-190/G67^2),5))</f>
        <v>0.86935823539880586</v>
      </c>
      <c r="R67" s="2">
        <f t="shared" ref="R67:R130" si="39">IF(G67&lt;=5,1,IF(AND(G67&gt;5,G67&lt;35),(0.99+(G67^1.5)/1000),1.2))</f>
        <v>1.0216227766016839</v>
      </c>
      <c r="S67" s="2">
        <f t="shared" si="26"/>
        <v>18.236945437627433</v>
      </c>
      <c r="T67" s="2">
        <f t="shared" ref="T67:T130" si="40">P67/O67</f>
        <v>0.15770396477425241</v>
      </c>
      <c r="U67" s="2">
        <f t="shared" ref="U67:U130" si="41">1/(34-S67)+S67/135+50/((10*S67+45)^2)-1/200</f>
        <v>0.19449514226261266</v>
      </c>
      <c r="V67" s="2">
        <v>0</v>
      </c>
      <c r="W67" s="2">
        <f t="shared" si="27"/>
        <v>1.2332926603400587</v>
      </c>
      <c r="X67" s="16">
        <f t="shared" si="28"/>
        <v>10</v>
      </c>
      <c r="Y67" s="16">
        <f t="shared" si="29"/>
        <v>0.76310521860627289</v>
      </c>
      <c r="Z67" s="1">
        <f t="shared" si="30"/>
        <v>0.7772996759898656</v>
      </c>
      <c r="AA67" s="1">
        <f t="shared" si="31"/>
        <v>0.36473890875254866</v>
      </c>
      <c r="AB67" s="1">
        <f t="shared" si="32"/>
        <v>0</v>
      </c>
      <c r="AC67" s="1">
        <f t="shared" si="33"/>
        <v>1</v>
      </c>
    </row>
    <row r="68" spans="1:29" x14ac:dyDescent="0.3">
      <c r="D68" s="2">
        <v>7.6</v>
      </c>
      <c r="E68" s="2">
        <v>17.8</v>
      </c>
      <c r="F68" s="2">
        <v>21</v>
      </c>
      <c r="G68" s="2">
        <v>6</v>
      </c>
      <c r="H68" s="2">
        <v>0.18</v>
      </c>
      <c r="I68" s="2">
        <v>358.3</v>
      </c>
      <c r="J68" s="2">
        <v>203.3</v>
      </c>
      <c r="K68" s="2">
        <f t="shared" si="34"/>
        <v>1.7624200688637481</v>
      </c>
      <c r="L68" s="2">
        <v>0.14000000000000001</v>
      </c>
      <c r="N68" s="2">
        <f t="shared" si="35"/>
        <v>0.69873999999999992</v>
      </c>
      <c r="O68" s="2">
        <f t="shared" si="36"/>
        <v>0.96631162390064473</v>
      </c>
      <c r="P68" s="2">
        <f t="shared" si="37"/>
        <v>0.14408238767338905</v>
      </c>
      <c r="Q68" s="2">
        <f t="shared" si="38"/>
        <v>2.9665284829679565E-2</v>
      </c>
      <c r="R68" s="2">
        <f t="shared" si="39"/>
        <v>1.0046969384566991</v>
      </c>
      <c r="S68" s="2">
        <f t="shared" si="26"/>
        <v>21.12830099242036</v>
      </c>
      <c r="T68" s="2">
        <f t="shared" si="40"/>
        <v>0.14910551017877796</v>
      </c>
      <c r="U68" s="2">
        <f t="shared" si="41"/>
        <v>0.2299570102848944</v>
      </c>
      <c r="V68" s="2">
        <v>0</v>
      </c>
      <c r="W68" s="2">
        <f t="shared" si="27"/>
        <v>1.5422435429057937</v>
      </c>
      <c r="X68" s="16">
        <f t="shared" si="28"/>
        <v>6</v>
      </c>
      <c r="Y68" s="16">
        <f t="shared" si="29"/>
        <v>-0.71976087571274106</v>
      </c>
      <c r="Z68" s="1">
        <f t="shared" si="30"/>
        <v>0.23583611882925853</v>
      </c>
      <c r="AA68" s="1">
        <f t="shared" si="31"/>
        <v>0.42256601984840719</v>
      </c>
      <c r="AB68" s="1">
        <f t="shared" si="32"/>
        <v>0</v>
      </c>
      <c r="AC68" s="1">
        <f t="shared" si="33"/>
        <v>1</v>
      </c>
    </row>
    <row r="69" spans="1:29" x14ac:dyDescent="0.3">
      <c r="D69" s="2">
        <v>7.6</v>
      </c>
      <c r="E69" s="2">
        <v>6.8</v>
      </c>
      <c r="F69" s="2">
        <v>10</v>
      </c>
      <c r="G69" s="2">
        <v>15</v>
      </c>
      <c r="H69" s="2">
        <v>0.18</v>
      </c>
      <c r="I69" s="2">
        <v>124</v>
      </c>
      <c r="J69" s="2">
        <v>68.099999999999994</v>
      </c>
      <c r="K69" s="2">
        <f t="shared" si="34"/>
        <v>1.8208516886930985</v>
      </c>
      <c r="L69" s="2">
        <v>0.21</v>
      </c>
      <c r="N69" s="2">
        <f t="shared" si="35"/>
        <v>0.94798000000000004</v>
      </c>
      <c r="O69" s="2">
        <f t="shared" si="36"/>
        <v>0.96631162390064473</v>
      </c>
      <c r="P69" s="2">
        <f t="shared" si="37"/>
        <v>0.20195732511013217</v>
      </c>
      <c r="Q69" s="2">
        <f t="shared" si="38"/>
        <v>2.4981627346432429</v>
      </c>
      <c r="R69" s="2">
        <f t="shared" si="39"/>
        <v>1.0480947501931113</v>
      </c>
      <c r="S69" s="2">
        <f t="shared" si="26"/>
        <v>12.979110236574355</v>
      </c>
      <c r="T69" s="2">
        <f t="shared" si="40"/>
        <v>0.20899813281237858</v>
      </c>
      <c r="U69" s="2">
        <f t="shared" si="41"/>
        <v>0.14034984077251741</v>
      </c>
      <c r="V69" s="2">
        <v>1</v>
      </c>
      <c r="W69" s="2">
        <f t="shared" si="27"/>
        <v>0.67153633807107749</v>
      </c>
      <c r="X69" s="16">
        <f t="shared" si="28"/>
        <v>15</v>
      </c>
      <c r="Y69" s="16">
        <f t="shared" si="29"/>
        <v>3.31915364871299</v>
      </c>
      <c r="Z69" s="1">
        <f t="shared" si="30"/>
        <v>0.99954854632991841</v>
      </c>
      <c r="AA69" s="1">
        <f t="shared" si="31"/>
        <v>0.25958220473148708</v>
      </c>
      <c r="AB69" s="1">
        <f t="shared" si="32"/>
        <v>1</v>
      </c>
      <c r="AC69" s="1">
        <f t="shared" si="33"/>
        <v>0</v>
      </c>
    </row>
    <row r="70" spans="1:29" x14ac:dyDescent="0.3">
      <c r="D70" s="2">
        <v>7.6</v>
      </c>
      <c r="E70" s="2">
        <v>8.1999999999999993</v>
      </c>
      <c r="F70" s="2">
        <v>16</v>
      </c>
      <c r="G70" s="2">
        <v>15</v>
      </c>
      <c r="H70" s="2">
        <v>0.18</v>
      </c>
      <c r="I70" s="2">
        <v>153.5</v>
      </c>
      <c r="J70" s="2">
        <v>83.9</v>
      </c>
      <c r="K70" s="2">
        <f t="shared" si="34"/>
        <v>1.8295589988081047</v>
      </c>
      <c r="L70" s="2">
        <v>0.2</v>
      </c>
      <c r="N70" s="2">
        <f t="shared" si="35"/>
        <v>0.93727000000000005</v>
      </c>
      <c r="O70" s="2">
        <f t="shared" si="36"/>
        <v>0.96631162390064473</v>
      </c>
      <c r="P70" s="2">
        <f t="shared" si="37"/>
        <v>0.20063051924910605</v>
      </c>
      <c r="Q70" s="2">
        <f t="shared" si="38"/>
        <v>2.4981627346432429</v>
      </c>
      <c r="R70" s="2">
        <f t="shared" si="39"/>
        <v>1.0480947501931113</v>
      </c>
      <c r="S70" s="2">
        <f t="shared" si="26"/>
        <v>19.267678737733021</v>
      </c>
      <c r="T70" s="2">
        <f t="shared" si="40"/>
        <v>0.20762507071914793</v>
      </c>
      <c r="U70" s="2">
        <f t="shared" si="41"/>
        <v>0.20648662049702746</v>
      </c>
      <c r="V70" s="2">
        <v>1</v>
      </c>
      <c r="W70" s="2">
        <f t="shared" si="27"/>
        <v>0.9945167979079923</v>
      </c>
      <c r="X70" s="16">
        <f t="shared" si="28"/>
        <v>15</v>
      </c>
      <c r="Y70" s="16">
        <f t="shared" si="29"/>
        <v>1.2170060587286713</v>
      </c>
      <c r="Z70" s="1">
        <f t="shared" si="30"/>
        <v>0.88819904466249666</v>
      </c>
      <c r="AA70" s="1">
        <f t="shared" si="31"/>
        <v>0.38535357475466042</v>
      </c>
      <c r="AB70" s="1">
        <f t="shared" si="32"/>
        <v>1</v>
      </c>
      <c r="AC70" s="1">
        <f t="shared" si="33"/>
        <v>0</v>
      </c>
    </row>
    <row r="71" spans="1:29" x14ac:dyDescent="0.3">
      <c r="D71" s="2">
        <v>7.6</v>
      </c>
      <c r="E71" s="2">
        <v>12.8</v>
      </c>
      <c r="F71" s="2">
        <v>25</v>
      </c>
      <c r="G71" s="2">
        <v>7</v>
      </c>
      <c r="H71" s="2">
        <v>0.18</v>
      </c>
      <c r="I71" s="2">
        <v>244.1</v>
      </c>
      <c r="J71" s="2">
        <v>129.30000000000001</v>
      </c>
      <c r="K71" s="2">
        <f t="shared" si="34"/>
        <v>1.887857695282289</v>
      </c>
      <c r="L71" s="2">
        <v>0.19</v>
      </c>
      <c r="N71" s="2">
        <f t="shared" si="35"/>
        <v>0.83223999999999987</v>
      </c>
      <c r="O71" s="2">
        <f t="shared" si="36"/>
        <v>0.96631162390064473</v>
      </c>
      <c r="P71" s="2">
        <f t="shared" si="37"/>
        <v>0.18382463053364262</v>
      </c>
      <c r="Q71" s="2">
        <f t="shared" si="38"/>
        <v>0.12032594375897732</v>
      </c>
      <c r="R71" s="2">
        <f t="shared" si="39"/>
        <v>1.008520259177452</v>
      </c>
      <c r="S71" s="2">
        <f t="shared" si="26"/>
        <v>25.33333242319528</v>
      </c>
      <c r="T71" s="2">
        <f t="shared" si="40"/>
        <v>0.19023328084537591</v>
      </c>
      <c r="U71" s="2">
        <f t="shared" si="41"/>
        <v>0.29860069776665626</v>
      </c>
      <c r="V71" s="2">
        <v>0</v>
      </c>
      <c r="W71" s="2">
        <f t="shared" si="27"/>
        <v>1.569655406455208</v>
      </c>
      <c r="X71" s="16">
        <f t="shared" si="28"/>
        <v>7</v>
      </c>
      <c r="Y71" s="16">
        <f t="shared" si="29"/>
        <v>-1.7107661818753432</v>
      </c>
      <c r="Z71" s="1">
        <f t="shared" si="30"/>
        <v>4.3562142405070038E-2</v>
      </c>
      <c r="AA71" s="1">
        <f t="shared" si="31"/>
        <v>0.50666664846390563</v>
      </c>
      <c r="AB71" s="1">
        <f t="shared" si="32"/>
        <v>0</v>
      </c>
      <c r="AC71" s="1">
        <f t="shared" si="33"/>
        <v>1</v>
      </c>
    </row>
    <row r="72" spans="1:29" x14ac:dyDescent="0.3">
      <c r="D72" s="2">
        <v>7.6</v>
      </c>
      <c r="E72" s="2">
        <v>17.2</v>
      </c>
      <c r="F72" s="2">
        <v>21</v>
      </c>
      <c r="G72" s="2">
        <v>10</v>
      </c>
      <c r="H72" s="2">
        <v>0.18</v>
      </c>
      <c r="I72" s="2">
        <v>339.4</v>
      </c>
      <c r="J72" s="2">
        <v>181.4</v>
      </c>
      <c r="K72" s="2">
        <f t="shared" si="34"/>
        <v>1.871003307607497</v>
      </c>
      <c r="L72" s="2">
        <v>0.15</v>
      </c>
      <c r="N72" s="2">
        <f t="shared" si="35"/>
        <v>0.71475999999999995</v>
      </c>
      <c r="O72" s="2">
        <f t="shared" si="36"/>
        <v>0.96631162390064473</v>
      </c>
      <c r="P72" s="2">
        <f t="shared" si="37"/>
        <v>0.1564662439250275</v>
      </c>
      <c r="Q72" s="2">
        <f t="shared" si="38"/>
        <v>0.86935823539880586</v>
      </c>
      <c r="R72" s="2">
        <f t="shared" si="39"/>
        <v>1.0216227766016839</v>
      </c>
      <c r="S72" s="2">
        <f t="shared" si="26"/>
        <v>22.323436544034166</v>
      </c>
      <c r="T72" s="2">
        <f t="shared" si="40"/>
        <v>0.16192110293926798</v>
      </c>
      <c r="U72" s="2">
        <f t="shared" si="41"/>
        <v>0.24669535562615547</v>
      </c>
      <c r="V72" s="2">
        <v>0</v>
      </c>
      <c r="W72" s="2">
        <f t="shared" si="27"/>
        <v>1.5235528362148318</v>
      </c>
      <c r="X72" s="16">
        <f t="shared" si="28"/>
        <v>10</v>
      </c>
      <c r="Y72" s="16">
        <f t="shared" si="29"/>
        <v>-0.66769361859531262</v>
      </c>
      <c r="Z72" s="1">
        <f t="shared" si="30"/>
        <v>0.25216459213340431</v>
      </c>
      <c r="AA72" s="1">
        <f t="shared" si="31"/>
        <v>0.44646873088068334</v>
      </c>
      <c r="AB72" s="1">
        <f t="shared" si="32"/>
        <v>0</v>
      </c>
      <c r="AC72" s="1">
        <f t="shared" si="33"/>
        <v>1</v>
      </c>
    </row>
    <row r="73" spans="1:29" x14ac:dyDescent="0.3">
      <c r="D73" s="2">
        <v>7.6</v>
      </c>
      <c r="E73" s="2">
        <v>13.2</v>
      </c>
      <c r="F73" s="2">
        <v>21</v>
      </c>
      <c r="G73" s="2">
        <v>10</v>
      </c>
      <c r="H73" s="2">
        <v>0.18</v>
      </c>
      <c r="I73" s="2">
        <v>229.7</v>
      </c>
      <c r="J73" s="2">
        <v>122.8</v>
      </c>
      <c r="K73" s="2">
        <f t="shared" si="34"/>
        <v>1.8705211726384365</v>
      </c>
      <c r="L73" s="2">
        <v>0.18</v>
      </c>
      <c r="N73" s="2">
        <f t="shared" si="35"/>
        <v>0.82155999999999996</v>
      </c>
      <c r="O73" s="2">
        <f t="shared" si="36"/>
        <v>0.96631162390064473</v>
      </c>
      <c r="P73" s="2">
        <f t="shared" si="37"/>
        <v>0.17979920882736153</v>
      </c>
      <c r="Q73" s="2">
        <f t="shared" si="38"/>
        <v>0.86935823539880586</v>
      </c>
      <c r="R73" s="2">
        <f t="shared" si="39"/>
        <v>1.0216227766016839</v>
      </c>
      <c r="S73" s="2">
        <f t="shared" si="26"/>
        <v>22.323436544034166</v>
      </c>
      <c r="T73" s="2">
        <f t="shared" si="40"/>
        <v>0.18606752147053579</v>
      </c>
      <c r="U73" s="2">
        <f t="shared" si="41"/>
        <v>0.24669535562615547</v>
      </c>
      <c r="V73" s="2">
        <v>0</v>
      </c>
      <c r="W73" s="2">
        <f t="shared" si="27"/>
        <v>1.3258378124052146</v>
      </c>
      <c r="X73" s="16">
        <f t="shared" si="28"/>
        <v>10</v>
      </c>
      <c r="Y73" s="16">
        <f t="shared" si="29"/>
        <v>-0.51660477407679117</v>
      </c>
      <c r="Z73" s="1">
        <f t="shared" si="30"/>
        <v>0.30271604118871231</v>
      </c>
      <c r="AA73" s="1">
        <f t="shared" si="31"/>
        <v>0.44646873088068334</v>
      </c>
      <c r="AB73" s="1">
        <f t="shared" si="32"/>
        <v>0</v>
      </c>
      <c r="AC73" s="1">
        <f t="shared" si="33"/>
        <v>1</v>
      </c>
    </row>
    <row r="74" spans="1:29" x14ac:dyDescent="0.3">
      <c r="D74" s="2">
        <v>7.6</v>
      </c>
      <c r="E74" s="2">
        <v>14.8</v>
      </c>
      <c r="F74" s="2">
        <v>19</v>
      </c>
      <c r="G74" s="2">
        <v>8</v>
      </c>
      <c r="H74" s="2">
        <v>0.18</v>
      </c>
      <c r="I74" s="2">
        <v>262.39999999999998</v>
      </c>
      <c r="J74" s="2">
        <v>139.80000000000001</v>
      </c>
      <c r="K74" s="2">
        <f t="shared" si="34"/>
        <v>1.8769670958512157</v>
      </c>
      <c r="L74" s="2">
        <v>0.17</v>
      </c>
      <c r="N74" s="2">
        <f t="shared" si="35"/>
        <v>0.77883999999999987</v>
      </c>
      <c r="O74" s="2">
        <f t="shared" si="36"/>
        <v>0.96631162390064473</v>
      </c>
      <c r="P74" s="2">
        <f t="shared" si="37"/>
        <v>0.17103727519313297</v>
      </c>
      <c r="Q74" s="2">
        <f t="shared" si="38"/>
        <v>0.29857025909289908</v>
      </c>
      <c r="R74" s="2">
        <f t="shared" si="39"/>
        <v>1.0126274169979694</v>
      </c>
      <c r="S74" s="2">
        <f t="shared" si="26"/>
        <v>19.538491182054319</v>
      </c>
      <c r="T74" s="2">
        <f t="shared" si="40"/>
        <v>0.17700012186826272</v>
      </c>
      <c r="U74" s="2">
        <f t="shared" si="41"/>
        <v>0.20974392009101328</v>
      </c>
      <c r="V74" s="2">
        <v>0</v>
      </c>
      <c r="W74" s="2">
        <f t="shared" si="27"/>
        <v>1.1849930829263555</v>
      </c>
      <c r="X74" s="16">
        <f t="shared" si="28"/>
        <v>8</v>
      </c>
      <c r="Y74" s="16">
        <f t="shared" si="29"/>
        <v>0.27831000228191427</v>
      </c>
      <c r="Z74" s="1">
        <f t="shared" si="30"/>
        <v>0.60961280069582868</v>
      </c>
      <c r="AA74" s="1">
        <f t="shared" si="31"/>
        <v>0.39076982364108637</v>
      </c>
      <c r="AB74" s="1">
        <f t="shared" si="32"/>
        <v>0</v>
      </c>
      <c r="AC74" s="1">
        <f t="shared" si="33"/>
        <v>1</v>
      </c>
    </row>
    <row r="75" spans="1:29" x14ac:dyDescent="0.3">
      <c r="D75" s="2">
        <v>7.6</v>
      </c>
      <c r="E75" s="2">
        <v>16.2</v>
      </c>
      <c r="F75" s="2">
        <v>16</v>
      </c>
      <c r="G75" s="2">
        <v>7</v>
      </c>
      <c r="H75" s="2">
        <v>0.18</v>
      </c>
      <c r="I75" s="2">
        <v>291.60000000000002</v>
      </c>
      <c r="J75" s="2">
        <v>155.30000000000001</v>
      </c>
      <c r="K75" s="2">
        <f t="shared" si="34"/>
        <v>1.8776561493882808</v>
      </c>
      <c r="L75" s="2">
        <v>0.16</v>
      </c>
      <c r="N75" s="2">
        <f t="shared" si="35"/>
        <v>0.74146000000000001</v>
      </c>
      <c r="O75" s="2">
        <f t="shared" si="36"/>
        <v>0.96631162390064473</v>
      </c>
      <c r="P75" s="2">
        <f t="shared" si="37"/>
        <v>0.16288821063747588</v>
      </c>
      <c r="Q75" s="2">
        <f t="shared" si="38"/>
        <v>0.12032594375897732</v>
      </c>
      <c r="R75" s="2">
        <f t="shared" si="39"/>
        <v>1.008520259177452</v>
      </c>
      <c r="S75" s="2">
        <f t="shared" si="26"/>
        <v>16.25665009059821</v>
      </c>
      <c r="T75" s="2">
        <f t="shared" si="40"/>
        <v>0.16856695770662064</v>
      </c>
      <c r="U75" s="2">
        <f t="shared" si="41"/>
        <v>0.17293930119818174</v>
      </c>
      <c r="V75" s="2">
        <v>0</v>
      </c>
      <c r="W75" s="2">
        <f t="shared" si="27"/>
        <v>1.0259383188202926</v>
      </c>
      <c r="X75" s="16">
        <f t="shared" si="28"/>
        <v>7</v>
      </c>
      <c r="Y75" s="16">
        <f t="shared" si="29"/>
        <v>1.3704553336501897</v>
      </c>
      <c r="Z75" s="1">
        <f t="shared" si="30"/>
        <v>0.91472759535122017</v>
      </c>
      <c r="AA75" s="1">
        <f t="shared" si="31"/>
        <v>0.3251330018119642</v>
      </c>
      <c r="AB75" s="1">
        <f t="shared" si="32"/>
        <v>0</v>
      </c>
      <c r="AC75" s="1">
        <f t="shared" si="33"/>
        <v>1</v>
      </c>
    </row>
    <row r="76" spans="1:29" x14ac:dyDescent="0.3">
      <c r="D76" s="2">
        <v>7.6</v>
      </c>
      <c r="E76" s="2">
        <v>3.2</v>
      </c>
      <c r="F76" s="2">
        <v>15</v>
      </c>
      <c r="G76" s="2">
        <v>10</v>
      </c>
      <c r="H76" s="2">
        <v>0.38</v>
      </c>
      <c r="I76" s="2">
        <v>84.1</v>
      </c>
      <c r="J76" s="2">
        <v>59.6</v>
      </c>
      <c r="K76" s="2">
        <f t="shared" si="34"/>
        <v>1.4110738255033555</v>
      </c>
      <c r="L76" s="2">
        <v>0.35</v>
      </c>
      <c r="N76" s="2">
        <f t="shared" si="35"/>
        <v>0.97551999999999994</v>
      </c>
      <c r="O76" s="2">
        <f t="shared" si="36"/>
        <v>0.96631162390064473</v>
      </c>
      <c r="P76" s="2">
        <f t="shared" si="37"/>
        <v>0.34000309234899329</v>
      </c>
      <c r="Q76" s="2">
        <f t="shared" si="38"/>
        <v>0.86935823539880586</v>
      </c>
      <c r="R76" s="2">
        <f t="shared" si="39"/>
        <v>1.0216227766016839</v>
      </c>
      <c r="S76" s="2">
        <f t="shared" si="26"/>
        <v>16.193699884424063</v>
      </c>
      <c r="T76" s="2">
        <f t="shared" si="40"/>
        <v>0.3518565687707717</v>
      </c>
      <c r="U76" s="2">
        <f t="shared" si="41"/>
        <v>0.17228082956837079</v>
      </c>
      <c r="V76" s="2">
        <v>1</v>
      </c>
      <c r="W76" s="2">
        <f t="shared" si="27"/>
        <v>0.48963368843799726</v>
      </c>
      <c r="X76" s="16">
        <f t="shared" si="28"/>
        <v>10</v>
      </c>
      <c r="Y76" s="16">
        <f t="shared" si="29"/>
        <v>3.9469593095345989</v>
      </c>
      <c r="Z76" s="1">
        <f t="shared" si="30"/>
        <v>0.99996042499886162</v>
      </c>
      <c r="AA76" s="1">
        <f t="shared" si="31"/>
        <v>0.32387399768848124</v>
      </c>
      <c r="AB76" s="1">
        <f t="shared" si="32"/>
        <v>1</v>
      </c>
      <c r="AC76" s="1">
        <f t="shared" si="33"/>
        <v>0</v>
      </c>
    </row>
    <row r="77" spans="1:29" x14ac:dyDescent="0.3">
      <c r="D77" s="2">
        <v>7.6</v>
      </c>
      <c r="E77" s="2">
        <v>14.8</v>
      </c>
      <c r="F77" s="2">
        <v>62</v>
      </c>
      <c r="G77" s="2">
        <v>11</v>
      </c>
      <c r="H77" s="2">
        <v>0.38</v>
      </c>
      <c r="I77" s="2">
        <v>333.6</v>
      </c>
      <c r="J77" s="2">
        <v>195.3</v>
      </c>
      <c r="K77" s="2">
        <f t="shared" si="34"/>
        <v>1.7081413210445469</v>
      </c>
      <c r="L77" s="2">
        <v>0.33</v>
      </c>
      <c r="N77" s="2">
        <f t="shared" si="35"/>
        <v>0.77883999999999987</v>
      </c>
      <c r="O77" s="2">
        <f t="shared" si="36"/>
        <v>0.96631162390064473</v>
      </c>
      <c r="P77" s="2">
        <f t="shared" si="37"/>
        <v>0.32860109026113665</v>
      </c>
      <c r="Q77" s="2">
        <f t="shared" si="38"/>
        <v>1.208949820871366</v>
      </c>
      <c r="R77" s="2">
        <f t="shared" si="39"/>
        <v>1.0264828726939095</v>
      </c>
      <c r="S77" s="2">
        <f t="shared" si="26"/>
        <v>50</v>
      </c>
      <c r="T77" s="2">
        <f t="shared" si="40"/>
        <v>0.34005706040738171</v>
      </c>
      <c r="U77" s="2">
        <f t="shared" si="41"/>
        <v>0.30303870636902364</v>
      </c>
      <c r="V77" s="2">
        <v>0</v>
      </c>
      <c r="W77" s="2" t="str">
        <f t="shared" si="27"/>
        <v>5</v>
      </c>
      <c r="X77" s="16">
        <f t="shared" si="28"/>
        <v>11</v>
      </c>
      <c r="Y77" s="16">
        <f t="shared" si="29"/>
        <v>-12.808924780938804</v>
      </c>
      <c r="Z77" s="1">
        <f t="shared" si="30"/>
        <v>7.3072790741559136E-38</v>
      </c>
      <c r="AA77" s="1">
        <f t="shared" si="31"/>
        <v>1</v>
      </c>
      <c r="AB77" s="1">
        <f t="shared" si="32"/>
        <v>0</v>
      </c>
      <c r="AC77" s="1">
        <f t="shared" si="33"/>
        <v>1</v>
      </c>
    </row>
    <row r="78" spans="1:29" s="9" customFormat="1" hidden="1" x14ac:dyDescent="0.3">
      <c r="A78" s="7"/>
      <c r="B78" s="7"/>
      <c r="C78" s="7"/>
      <c r="D78" s="7">
        <v>7.6</v>
      </c>
      <c r="E78" s="7">
        <v>1.2</v>
      </c>
      <c r="F78" s="7">
        <v>27</v>
      </c>
      <c r="G78" s="7">
        <v>13</v>
      </c>
      <c r="H78" s="7">
        <v>0.38</v>
      </c>
      <c r="I78" s="7">
        <v>21.5</v>
      </c>
      <c r="J78" s="7">
        <v>21.5</v>
      </c>
      <c r="K78" s="2">
        <f t="shared" si="34"/>
        <v>1</v>
      </c>
      <c r="L78" s="7">
        <v>0.25</v>
      </c>
      <c r="M78" s="7"/>
      <c r="N78" s="7">
        <f t="shared" si="35"/>
        <v>0.99082000000000003</v>
      </c>
      <c r="O78" s="7">
        <f t="shared" si="36"/>
        <v>0.96631162390064473</v>
      </c>
      <c r="P78" s="7">
        <f t="shared" si="37"/>
        <v>0.24473254000000003</v>
      </c>
      <c r="Q78" s="7">
        <f t="shared" si="38"/>
        <v>1.888418384193032</v>
      </c>
      <c r="R78" s="7">
        <f t="shared" si="39"/>
        <v>1.0368721665810319</v>
      </c>
      <c r="S78" s="7">
        <f t="shared" ref="S78:S90" si="42">Q78+R78*F78</f>
        <v>29.883966881880891</v>
      </c>
      <c r="T78" s="7">
        <f t="shared" si="40"/>
        <v>0.25326461355406732</v>
      </c>
      <c r="U78" s="7">
        <f t="shared" si="41"/>
        <v>0.45973800721535174</v>
      </c>
      <c r="V78" s="7">
        <v>0</v>
      </c>
      <c r="W78" s="7">
        <f t="shared" ref="W78:W90" si="43">IF(S78&lt;=30,U78/T78,"Non-Liq.")</f>
        <v>1.8152476998813187</v>
      </c>
      <c r="X78" s="17"/>
      <c r="Y78" s="17"/>
      <c r="Z78" s="1" t="str">
        <f>IF(K78=1,"NA","")</f>
        <v>NA</v>
      </c>
    </row>
    <row r="79" spans="1:29" x14ac:dyDescent="0.3">
      <c r="D79" s="2">
        <v>7.6</v>
      </c>
      <c r="E79" s="2">
        <v>7.2</v>
      </c>
      <c r="F79" s="2">
        <v>22</v>
      </c>
      <c r="G79" s="2">
        <v>6</v>
      </c>
      <c r="H79" s="2">
        <v>0.38</v>
      </c>
      <c r="I79" s="2">
        <v>144.19999999999999</v>
      </c>
      <c r="J79" s="2">
        <v>88.3</v>
      </c>
      <c r="K79" s="2">
        <f t="shared" si="34"/>
        <v>1.6330690826727066</v>
      </c>
      <c r="L79" s="2">
        <v>0.39</v>
      </c>
      <c r="N79" s="2">
        <f t="shared" si="35"/>
        <v>0.94491999999999998</v>
      </c>
      <c r="O79" s="2">
        <f t="shared" si="36"/>
        <v>0.96631162390064473</v>
      </c>
      <c r="P79" s="2">
        <f t="shared" si="37"/>
        <v>0.38115055048697627</v>
      </c>
      <c r="Q79" s="2">
        <f t="shared" si="38"/>
        <v>2.9665284829679565E-2</v>
      </c>
      <c r="R79" s="2">
        <f t="shared" si="39"/>
        <v>1.0046969384566991</v>
      </c>
      <c r="S79" s="2">
        <f t="shared" ref="S79:S87" si="44">IF(Q79+R79*F79&lt;=50,Q79+R79*F79,50)</f>
        <v>22.132997930877057</v>
      </c>
      <c r="T79" s="2">
        <f t="shared" si="40"/>
        <v>0.39443854452294763</v>
      </c>
      <c r="U79" s="2">
        <f t="shared" si="41"/>
        <v>0.2439203178589629</v>
      </c>
      <c r="V79" s="2">
        <v>1</v>
      </c>
      <c r="W79" s="2">
        <f t="shared" ref="W79:W87" si="45">IF(S79&lt;=30,U79/T79,"5")</f>
        <v>0.61839878796320857</v>
      </c>
      <c r="X79" s="16">
        <f t="shared" ref="X79:X87" si="46">IF(G79&lt;5,5,IF(G79&gt;35,35,G79))</f>
        <v>6</v>
      </c>
      <c r="Y79" s="16">
        <f t="shared" ref="Y79:Y87" si="47">-(F79*(1+0.004*X79)-13.32*LN(P79)-29.53*LN(D79)-3.7*LN(J79/100)+0.05*X79+16.85)/2.7</f>
        <v>2.5573615234919003</v>
      </c>
      <c r="Z79" s="1">
        <f t="shared" ref="Z79:Z87" si="48">_xlfn.NORM.S.DIST(Y79,TRUE)</f>
        <v>0.99472652294308517</v>
      </c>
      <c r="AA79" s="1">
        <f t="shared" ref="AA79:AA87" si="49">S79/50</f>
        <v>0.44265995861754115</v>
      </c>
      <c r="AB79" s="1">
        <f t="shared" ref="AB79:AB87" si="50">IF(AND(V79=1,W79&lt;1),1,0)</f>
        <v>1</v>
      </c>
      <c r="AC79" s="1">
        <f t="shared" ref="AC79:AC87" si="51">IF(AND(V79=0,W79&gt;=1),1,0)</f>
        <v>0</v>
      </c>
    </row>
    <row r="80" spans="1:29" x14ac:dyDescent="0.3">
      <c r="D80" s="2">
        <v>7.6</v>
      </c>
      <c r="E80" s="2">
        <v>6.2</v>
      </c>
      <c r="F80" s="2">
        <v>16</v>
      </c>
      <c r="G80" s="2">
        <v>15</v>
      </c>
      <c r="H80" s="2">
        <v>0.67</v>
      </c>
      <c r="I80" s="2">
        <v>114.1</v>
      </c>
      <c r="J80" s="2">
        <v>64.5</v>
      </c>
      <c r="K80" s="2">
        <f t="shared" si="34"/>
        <v>1.7689922480620155</v>
      </c>
      <c r="L80" s="2">
        <v>0.75</v>
      </c>
      <c r="N80" s="2">
        <f t="shared" si="35"/>
        <v>0.95257000000000003</v>
      </c>
      <c r="O80" s="2">
        <f t="shared" si="36"/>
        <v>0.96631162390064473</v>
      </c>
      <c r="P80" s="2">
        <f t="shared" si="37"/>
        <v>0.73385623586821713</v>
      </c>
      <c r="Q80" s="2">
        <f t="shared" si="38"/>
        <v>2.4981627346432429</v>
      </c>
      <c r="R80" s="2">
        <f t="shared" si="39"/>
        <v>1.0480947501931113</v>
      </c>
      <c r="S80" s="2">
        <f t="shared" si="44"/>
        <v>19.267678737733021</v>
      </c>
      <c r="T80" s="2">
        <f t="shared" si="40"/>
        <v>0.75944055490702811</v>
      </c>
      <c r="U80" s="2">
        <f t="shared" si="41"/>
        <v>0.20648662049702746</v>
      </c>
      <c r="V80" s="2">
        <v>1</v>
      </c>
      <c r="W80" s="2">
        <f t="shared" si="45"/>
        <v>0.27189306544513658</v>
      </c>
      <c r="X80" s="16">
        <f t="shared" si="46"/>
        <v>15</v>
      </c>
      <c r="Y80" s="16">
        <f t="shared" si="47"/>
        <v>7.2544370979068473</v>
      </c>
      <c r="Z80" s="1">
        <f t="shared" si="48"/>
        <v>0.99999999999979838</v>
      </c>
      <c r="AA80" s="1">
        <f t="shared" si="49"/>
        <v>0.38535357475466042</v>
      </c>
      <c r="AB80" s="1">
        <f t="shared" si="50"/>
        <v>1</v>
      </c>
      <c r="AC80" s="1">
        <f t="shared" si="51"/>
        <v>0</v>
      </c>
    </row>
    <row r="81" spans="1:29" x14ac:dyDescent="0.3">
      <c r="D81" s="2">
        <v>7.6</v>
      </c>
      <c r="E81" s="2">
        <v>12.2</v>
      </c>
      <c r="F81" s="2">
        <v>24</v>
      </c>
      <c r="G81" s="2">
        <v>9</v>
      </c>
      <c r="H81" s="2">
        <v>0.67</v>
      </c>
      <c r="I81" s="2">
        <v>248.3</v>
      </c>
      <c r="J81" s="2">
        <v>135.9</v>
      </c>
      <c r="K81" s="2">
        <f t="shared" si="34"/>
        <v>1.8270787343635027</v>
      </c>
      <c r="L81" s="2">
        <v>0.69</v>
      </c>
      <c r="N81" s="2">
        <f t="shared" si="35"/>
        <v>0.84826000000000001</v>
      </c>
      <c r="O81" s="2">
        <f t="shared" si="36"/>
        <v>0.96631162390064473</v>
      </c>
      <c r="P81" s="2">
        <f t="shared" si="37"/>
        <v>0.67495436504047102</v>
      </c>
      <c r="Q81" s="2">
        <f t="shared" si="38"/>
        <v>0.5567277084540817</v>
      </c>
      <c r="R81" s="2">
        <f t="shared" si="39"/>
        <v>1.0169999999999999</v>
      </c>
      <c r="S81" s="2">
        <f t="shared" si="44"/>
        <v>24.964727708454081</v>
      </c>
      <c r="T81" s="2">
        <f t="shared" si="40"/>
        <v>0.69848519705882084</v>
      </c>
      <c r="U81" s="2">
        <f t="shared" si="41"/>
        <v>0.29117718359397066</v>
      </c>
      <c r="V81" s="2">
        <v>1</v>
      </c>
      <c r="W81" s="2">
        <f t="shared" si="45"/>
        <v>0.41686951251087151</v>
      </c>
      <c r="X81" s="16">
        <f t="shared" si="46"/>
        <v>9</v>
      </c>
      <c r="Y81" s="16">
        <f t="shared" si="47"/>
        <v>5.0466524847170025</v>
      </c>
      <c r="Z81" s="1">
        <f t="shared" si="48"/>
        <v>0.99999977519096295</v>
      </c>
      <c r="AA81" s="1">
        <f t="shared" si="49"/>
        <v>0.49929455416908164</v>
      </c>
      <c r="AB81" s="1">
        <f t="shared" si="50"/>
        <v>1</v>
      </c>
      <c r="AC81" s="1">
        <f t="shared" si="51"/>
        <v>0</v>
      </c>
    </row>
    <row r="82" spans="1:29" x14ac:dyDescent="0.3">
      <c r="D82" s="2">
        <v>7.6</v>
      </c>
      <c r="E82" s="2">
        <v>13.2</v>
      </c>
      <c r="F82" s="2">
        <v>24</v>
      </c>
      <c r="G82" s="2">
        <v>15</v>
      </c>
      <c r="H82" s="2">
        <v>0.67</v>
      </c>
      <c r="I82" s="2">
        <v>269.7</v>
      </c>
      <c r="J82" s="2">
        <v>147.6</v>
      </c>
      <c r="K82" s="2">
        <f t="shared" si="34"/>
        <v>1.8272357723577235</v>
      </c>
      <c r="L82" s="2">
        <v>0.66</v>
      </c>
      <c r="N82" s="2">
        <f t="shared" si="35"/>
        <v>0.82155999999999996</v>
      </c>
      <c r="O82" s="2">
        <f t="shared" si="36"/>
        <v>0.96631162390064473</v>
      </c>
      <c r="P82" s="2">
        <f t="shared" si="37"/>
        <v>0.65376555410569115</v>
      </c>
      <c r="Q82" s="2">
        <f t="shared" si="38"/>
        <v>2.4981627346432429</v>
      </c>
      <c r="R82" s="2">
        <f t="shared" si="39"/>
        <v>1.0480947501931113</v>
      </c>
      <c r="S82" s="2">
        <f t="shared" si="44"/>
        <v>27.652436739277917</v>
      </c>
      <c r="T82" s="2">
        <f t="shared" si="40"/>
        <v>0.67655768381081871</v>
      </c>
      <c r="U82" s="2">
        <f t="shared" si="41"/>
        <v>0.3578572964304339</v>
      </c>
      <c r="V82" s="2">
        <v>1</v>
      </c>
      <c r="W82" s="2">
        <f t="shared" si="45"/>
        <v>0.52893833740050933</v>
      </c>
      <c r="X82" s="16">
        <f t="shared" si="46"/>
        <v>15</v>
      </c>
      <c r="Y82" s="16">
        <f t="shared" si="47"/>
        <v>4.6780273057869612</v>
      </c>
      <c r="Z82" s="1">
        <f t="shared" si="48"/>
        <v>0.99999855176008867</v>
      </c>
      <c r="AA82" s="1">
        <f t="shared" si="49"/>
        <v>0.55304873478555838</v>
      </c>
      <c r="AB82" s="1">
        <f t="shared" si="50"/>
        <v>1</v>
      </c>
      <c r="AC82" s="1">
        <f t="shared" si="51"/>
        <v>0</v>
      </c>
    </row>
    <row r="83" spans="1:29" x14ac:dyDescent="0.3">
      <c r="D83" s="2">
        <v>7.6</v>
      </c>
      <c r="E83" s="2">
        <v>16.2</v>
      </c>
      <c r="F83" s="2">
        <v>30</v>
      </c>
      <c r="G83" s="2">
        <v>10</v>
      </c>
      <c r="H83" s="2">
        <v>0.67</v>
      </c>
      <c r="I83" s="2">
        <v>334.5</v>
      </c>
      <c r="J83" s="2">
        <v>180.5</v>
      </c>
      <c r="K83" s="2">
        <f t="shared" si="34"/>
        <v>1.8531855955678671</v>
      </c>
      <c r="L83" s="2">
        <v>0.59</v>
      </c>
      <c r="N83" s="2">
        <f t="shared" si="35"/>
        <v>0.74146000000000001</v>
      </c>
      <c r="O83" s="2">
        <f t="shared" si="36"/>
        <v>0.96631162390064473</v>
      </c>
      <c r="P83" s="2">
        <f t="shared" si="37"/>
        <v>0.59840443288088652</v>
      </c>
      <c r="Q83" s="2">
        <f t="shared" si="38"/>
        <v>0.86935823539880586</v>
      </c>
      <c r="R83" s="2">
        <f t="shared" si="39"/>
        <v>1.0216227766016839</v>
      </c>
      <c r="S83" s="2">
        <f t="shared" si="44"/>
        <v>31.518041533449324</v>
      </c>
      <c r="T83" s="2">
        <f t="shared" si="40"/>
        <v>0.61926651618382467</v>
      </c>
      <c r="U83" s="2">
        <f t="shared" si="41"/>
        <v>0.63176001897203105</v>
      </c>
      <c r="V83" s="2">
        <v>0</v>
      </c>
      <c r="W83" s="2" t="str">
        <f t="shared" si="45"/>
        <v>5</v>
      </c>
      <c r="X83" s="16">
        <f t="shared" si="46"/>
        <v>10</v>
      </c>
      <c r="Y83" s="16">
        <f t="shared" si="47"/>
        <v>2.4765280933097111</v>
      </c>
      <c r="Z83" s="1">
        <f t="shared" si="48"/>
        <v>0.99336664081064063</v>
      </c>
      <c r="AA83" s="1">
        <f t="shared" si="49"/>
        <v>0.63036083066898652</v>
      </c>
      <c r="AB83" s="1">
        <f t="shared" si="50"/>
        <v>0</v>
      </c>
      <c r="AC83" s="1">
        <f t="shared" si="51"/>
        <v>1</v>
      </c>
    </row>
    <row r="84" spans="1:29" x14ac:dyDescent="0.3">
      <c r="D84" s="2">
        <v>7.6</v>
      </c>
      <c r="E84" s="2">
        <v>17.2</v>
      </c>
      <c r="F84" s="2">
        <v>28</v>
      </c>
      <c r="G84" s="2">
        <v>13</v>
      </c>
      <c r="H84" s="2">
        <v>0.67</v>
      </c>
      <c r="I84" s="2">
        <v>356.3</v>
      </c>
      <c r="J84" s="2">
        <v>192.4</v>
      </c>
      <c r="K84" s="2">
        <f t="shared" si="34"/>
        <v>1.8518711018711018</v>
      </c>
      <c r="L84" s="2">
        <v>0.56000000000000005</v>
      </c>
      <c r="N84" s="2">
        <f t="shared" si="35"/>
        <v>0.71475999999999995</v>
      </c>
      <c r="O84" s="2">
        <f t="shared" si="36"/>
        <v>0.96631162390064473</v>
      </c>
      <c r="P84" s="2">
        <f t="shared" si="37"/>
        <v>0.57644669581081076</v>
      </c>
      <c r="Q84" s="2">
        <f t="shared" si="38"/>
        <v>1.888418384193032</v>
      </c>
      <c r="R84" s="2">
        <f t="shared" si="39"/>
        <v>1.0368721665810319</v>
      </c>
      <c r="S84" s="2">
        <f t="shared" si="44"/>
        <v>30.920839048461922</v>
      </c>
      <c r="T84" s="2">
        <f t="shared" si="40"/>
        <v>0.59654326984488437</v>
      </c>
      <c r="U84" s="2">
        <f t="shared" si="41"/>
        <v>0.54920557051068575</v>
      </c>
      <c r="V84" s="2">
        <v>0</v>
      </c>
      <c r="W84" s="2" t="str">
        <f t="shared" si="45"/>
        <v>5</v>
      </c>
      <c r="X84" s="16">
        <f t="shared" si="46"/>
        <v>13</v>
      </c>
      <c r="Y84" s="16">
        <f t="shared" si="47"/>
        <v>2.9699632620364089</v>
      </c>
      <c r="Z84" s="1">
        <f t="shared" si="48"/>
        <v>0.99851082317492901</v>
      </c>
      <c r="AA84" s="1">
        <f t="shared" si="49"/>
        <v>0.61841678096923847</v>
      </c>
      <c r="AB84" s="1">
        <f t="shared" si="50"/>
        <v>0</v>
      </c>
      <c r="AC84" s="1">
        <f t="shared" si="51"/>
        <v>1</v>
      </c>
    </row>
    <row r="85" spans="1:29" x14ac:dyDescent="0.3">
      <c r="D85" s="2">
        <v>7.6</v>
      </c>
      <c r="E85" s="2">
        <v>18.2</v>
      </c>
      <c r="F85" s="2">
        <v>18</v>
      </c>
      <c r="G85" s="2">
        <v>5</v>
      </c>
      <c r="H85" s="2">
        <v>0.67</v>
      </c>
      <c r="I85" s="2">
        <v>378</v>
      </c>
      <c r="J85" s="2">
        <v>204.4</v>
      </c>
      <c r="K85" s="2">
        <f t="shared" si="34"/>
        <v>1.8493150684931505</v>
      </c>
      <c r="L85" s="2">
        <v>0.54</v>
      </c>
      <c r="N85" s="2">
        <f t="shared" si="35"/>
        <v>0.68805999999999989</v>
      </c>
      <c r="O85" s="2">
        <f t="shared" si="36"/>
        <v>0.96631162390064473</v>
      </c>
      <c r="P85" s="2">
        <f t="shared" si="37"/>
        <v>0.55414750068493157</v>
      </c>
      <c r="Q85" s="2">
        <f t="shared" si="38"/>
        <v>0</v>
      </c>
      <c r="R85" s="2">
        <f t="shared" si="39"/>
        <v>1</v>
      </c>
      <c r="S85" s="2">
        <f t="shared" si="44"/>
        <v>18</v>
      </c>
      <c r="T85" s="2">
        <f t="shared" si="40"/>
        <v>0.57346666124954793</v>
      </c>
      <c r="U85" s="2">
        <f t="shared" si="41"/>
        <v>0.19182098765432098</v>
      </c>
      <c r="V85" s="2">
        <v>1</v>
      </c>
      <c r="W85" s="2">
        <f t="shared" si="45"/>
        <v>0.33449370402170386</v>
      </c>
      <c r="X85" s="16">
        <f t="shared" si="46"/>
        <v>5</v>
      </c>
      <c r="Y85" s="16">
        <f t="shared" si="47"/>
        <v>7.1160218799889989</v>
      </c>
      <c r="Z85" s="1">
        <f t="shared" si="48"/>
        <v>0.99999999999944456</v>
      </c>
      <c r="AA85" s="1">
        <f t="shared" si="49"/>
        <v>0.36</v>
      </c>
      <c r="AB85" s="1">
        <f t="shared" si="50"/>
        <v>1</v>
      </c>
      <c r="AC85" s="1">
        <f t="shared" si="51"/>
        <v>0</v>
      </c>
    </row>
    <row r="86" spans="1:29" x14ac:dyDescent="0.3">
      <c r="D86" s="2">
        <v>7.6</v>
      </c>
      <c r="E86" s="2">
        <v>19.2</v>
      </c>
      <c r="F86" s="2">
        <v>32</v>
      </c>
      <c r="G86" s="2">
        <v>10</v>
      </c>
      <c r="H86" s="2">
        <v>0.67</v>
      </c>
      <c r="I86" s="2">
        <v>400.1</v>
      </c>
      <c r="J86" s="2">
        <v>216.6</v>
      </c>
      <c r="K86" s="2">
        <f t="shared" si="34"/>
        <v>1.8471837488457989</v>
      </c>
      <c r="L86" s="2">
        <v>0.52</v>
      </c>
      <c r="N86" s="2">
        <f t="shared" si="35"/>
        <v>0.66135999999999995</v>
      </c>
      <c r="O86" s="2">
        <f t="shared" si="36"/>
        <v>0.96631162390064473</v>
      </c>
      <c r="P86" s="2">
        <f t="shared" si="37"/>
        <v>0.53203007492151444</v>
      </c>
      <c r="Q86" s="2">
        <f t="shared" si="38"/>
        <v>0.86935823539880586</v>
      </c>
      <c r="R86" s="2">
        <f t="shared" si="39"/>
        <v>1.0216227766016839</v>
      </c>
      <c r="S86" s="2">
        <f t="shared" si="44"/>
        <v>33.56128708665269</v>
      </c>
      <c r="T86" s="2">
        <f t="shared" si="40"/>
        <v>0.55057815901448504</v>
      </c>
      <c r="U86" s="2">
        <f t="shared" si="41"/>
        <v>2.523342224602644</v>
      </c>
      <c r="V86" s="2">
        <v>0</v>
      </c>
      <c r="W86" s="2" t="str">
        <f t="shared" si="45"/>
        <v>5</v>
      </c>
      <c r="X86" s="16">
        <f t="shared" si="46"/>
        <v>10</v>
      </c>
      <c r="Y86" s="16">
        <f t="shared" si="47"/>
        <v>1.3760094950599453</v>
      </c>
      <c r="Z86" s="1">
        <f t="shared" si="48"/>
        <v>0.91559065318422161</v>
      </c>
      <c r="AA86" s="1">
        <f t="shared" si="49"/>
        <v>0.67122574173305383</v>
      </c>
      <c r="AB86" s="1">
        <f t="shared" si="50"/>
        <v>0</v>
      </c>
      <c r="AC86" s="1">
        <f t="shared" si="51"/>
        <v>1</v>
      </c>
    </row>
    <row r="87" spans="1:29" x14ac:dyDescent="0.3">
      <c r="D87" s="2">
        <v>7.6</v>
      </c>
      <c r="E87" s="2">
        <v>8.1999999999999993</v>
      </c>
      <c r="F87" s="2">
        <v>19</v>
      </c>
      <c r="G87" s="2">
        <v>15</v>
      </c>
      <c r="H87" s="2">
        <v>0.67</v>
      </c>
      <c r="I87" s="2">
        <v>169.1</v>
      </c>
      <c r="J87" s="2">
        <v>104.1</v>
      </c>
      <c r="K87" s="2">
        <f t="shared" si="34"/>
        <v>1.6243996157540825</v>
      </c>
      <c r="L87" s="2">
        <v>0.67</v>
      </c>
      <c r="N87" s="2">
        <f t="shared" si="35"/>
        <v>0.93727000000000005</v>
      </c>
      <c r="O87" s="2">
        <f t="shared" si="36"/>
        <v>0.96631162390064473</v>
      </c>
      <c r="P87" s="2">
        <f t="shared" si="37"/>
        <v>0.6630491976320847</v>
      </c>
      <c r="Q87" s="2">
        <f t="shared" si="38"/>
        <v>2.4981627346432429</v>
      </c>
      <c r="R87" s="2">
        <f t="shared" si="39"/>
        <v>1.0480947501931113</v>
      </c>
      <c r="S87" s="2">
        <f t="shared" si="44"/>
        <v>22.411962988312354</v>
      </c>
      <c r="T87" s="2">
        <f t="shared" si="40"/>
        <v>0.68616498159837802</v>
      </c>
      <c r="U87" s="2">
        <f t="shared" si="41"/>
        <v>0.24800079924931656</v>
      </c>
      <c r="V87" s="2">
        <v>1</v>
      </c>
      <c r="W87" s="2">
        <f t="shared" si="45"/>
        <v>0.36143027682878009</v>
      </c>
      <c r="X87" s="16">
        <f t="shared" si="46"/>
        <v>15</v>
      </c>
      <c r="Y87" s="16">
        <f t="shared" si="47"/>
        <v>6.2320819576526318</v>
      </c>
      <c r="Z87" s="1">
        <f t="shared" si="48"/>
        <v>0.99999999976986176</v>
      </c>
      <c r="AA87" s="1">
        <f t="shared" si="49"/>
        <v>0.44823925976624707</v>
      </c>
      <c r="AB87" s="1">
        <f t="shared" si="50"/>
        <v>1</v>
      </c>
      <c r="AC87" s="1">
        <f t="shared" si="51"/>
        <v>0</v>
      </c>
    </row>
    <row r="88" spans="1:29" hidden="1" x14ac:dyDescent="0.3">
      <c r="D88" s="2">
        <v>7.6</v>
      </c>
      <c r="E88" s="2">
        <v>0.8</v>
      </c>
      <c r="F88" s="2">
        <v>8</v>
      </c>
      <c r="G88" s="2">
        <v>13</v>
      </c>
      <c r="H88" s="2">
        <v>0.67</v>
      </c>
      <c r="I88" s="13">
        <v>12.1</v>
      </c>
      <c r="J88" s="13">
        <v>12.1</v>
      </c>
      <c r="K88" s="2">
        <f t="shared" si="34"/>
        <v>1</v>
      </c>
      <c r="L88" s="2">
        <v>0.44</v>
      </c>
      <c r="N88" s="2">
        <f t="shared" si="35"/>
        <v>0.99387999999999999</v>
      </c>
      <c r="O88" s="2">
        <f t="shared" si="36"/>
        <v>0.96631162390064473</v>
      </c>
      <c r="P88" s="2">
        <f t="shared" si="37"/>
        <v>0.43283474000000005</v>
      </c>
      <c r="Q88" s="2">
        <f t="shared" si="38"/>
        <v>1.888418384193032</v>
      </c>
      <c r="R88" s="2">
        <f t="shared" si="39"/>
        <v>1.0368721665810319</v>
      </c>
      <c r="S88" s="2">
        <f t="shared" si="42"/>
        <v>10.183395716841288</v>
      </c>
      <c r="T88" s="2">
        <f t="shared" si="40"/>
        <v>0.44792459212361058</v>
      </c>
      <c r="U88" s="2">
        <f t="shared" si="41"/>
        <v>0.11473916139144613</v>
      </c>
      <c r="V88" s="2">
        <v>0</v>
      </c>
      <c r="W88" s="2">
        <f t="shared" si="43"/>
        <v>0.25615731622920668</v>
      </c>
      <c r="Z88" s="1" t="str">
        <f>IF(K88=1,"NA","")</f>
        <v>NA</v>
      </c>
    </row>
    <row r="89" spans="1:29" hidden="1" x14ac:dyDescent="0.3">
      <c r="D89" s="2">
        <v>7.6</v>
      </c>
      <c r="E89" s="2">
        <v>1.8</v>
      </c>
      <c r="F89" s="2">
        <v>8</v>
      </c>
      <c r="G89" s="2">
        <v>10</v>
      </c>
      <c r="H89" s="2">
        <v>0.67</v>
      </c>
      <c r="I89" s="13">
        <v>28.9</v>
      </c>
      <c r="J89" s="13">
        <v>28.9</v>
      </c>
      <c r="K89" s="2">
        <f t="shared" si="34"/>
        <v>1</v>
      </c>
      <c r="L89" s="2">
        <v>0.44</v>
      </c>
      <c r="N89" s="2">
        <f t="shared" si="35"/>
        <v>0.98623000000000005</v>
      </c>
      <c r="O89" s="2">
        <f>(10^2.24)/(D89^2.56)</f>
        <v>0.96631162390064473</v>
      </c>
      <c r="P89" s="2">
        <f t="shared" si="37"/>
        <v>0.42950316500000002</v>
      </c>
      <c r="Q89" s="2">
        <f t="shared" si="38"/>
        <v>0.86935823539880586</v>
      </c>
      <c r="R89" s="2">
        <f t="shared" si="39"/>
        <v>1.0216227766016839</v>
      </c>
      <c r="S89" s="2">
        <f t="shared" si="42"/>
        <v>9.0423404482122773</v>
      </c>
      <c r="T89" s="2">
        <f t="shared" si="40"/>
        <v>0.44447686892790716</v>
      </c>
      <c r="U89" s="2">
        <f t="shared" si="41"/>
        <v>0.10477451516793755</v>
      </c>
      <c r="V89" s="2">
        <v>0</v>
      </c>
      <c r="W89" s="2">
        <f t="shared" si="43"/>
        <v>0.23572546175610248</v>
      </c>
      <c r="Z89" s="1" t="str">
        <f>IF(K89=1,"NA","")</f>
        <v>NA</v>
      </c>
    </row>
    <row r="90" spans="1:29" hidden="1" x14ac:dyDescent="0.3">
      <c r="D90" s="2">
        <v>7.6</v>
      </c>
      <c r="E90" s="2">
        <v>2.8</v>
      </c>
      <c r="F90" s="2">
        <v>1</v>
      </c>
      <c r="G90" s="2">
        <v>13</v>
      </c>
      <c r="H90" s="2">
        <v>0.67</v>
      </c>
      <c r="I90" s="13">
        <v>43.1</v>
      </c>
      <c r="J90" s="13">
        <v>43.1</v>
      </c>
      <c r="K90" s="2">
        <f t="shared" si="34"/>
        <v>1</v>
      </c>
      <c r="L90" s="2">
        <v>0.43</v>
      </c>
      <c r="N90" s="2">
        <f t="shared" si="35"/>
        <v>0.97858000000000001</v>
      </c>
      <c r="O90" s="2">
        <f t="shared" si="36"/>
        <v>0.96631162390064473</v>
      </c>
      <c r="P90" s="2">
        <f t="shared" si="37"/>
        <v>0.42617159000000004</v>
      </c>
      <c r="Q90" s="2">
        <f t="shared" si="38"/>
        <v>1.888418384193032</v>
      </c>
      <c r="R90" s="2">
        <f t="shared" si="39"/>
        <v>1.0368721665810319</v>
      </c>
      <c r="S90" s="2">
        <f t="shared" si="42"/>
        <v>2.9252905507740641</v>
      </c>
      <c r="T90" s="2">
        <f t="shared" si="40"/>
        <v>0.44102914573220392</v>
      </c>
      <c r="U90" s="2">
        <f t="shared" si="41"/>
        <v>5.7917988539094849E-2</v>
      </c>
      <c r="V90" s="2">
        <v>0</v>
      </c>
      <c r="W90" s="2">
        <f t="shared" si="43"/>
        <v>0.13132462808764814</v>
      </c>
      <c r="Z90" s="1" t="str">
        <f>IF(K90=1,"NA","")</f>
        <v>NA</v>
      </c>
    </row>
    <row r="91" spans="1:29" x14ac:dyDescent="0.3">
      <c r="D91" s="2">
        <v>7.6</v>
      </c>
      <c r="E91" s="2">
        <v>5.2</v>
      </c>
      <c r="F91" s="2">
        <v>21</v>
      </c>
      <c r="G91" s="2">
        <v>10</v>
      </c>
      <c r="H91" s="2">
        <v>0.67</v>
      </c>
      <c r="I91" s="2">
        <v>87.6</v>
      </c>
      <c r="J91" s="2">
        <v>71.900000000000006</v>
      </c>
      <c r="K91" s="2">
        <f t="shared" si="34"/>
        <v>1.2183588317107092</v>
      </c>
      <c r="L91" s="2">
        <v>0.52</v>
      </c>
      <c r="N91" s="2">
        <f t="shared" si="35"/>
        <v>0.96021999999999996</v>
      </c>
      <c r="O91" s="2">
        <f t="shared" si="36"/>
        <v>0.96631162390064473</v>
      </c>
      <c r="P91" s="2">
        <f t="shared" si="37"/>
        <v>0.50948819132127954</v>
      </c>
      <c r="Q91" s="2">
        <f t="shared" si="38"/>
        <v>0.86935823539880586</v>
      </c>
      <c r="R91" s="2">
        <f t="shared" si="39"/>
        <v>1.0216227766016839</v>
      </c>
      <c r="S91" s="2">
        <f t="shared" ref="S91:S136" si="52">IF(Q91+R91*F91&lt;=50,Q91+R91*F91,50)</f>
        <v>22.323436544034166</v>
      </c>
      <c r="T91" s="2">
        <f t="shared" si="40"/>
        <v>0.52725040113319044</v>
      </c>
      <c r="U91" s="2">
        <f t="shared" si="41"/>
        <v>0.24669535562615547</v>
      </c>
      <c r="V91" s="2">
        <v>1</v>
      </c>
      <c r="W91" s="2">
        <f t="shared" ref="W91:W136" si="53">IF(S91&lt;=30,U91/T91,"5")</f>
        <v>0.46789031377870294</v>
      </c>
      <c r="X91" s="16">
        <f t="shared" ref="X91:X136" si="54">IF(G91&lt;5,5,IF(G91&gt;35,35,G91))</f>
        <v>10</v>
      </c>
      <c r="Y91" s="16">
        <f t="shared" ref="Y91:Y136" si="55">-(F91*(1+0.004*X91)-13.32*LN(P91)-29.53*LN(D91)-3.7*LN(J91/100)+0.05*X91+16.85)/2.7</f>
        <v>3.888254383020866</v>
      </c>
      <c r="Z91" s="1">
        <f t="shared" ref="Z91:Z136" si="56">_xlfn.NORM.S.DIST(Y91,TRUE)</f>
        <v>0.99994951611246496</v>
      </c>
      <c r="AA91" s="1">
        <f t="shared" ref="AA91:AA136" si="57">S91/50</f>
        <v>0.44646873088068334</v>
      </c>
      <c r="AB91" s="1">
        <f t="shared" ref="AB91:AB136" si="58">IF(AND(V91=1,W91&lt;1),1,0)</f>
        <v>1</v>
      </c>
      <c r="AC91" s="1">
        <f t="shared" ref="AC91:AC136" si="59">IF(AND(V91=0,W91&gt;=1),1,0)</f>
        <v>0</v>
      </c>
    </row>
    <row r="92" spans="1:29" x14ac:dyDescent="0.3">
      <c r="D92" s="2">
        <v>7.6</v>
      </c>
      <c r="E92" s="2">
        <v>11.2</v>
      </c>
      <c r="F92" s="2">
        <v>24</v>
      </c>
      <c r="G92" s="2">
        <v>8</v>
      </c>
      <c r="H92" s="2">
        <v>0.67</v>
      </c>
      <c r="I92" s="2">
        <v>219.8</v>
      </c>
      <c r="J92" s="2">
        <v>145.30000000000001</v>
      </c>
      <c r="K92" s="2">
        <f t="shared" si="34"/>
        <v>1.5127322780454233</v>
      </c>
      <c r="L92" s="2">
        <v>0.59</v>
      </c>
      <c r="N92" s="2">
        <f t="shared" si="35"/>
        <v>0.87495999999999996</v>
      </c>
      <c r="O92" s="2">
        <f t="shared" si="36"/>
        <v>0.96631162390064473</v>
      </c>
      <c r="P92" s="2">
        <f t="shared" si="37"/>
        <v>0.57641919190640056</v>
      </c>
      <c r="Q92" s="2">
        <f t="shared" si="38"/>
        <v>0.29857025909289908</v>
      </c>
      <c r="R92" s="2">
        <f t="shared" si="39"/>
        <v>1.0126274169979694</v>
      </c>
      <c r="S92" s="2">
        <f t="shared" si="52"/>
        <v>24.601628267044163</v>
      </c>
      <c r="T92" s="2">
        <f t="shared" si="40"/>
        <v>0.59651480707601157</v>
      </c>
      <c r="U92" s="2">
        <f t="shared" si="41"/>
        <v>0.2842260781762615</v>
      </c>
      <c r="V92" s="2">
        <v>1</v>
      </c>
      <c r="W92" s="2">
        <f t="shared" si="53"/>
        <v>0.47647782553710133</v>
      </c>
      <c r="X92" s="16">
        <f t="shared" si="54"/>
        <v>8</v>
      </c>
      <c r="Y92" s="16">
        <f t="shared" si="55"/>
        <v>4.413849695217718</v>
      </c>
      <c r="Z92" s="1">
        <f t="shared" si="56"/>
        <v>0.99999492257625577</v>
      </c>
      <c r="AA92" s="1">
        <f t="shared" si="57"/>
        <v>0.49203256534088324</v>
      </c>
      <c r="AB92" s="1">
        <f t="shared" si="58"/>
        <v>1</v>
      </c>
      <c r="AC92" s="1">
        <f t="shared" si="59"/>
        <v>0</v>
      </c>
    </row>
    <row r="93" spans="1:29" x14ac:dyDescent="0.3">
      <c r="D93" s="2">
        <v>7.6</v>
      </c>
      <c r="E93" s="2">
        <v>12.2</v>
      </c>
      <c r="F93" s="2">
        <v>21</v>
      </c>
      <c r="G93" s="2">
        <v>9</v>
      </c>
      <c r="H93" s="2">
        <v>0.67</v>
      </c>
      <c r="I93" s="2">
        <v>242.2</v>
      </c>
      <c r="J93" s="2">
        <v>157.80000000000001</v>
      </c>
      <c r="K93" s="2">
        <f t="shared" si="34"/>
        <v>1.5348542458808616</v>
      </c>
      <c r="L93" s="2">
        <v>0.57999999999999996</v>
      </c>
      <c r="N93" s="2">
        <f t="shared" si="35"/>
        <v>0.84826000000000001</v>
      </c>
      <c r="O93" s="2">
        <f t="shared" si="36"/>
        <v>0.96631162390064473</v>
      </c>
      <c r="P93" s="2">
        <f t="shared" si="37"/>
        <v>0.56700160396704691</v>
      </c>
      <c r="Q93" s="2">
        <f t="shared" si="38"/>
        <v>0.5567277084540817</v>
      </c>
      <c r="R93" s="2">
        <f t="shared" si="39"/>
        <v>1.0169999999999999</v>
      </c>
      <c r="S93" s="2">
        <f t="shared" si="52"/>
        <v>21.913727708454083</v>
      </c>
      <c r="T93" s="2">
        <f t="shared" si="40"/>
        <v>0.58676889519166697</v>
      </c>
      <c r="U93" s="2">
        <f t="shared" si="41"/>
        <v>0.24077906142808156</v>
      </c>
      <c r="V93" s="2">
        <v>1</v>
      </c>
      <c r="W93" s="2">
        <f t="shared" si="53"/>
        <v>0.41034735038133119</v>
      </c>
      <c r="X93" s="16">
        <f t="shared" si="54"/>
        <v>9</v>
      </c>
      <c r="Y93" s="16">
        <f t="shared" si="55"/>
        <v>5.5427135020602982</v>
      </c>
      <c r="Z93" s="1">
        <f t="shared" si="56"/>
        <v>0.99999998510900345</v>
      </c>
      <c r="AA93" s="1">
        <f t="shared" si="57"/>
        <v>0.43827455416908168</v>
      </c>
      <c r="AB93" s="1">
        <f t="shared" si="58"/>
        <v>1</v>
      </c>
      <c r="AC93" s="1">
        <f t="shared" si="59"/>
        <v>0</v>
      </c>
    </row>
    <row r="94" spans="1:29" x14ac:dyDescent="0.3">
      <c r="D94" s="2">
        <v>7.6</v>
      </c>
      <c r="E94" s="2">
        <v>6.8</v>
      </c>
      <c r="F94" s="2">
        <v>23</v>
      </c>
      <c r="G94" s="2">
        <v>14</v>
      </c>
      <c r="H94" s="2">
        <v>0.67</v>
      </c>
      <c r="I94" s="2">
        <v>136.69999999999999</v>
      </c>
      <c r="J94" s="2">
        <v>80.099999999999994</v>
      </c>
      <c r="K94" s="2">
        <f t="shared" si="34"/>
        <v>1.7066167290886392</v>
      </c>
      <c r="L94" s="2">
        <v>0.72</v>
      </c>
      <c r="N94" s="2">
        <f t="shared" si="35"/>
        <v>0.94798000000000004</v>
      </c>
      <c r="O94" s="2">
        <f t="shared" si="36"/>
        <v>0.96631162390064473</v>
      </c>
      <c r="P94" s="2">
        <f t="shared" si="37"/>
        <v>0.70456867843945081</v>
      </c>
      <c r="Q94" s="2">
        <f t="shared" si="38"/>
        <v>2.204745857525146</v>
      </c>
      <c r="R94" s="2">
        <f t="shared" si="39"/>
        <v>1.042383203414835</v>
      </c>
      <c r="S94" s="2">
        <f t="shared" si="52"/>
        <v>26.179559536066353</v>
      </c>
      <c r="T94" s="2">
        <f t="shared" si="40"/>
        <v>0.72913194979003371</v>
      </c>
      <c r="U94" s="2">
        <f t="shared" si="41"/>
        <v>0.3173239155164837</v>
      </c>
      <c r="V94" s="2">
        <v>1</v>
      </c>
      <c r="W94" s="2">
        <f t="shared" si="53"/>
        <v>0.4352078051275392</v>
      </c>
      <c r="X94" s="16">
        <f t="shared" si="54"/>
        <v>14</v>
      </c>
      <c r="Y94" s="16">
        <f t="shared" si="55"/>
        <v>4.6547968198591674</v>
      </c>
      <c r="Z94" s="1">
        <f t="shared" si="56"/>
        <v>0.99999837849827722</v>
      </c>
      <c r="AA94" s="1">
        <f t="shared" si="57"/>
        <v>0.52359119072132709</v>
      </c>
      <c r="AB94" s="1">
        <f t="shared" si="58"/>
        <v>1</v>
      </c>
      <c r="AC94" s="1">
        <f t="shared" si="59"/>
        <v>0</v>
      </c>
    </row>
    <row r="95" spans="1:29" x14ac:dyDescent="0.3">
      <c r="D95" s="2">
        <v>7.6</v>
      </c>
      <c r="E95" s="2">
        <v>7.8</v>
      </c>
      <c r="F95" s="2">
        <v>11</v>
      </c>
      <c r="G95" s="2">
        <v>10</v>
      </c>
      <c r="H95" s="2">
        <v>0.67</v>
      </c>
      <c r="I95" s="2">
        <v>157.9</v>
      </c>
      <c r="J95" s="2">
        <v>91.5</v>
      </c>
      <c r="K95" s="2">
        <f t="shared" si="34"/>
        <v>1.7256830601092896</v>
      </c>
      <c r="L95" s="2">
        <v>0.72</v>
      </c>
      <c r="N95" s="2">
        <f t="shared" si="35"/>
        <v>0.94033</v>
      </c>
      <c r="O95" s="2">
        <f t="shared" si="36"/>
        <v>0.96631162390064473</v>
      </c>
      <c r="P95" s="2">
        <f t="shared" si="37"/>
        <v>0.70669088085792364</v>
      </c>
      <c r="Q95" s="2">
        <f t="shared" si="38"/>
        <v>0.86935823539880586</v>
      </c>
      <c r="R95" s="2">
        <f t="shared" si="39"/>
        <v>1.0216227766016839</v>
      </c>
      <c r="S95" s="2">
        <f t="shared" si="52"/>
        <v>12.107208778017329</v>
      </c>
      <c r="T95" s="2">
        <f t="shared" si="40"/>
        <v>0.7313281382306801</v>
      </c>
      <c r="U95" s="2">
        <f t="shared" si="41"/>
        <v>0.13217307584832749</v>
      </c>
      <c r="V95" s="2">
        <v>1</v>
      </c>
      <c r="W95" s="2">
        <f t="shared" si="53"/>
        <v>0.18073019338227164</v>
      </c>
      <c r="X95" s="16">
        <f t="shared" si="54"/>
        <v>10</v>
      </c>
      <c r="Y95" s="16">
        <f t="shared" si="55"/>
        <v>9.684572324029439</v>
      </c>
      <c r="Z95" s="1">
        <f t="shared" si="56"/>
        <v>1</v>
      </c>
      <c r="AA95" s="1">
        <f t="shared" si="57"/>
        <v>0.24214417556034656</v>
      </c>
      <c r="AB95" s="1">
        <f t="shared" si="58"/>
        <v>1</v>
      </c>
      <c r="AC95" s="1">
        <f t="shared" si="59"/>
        <v>0</v>
      </c>
    </row>
    <row r="96" spans="1:29" x14ac:dyDescent="0.3">
      <c r="A96" s="2" t="s">
        <v>18</v>
      </c>
      <c r="B96" s="2">
        <v>1891</v>
      </c>
      <c r="C96" s="2" t="s">
        <v>19</v>
      </c>
      <c r="D96" s="2">
        <v>7.9</v>
      </c>
      <c r="E96" s="6">
        <f>(1-(L96/(0.1*H96*(D96-1)*(I96/J96))))/0.015</f>
        <v>10.627760154257652</v>
      </c>
      <c r="F96" s="2">
        <v>20</v>
      </c>
      <c r="G96" s="2">
        <v>0</v>
      </c>
      <c r="H96" s="2">
        <v>0.32</v>
      </c>
      <c r="I96" s="2">
        <v>186.4</v>
      </c>
      <c r="J96" s="2">
        <v>96.1</v>
      </c>
      <c r="K96" s="2">
        <f t="shared" si="34"/>
        <v>1.9396462018730491</v>
      </c>
      <c r="L96" s="2">
        <v>0.36</v>
      </c>
      <c r="N96" s="2">
        <f t="shared" si="35"/>
        <v>0.8902388038813206</v>
      </c>
      <c r="O96" s="2">
        <f t="shared" si="36"/>
        <v>0.87513417988240705</v>
      </c>
      <c r="P96" s="2">
        <f t="shared" si="37"/>
        <v>0.35916364945934931</v>
      </c>
      <c r="Q96" s="2">
        <f t="shared" si="38"/>
        <v>0</v>
      </c>
      <c r="R96" s="2">
        <f t="shared" si="39"/>
        <v>1</v>
      </c>
      <c r="S96" s="2">
        <f t="shared" si="52"/>
        <v>20</v>
      </c>
      <c r="T96" s="2">
        <f t="shared" si="40"/>
        <v>0.41040980653687942</v>
      </c>
      <c r="U96" s="2">
        <f t="shared" si="41"/>
        <v>0.21540970583244634</v>
      </c>
      <c r="V96" s="2">
        <v>1</v>
      </c>
      <c r="W96" s="2">
        <f t="shared" si="53"/>
        <v>0.5248649091748484</v>
      </c>
      <c r="X96" s="16">
        <f t="shared" si="54"/>
        <v>5</v>
      </c>
      <c r="Y96" s="16">
        <f t="shared" si="55"/>
        <v>3.61033054802926</v>
      </c>
      <c r="Z96" s="1">
        <f t="shared" si="56"/>
        <v>0.99984709648232617</v>
      </c>
      <c r="AA96" s="1">
        <f t="shared" si="57"/>
        <v>0.4</v>
      </c>
      <c r="AB96" s="1">
        <f t="shared" si="58"/>
        <v>1</v>
      </c>
      <c r="AC96" s="1">
        <f t="shared" si="59"/>
        <v>0</v>
      </c>
    </row>
    <row r="97" spans="1:29" x14ac:dyDescent="0.3">
      <c r="D97" s="2">
        <v>7.9</v>
      </c>
      <c r="E97" s="6">
        <f t="shared" ref="E97:E160" si="60">(1-(L97/(0.1*H97*(D97-1)*(I97/J97))))/0.015</f>
        <v>6.4005034519777126</v>
      </c>
      <c r="F97" s="2">
        <v>10</v>
      </c>
      <c r="G97" s="2">
        <v>5</v>
      </c>
      <c r="H97" s="2">
        <v>0.32</v>
      </c>
      <c r="I97" s="2">
        <v>130.5</v>
      </c>
      <c r="J97" s="2">
        <v>81.400000000000006</v>
      </c>
      <c r="K97" s="2">
        <f t="shared" si="34"/>
        <v>1.603194103194103</v>
      </c>
      <c r="L97" s="2">
        <v>0.32</v>
      </c>
      <c r="N97" s="2">
        <f t="shared" si="35"/>
        <v>0.95103614859237051</v>
      </c>
      <c r="O97" s="2">
        <f t="shared" si="36"/>
        <v>0.87513417988240705</v>
      </c>
      <c r="P97" s="2">
        <f t="shared" si="37"/>
        <v>0.3171366734323256</v>
      </c>
      <c r="Q97" s="2">
        <f t="shared" si="38"/>
        <v>0</v>
      </c>
      <c r="R97" s="2">
        <f t="shared" si="39"/>
        <v>1</v>
      </c>
      <c r="S97" s="2">
        <f t="shared" si="52"/>
        <v>10</v>
      </c>
      <c r="T97" s="2">
        <f t="shared" si="40"/>
        <v>0.36238634111507301</v>
      </c>
      <c r="U97" s="2">
        <f t="shared" si="41"/>
        <v>0.11311886202492621</v>
      </c>
      <c r="V97" s="2">
        <v>1</v>
      </c>
      <c r="W97" s="2">
        <f t="shared" si="53"/>
        <v>0.3121499052002244</v>
      </c>
      <c r="X97" s="16">
        <f t="shared" si="54"/>
        <v>5</v>
      </c>
      <c r="Y97" s="16">
        <f t="shared" si="55"/>
        <v>6.5466774276291613</v>
      </c>
      <c r="Z97" s="1">
        <f t="shared" si="56"/>
        <v>0.99999999997058442</v>
      </c>
      <c r="AA97" s="1">
        <f t="shared" si="57"/>
        <v>0.2</v>
      </c>
      <c r="AB97" s="1">
        <f t="shared" si="58"/>
        <v>1</v>
      </c>
      <c r="AC97" s="1">
        <f t="shared" si="59"/>
        <v>0</v>
      </c>
    </row>
    <row r="98" spans="1:29" x14ac:dyDescent="0.3">
      <c r="D98" s="2">
        <v>7.9</v>
      </c>
      <c r="E98" s="6">
        <f t="shared" si="60"/>
        <v>4.7894359320041904</v>
      </c>
      <c r="F98" s="2">
        <v>17</v>
      </c>
      <c r="G98" s="2">
        <v>3</v>
      </c>
      <c r="H98" s="2">
        <v>0.28000000000000003</v>
      </c>
      <c r="I98" s="2">
        <v>111.8</v>
      </c>
      <c r="J98" s="2">
        <v>71.599999999999994</v>
      </c>
      <c r="K98" s="2">
        <f t="shared" si="34"/>
        <v>1.5614525139664805</v>
      </c>
      <c r="L98" s="2">
        <v>0.28000000000000003</v>
      </c>
      <c r="N98" s="2">
        <f t="shared" si="35"/>
        <v>0.96336081512016791</v>
      </c>
      <c r="O98" s="2">
        <f t="shared" si="36"/>
        <v>0.87513417988240705</v>
      </c>
      <c r="P98" s="2">
        <f t="shared" si="37"/>
        <v>0.27377207432596556</v>
      </c>
      <c r="Q98" s="2">
        <f t="shared" si="38"/>
        <v>0</v>
      </c>
      <c r="R98" s="2">
        <f t="shared" si="39"/>
        <v>1</v>
      </c>
      <c r="S98" s="2">
        <f t="shared" si="52"/>
        <v>17</v>
      </c>
      <c r="T98" s="2">
        <f t="shared" si="40"/>
        <v>0.31283439799226292</v>
      </c>
      <c r="U98" s="2">
        <f t="shared" si="41"/>
        <v>0.18083112110296912</v>
      </c>
      <c r="V98" s="2">
        <v>1</v>
      </c>
      <c r="W98" s="2">
        <f t="shared" si="53"/>
        <v>0.57804104108603005</v>
      </c>
      <c r="X98" s="16">
        <f t="shared" si="54"/>
        <v>5</v>
      </c>
      <c r="Y98" s="16">
        <f t="shared" si="55"/>
        <v>3.0010594964241277</v>
      </c>
      <c r="Z98" s="1">
        <f t="shared" si="56"/>
        <v>0.99865479004059632</v>
      </c>
      <c r="AA98" s="1">
        <f t="shared" si="57"/>
        <v>0.34</v>
      </c>
      <c r="AB98" s="1">
        <f t="shared" si="58"/>
        <v>1</v>
      </c>
      <c r="AC98" s="1">
        <f t="shared" si="59"/>
        <v>0</v>
      </c>
    </row>
    <row r="99" spans="1:29" x14ac:dyDescent="0.3">
      <c r="D99" s="2">
        <v>7.9</v>
      </c>
      <c r="E99" s="6">
        <f t="shared" si="60"/>
        <v>4.0032048149234223</v>
      </c>
      <c r="F99" s="2">
        <v>13</v>
      </c>
      <c r="G99" s="2">
        <v>4</v>
      </c>
      <c r="H99" s="2">
        <v>0.28000000000000003</v>
      </c>
      <c r="I99" s="2">
        <v>93.2</v>
      </c>
      <c r="J99" s="2">
        <v>67.7</v>
      </c>
      <c r="K99" s="2">
        <f t="shared" si="34"/>
        <v>1.3766617429837518</v>
      </c>
      <c r="L99" s="2">
        <v>0.25</v>
      </c>
      <c r="N99" s="2">
        <f t="shared" si="35"/>
        <v>0.96937548316583577</v>
      </c>
      <c r="O99" s="2">
        <f t="shared" si="36"/>
        <v>0.87513417988240705</v>
      </c>
      <c r="P99" s="2">
        <f t="shared" si="37"/>
        <v>0.24287938989146488</v>
      </c>
      <c r="Q99" s="2">
        <f t="shared" si="38"/>
        <v>0</v>
      </c>
      <c r="R99" s="2">
        <f t="shared" si="39"/>
        <v>1</v>
      </c>
      <c r="S99" s="2">
        <f t="shared" si="52"/>
        <v>13</v>
      </c>
      <c r="T99" s="2">
        <f t="shared" si="40"/>
        <v>0.27753388620257169</v>
      </c>
      <c r="U99" s="2">
        <f t="shared" si="41"/>
        <v>0.14054799697656839</v>
      </c>
      <c r="V99" s="2">
        <v>1</v>
      </c>
      <c r="W99" s="2">
        <f t="shared" si="53"/>
        <v>0.5064174285153149</v>
      </c>
      <c r="X99" s="16">
        <f t="shared" si="54"/>
        <v>5</v>
      </c>
      <c r="Y99" s="16">
        <f t="shared" si="55"/>
        <v>3.8447450785279949</v>
      </c>
      <c r="Z99" s="1">
        <f t="shared" si="56"/>
        <v>0.99993966108773291</v>
      </c>
      <c r="AA99" s="1">
        <f t="shared" si="57"/>
        <v>0.26</v>
      </c>
      <c r="AB99" s="1">
        <f t="shared" si="58"/>
        <v>1</v>
      </c>
      <c r="AC99" s="1">
        <f t="shared" si="59"/>
        <v>0</v>
      </c>
    </row>
    <row r="100" spans="1:29" x14ac:dyDescent="0.3">
      <c r="D100" s="2">
        <v>7.9</v>
      </c>
      <c r="E100" s="6">
        <f t="shared" si="60"/>
        <v>7.9075742172415753</v>
      </c>
      <c r="F100" s="2">
        <v>10</v>
      </c>
      <c r="G100" s="2">
        <v>10</v>
      </c>
      <c r="H100" s="2">
        <v>0.2</v>
      </c>
      <c r="I100" s="2">
        <v>122.6</v>
      </c>
      <c r="J100" s="2">
        <v>93.2</v>
      </c>
      <c r="K100" s="2">
        <f t="shared" si="34"/>
        <v>1.3154506437768239</v>
      </c>
      <c r="L100" s="2">
        <v>0.16</v>
      </c>
      <c r="N100" s="2">
        <f t="shared" si="35"/>
        <v>0.93950705723810191</v>
      </c>
      <c r="O100" s="2">
        <f t="shared" si="36"/>
        <v>0.87513417988240705</v>
      </c>
      <c r="P100" s="2">
        <f t="shared" si="37"/>
        <v>0.16066377122597497</v>
      </c>
      <c r="Q100" s="2">
        <f t="shared" si="38"/>
        <v>0.86935823539880586</v>
      </c>
      <c r="R100" s="2">
        <f t="shared" si="39"/>
        <v>1.0216227766016839</v>
      </c>
      <c r="S100" s="2">
        <f t="shared" si="52"/>
        <v>11.085586001415646</v>
      </c>
      <c r="T100" s="2">
        <f t="shared" si="40"/>
        <v>0.18358758567464886</v>
      </c>
      <c r="U100" s="2">
        <f t="shared" si="41"/>
        <v>0.12281447666761458</v>
      </c>
      <c r="V100" s="2">
        <v>1</v>
      </c>
      <c r="W100" s="2">
        <f t="shared" si="53"/>
        <v>0.66896939799221788</v>
      </c>
      <c r="X100" s="16">
        <f t="shared" si="54"/>
        <v>10</v>
      </c>
      <c r="Y100" s="16">
        <f t="shared" si="55"/>
        <v>3.2107606370297845</v>
      </c>
      <c r="Z100" s="1">
        <f t="shared" si="56"/>
        <v>0.99933807922307283</v>
      </c>
      <c r="AA100" s="1">
        <f t="shared" si="57"/>
        <v>0.22171172002831291</v>
      </c>
      <c r="AB100" s="1">
        <f t="shared" si="58"/>
        <v>1</v>
      </c>
      <c r="AC100" s="1">
        <f t="shared" si="59"/>
        <v>0</v>
      </c>
    </row>
    <row r="101" spans="1:29" x14ac:dyDescent="0.3">
      <c r="A101" s="2" t="s">
        <v>20</v>
      </c>
      <c r="B101" s="2">
        <v>1923</v>
      </c>
      <c r="C101" s="2" t="s">
        <v>19</v>
      </c>
      <c r="D101" s="2">
        <v>7.9</v>
      </c>
      <c r="E101" s="6">
        <f t="shared" si="60"/>
        <v>7.3827912653722905</v>
      </c>
      <c r="F101" s="2">
        <v>1</v>
      </c>
      <c r="G101" s="2">
        <v>14</v>
      </c>
      <c r="H101" s="2">
        <v>0.2</v>
      </c>
      <c r="I101" s="2">
        <v>141.30000000000001</v>
      </c>
      <c r="J101" s="2">
        <v>102</v>
      </c>
      <c r="K101" s="2">
        <f t="shared" si="34"/>
        <v>1.385294117647059</v>
      </c>
      <c r="L101" s="2">
        <v>0.17</v>
      </c>
      <c r="N101" s="2">
        <f t="shared" si="35"/>
        <v>0.94352164681990203</v>
      </c>
      <c r="O101" s="2">
        <f t="shared" si="36"/>
        <v>0.87513417988240705</v>
      </c>
      <c r="P101" s="2">
        <f t="shared" si="37"/>
        <v>0.16991714833759591</v>
      </c>
      <c r="Q101" s="2">
        <f t="shared" si="38"/>
        <v>2.204745857525146</v>
      </c>
      <c r="R101" s="2">
        <f t="shared" si="39"/>
        <v>1.042383203414835</v>
      </c>
      <c r="S101" s="2">
        <f t="shared" si="52"/>
        <v>3.2471290609399812</v>
      </c>
      <c r="T101" s="2">
        <f t="shared" si="40"/>
        <v>0.19416125234695772</v>
      </c>
      <c r="U101" s="2">
        <f t="shared" si="41"/>
        <v>5.9900929999362064E-2</v>
      </c>
      <c r="V101" s="2">
        <v>1</v>
      </c>
      <c r="W101" s="2">
        <f t="shared" si="53"/>
        <v>0.30851124658138124</v>
      </c>
      <c r="X101" s="16">
        <f t="shared" si="54"/>
        <v>14</v>
      </c>
      <c r="Y101" s="16">
        <f t="shared" si="55"/>
        <v>6.9973217110578005</v>
      </c>
      <c r="Z101" s="1">
        <f t="shared" si="56"/>
        <v>0.99999999999869549</v>
      </c>
      <c r="AA101" s="1">
        <f t="shared" si="57"/>
        <v>6.494258121879963E-2</v>
      </c>
      <c r="AB101" s="1">
        <f t="shared" si="58"/>
        <v>1</v>
      </c>
      <c r="AC101" s="1">
        <f t="shared" si="59"/>
        <v>0</v>
      </c>
    </row>
    <row r="102" spans="1:29" x14ac:dyDescent="0.3">
      <c r="D102" s="2">
        <v>7.9</v>
      </c>
      <c r="E102" s="6">
        <f t="shared" si="60"/>
        <v>6.7516208361278887</v>
      </c>
      <c r="F102" s="2">
        <v>16.5</v>
      </c>
      <c r="G102" s="2">
        <v>1</v>
      </c>
      <c r="H102" s="2">
        <v>0.2</v>
      </c>
      <c r="I102" s="2">
        <v>149.1</v>
      </c>
      <c r="J102" s="2">
        <v>80.400000000000006</v>
      </c>
      <c r="K102" s="2">
        <f t="shared" si="34"/>
        <v>1.8544776119402984</v>
      </c>
      <c r="L102" s="2">
        <v>0.23</v>
      </c>
      <c r="N102" s="2">
        <f t="shared" si="35"/>
        <v>0.94835010060362168</v>
      </c>
      <c r="O102" s="2">
        <f t="shared" si="36"/>
        <v>0.87513417988240705</v>
      </c>
      <c r="P102" s="2">
        <f t="shared" si="37"/>
        <v>0.22863022388059698</v>
      </c>
      <c r="Q102" s="2">
        <f t="shared" si="38"/>
        <v>0</v>
      </c>
      <c r="R102" s="2">
        <f t="shared" si="39"/>
        <v>1</v>
      </c>
      <c r="S102" s="2">
        <f t="shared" si="52"/>
        <v>16.5</v>
      </c>
      <c r="T102" s="2">
        <f t="shared" si="40"/>
        <v>0.26125162190707524</v>
      </c>
      <c r="U102" s="2">
        <f t="shared" si="41"/>
        <v>0.17549886621315192</v>
      </c>
      <c r="V102" s="2">
        <v>1</v>
      </c>
      <c r="W102" s="2">
        <f t="shared" si="53"/>
        <v>0.67176182460438549</v>
      </c>
      <c r="X102" s="16">
        <f t="shared" si="54"/>
        <v>5</v>
      </c>
      <c r="Y102" s="16">
        <f t="shared" si="55"/>
        <v>2.4598633567210264</v>
      </c>
      <c r="Z102" s="1">
        <f t="shared" si="56"/>
        <v>0.99305050386168026</v>
      </c>
      <c r="AA102" s="1">
        <f t="shared" si="57"/>
        <v>0.33</v>
      </c>
      <c r="AB102" s="1">
        <f t="shared" si="58"/>
        <v>1</v>
      </c>
      <c r="AC102" s="1">
        <f t="shared" si="59"/>
        <v>0</v>
      </c>
    </row>
    <row r="103" spans="1:29" x14ac:dyDescent="0.3">
      <c r="D103" s="2">
        <v>7.9</v>
      </c>
      <c r="E103" s="6">
        <f t="shared" si="60"/>
        <v>3.8336339698534339</v>
      </c>
      <c r="F103" s="2">
        <v>11.9</v>
      </c>
      <c r="G103" s="2">
        <v>5</v>
      </c>
      <c r="H103" s="2">
        <v>0.2</v>
      </c>
      <c r="I103" s="2">
        <v>93.2</v>
      </c>
      <c r="J103" s="2">
        <v>63.8</v>
      </c>
      <c r="K103" s="2">
        <f t="shared" si="34"/>
        <v>1.4608150470219436</v>
      </c>
      <c r="L103" s="2">
        <v>0.19</v>
      </c>
      <c r="N103" s="2">
        <f t="shared" si="35"/>
        <v>0.97067270013062124</v>
      </c>
      <c r="O103" s="2">
        <f t="shared" si="36"/>
        <v>0.87513417988240705</v>
      </c>
      <c r="P103" s="2">
        <f t="shared" si="37"/>
        <v>0.18433652719094998</v>
      </c>
      <c r="Q103" s="2">
        <f t="shared" si="38"/>
        <v>0</v>
      </c>
      <c r="R103" s="2">
        <f t="shared" si="39"/>
        <v>1</v>
      </c>
      <c r="S103" s="2">
        <f t="shared" si="52"/>
        <v>11.9</v>
      </c>
      <c r="T103" s="2">
        <f t="shared" si="40"/>
        <v>0.21063801577915689</v>
      </c>
      <c r="U103" s="2">
        <f t="shared" si="41"/>
        <v>0.13025602941899264</v>
      </c>
      <c r="V103" s="2">
        <v>1</v>
      </c>
      <c r="W103" s="2">
        <f t="shared" si="53"/>
        <v>0.61838803853697222</v>
      </c>
      <c r="X103" s="16">
        <f t="shared" si="54"/>
        <v>5</v>
      </c>
      <c r="Y103" s="16">
        <f t="shared" si="55"/>
        <v>2.8183695444361589</v>
      </c>
      <c r="Z103" s="1">
        <f t="shared" si="56"/>
        <v>0.99758658894882912</v>
      </c>
      <c r="AA103" s="1">
        <f t="shared" si="57"/>
        <v>0.23800000000000002</v>
      </c>
      <c r="AB103" s="1">
        <f t="shared" si="58"/>
        <v>1</v>
      </c>
      <c r="AC103" s="1">
        <f t="shared" si="59"/>
        <v>0</v>
      </c>
    </row>
    <row r="104" spans="1:29" x14ac:dyDescent="0.3">
      <c r="A104" s="2" t="s">
        <v>21</v>
      </c>
      <c r="B104" s="2">
        <v>1944</v>
      </c>
      <c r="C104" s="2" t="s">
        <v>19</v>
      </c>
      <c r="D104" s="2">
        <v>8</v>
      </c>
      <c r="E104" s="6">
        <f t="shared" si="60"/>
        <v>6.0790273556231051</v>
      </c>
      <c r="F104" s="2">
        <v>8</v>
      </c>
      <c r="G104" s="2">
        <v>10</v>
      </c>
      <c r="H104" s="2">
        <v>0.2</v>
      </c>
      <c r="I104" s="2">
        <v>89.3</v>
      </c>
      <c r="J104" s="2">
        <v>59.8</v>
      </c>
      <c r="K104" s="2">
        <f t="shared" si="34"/>
        <v>1.4933110367892977</v>
      </c>
      <c r="L104" s="2">
        <v>0.19</v>
      </c>
      <c r="N104" s="2">
        <f t="shared" si="35"/>
        <v>0.95349544072948322</v>
      </c>
      <c r="O104" s="2">
        <f t="shared" si="36"/>
        <v>0.84740229001343259</v>
      </c>
      <c r="P104" s="2">
        <f t="shared" si="37"/>
        <v>0.18510248447204969</v>
      </c>
      <c r="Q104" s="2">
        <f t="shared" si="38"/>
        <v>0.86935823539880586</v>
      </c>
      <c r="R104" s="2">
        <f t="shared" si="39"/>
        <v>1.0216227766016839</v>
      </c>
      <c r="S104" s="2">
        <f t="shared" si="52"/>
        <v>9.0423404482122773</v>
      </c>
      <c r="T104" s="2">
        <f t="shared" si="40"/>
        <v>0.21843519501123315</v>
      </c>
      <c r="U104" s="2">
        <f t="shared" si="41"/>
        <v>0.10477451516793755</v>
      </c>
      <c r="V104" s="2">
        <v>1</v>
      </c>
      <c r="W104" s="2">
        <f t="shared" si="53"/>
        <v>0.47965949426121307</v>
      </c>
      <c r="X104" s="16">
        <f t="shared" si="54"/>
        <v>10</v>
      </c>
      <c r="Y104" s="16">
        <f t="shared" si="55"/>
        <v>4.2091541096637846</v>
      </c>
      <c r="Z104" s="1">
        <f t="shared" si="56"/>
        <v>0.99998718357411287</v>
      </c>
      <c r="AA104" s="1">
        <f t="shared" si="57"/>
        <v>0.18084680896424554</v>
      </c>
      <c r="AB104" s="1">
        <f t="shared" si="58"/>
        <v>1</v>
      </c>
      <c r="AC104" s="1">
        <f t="shared" si="59"/>
        <v>0</v>
      </c>
    </row>
    <row r="105" spans="1:29" x14ac:dyDescent="0.3">
      <c r="D105" s="2">
        <v>8</v>
      </c>
      <c r="E105" s="6">
        <f t="shared" si="60"/>
        <v>7.2614486407589798</v>
      </c>
      <c r="F105" s="2">
        <v>10</v>
      </c>
      <c r="G105" s="2">
        <v>5</v>
      </c>
      <c r="H105" s="2">
        <v>0.16</v>
      </c>
      <c r="I105" s="2">
        <v>130.5</v>
      </c>
      <c r="J105" s="2">
        <v>81.400000000000006</v>
      </c>
      <c r="K105" s="2">
        <f t="shared" si="34"/>
        <v>1.603194103194103</v>
      </c>
      <c r="L105" s="2">
        <v>0.16</v>
      </c>
      <c r="N105" s="2">
        <f t="shared" si="35"/>
        <v>0.94444991789819377</v>
      </c>
      <c r="O105" s="2">
        <f t="shared" si="36"/>
        <v>0.84740229001343259</v>
      </c>
      <c r="P105" s="2">
        <f t="shared" si="37"/>
        <v>0.15747020007020007</v>
      </c>
      <c r="Q105" s="2">
        <f t="shared" si="38"/>
        <v>0</v>
      </c>
      <c r="R105" s="2">
        <f t="shared" si="39"/>
        <v>1</v>
      </c>
      <c r="S105" s="2">
        <f t="shared" si="52"/>
        <v>10</v>
      </c>
      <c r="T105" s="2">
        <f t="shared" si="40"/>
        <v>0.18582697017222355</v>
      </c>
      <c r="U105" s="2">
        <f t="shared" si="41"/>
        <v>0.11311886202492621</v>
      </c>
      <c r="V105" s="2">
        <v>1</v>
      </c>
      <c r="W105" s="2">
        <f t="shared" si="53"/>
        <v>0.60873220889351098</v>
      </c>
      <c r="X105" s="16">
        <f t="shared" si="54"/>
        <v>5</v>
      </c>
      <c r="Y105" s="16">
        <f t="shared" si="55"/>
        <v>3.2304421758343889</v>
      </c>
      <c r="Z105" s="1">
        <f t="shared" si="56"/>
        <v>0.99938200548567102</v>
      </c>
      <c r="AA105" s="1">
        <f t="shared" si="57"/>
        <v>0.2</v>
      </c>
      <c r="AB105" s="1">
        <f t="shared" si="58"/>
        <v>1</v>
      </c>
      <c r="AC105" s="1">
        <f t="shared" si="59"/>
        <v>0</v>
      </c>
    </row>
    <row r="106" spans="1:29" x14ac:dyDescent="0.3">
      <c r="A106" s="2" t="s">
        <v>22</v>
      </c>
      <c r="B106" s="2">
        <v>1948</v>
      </c>
      <c r="C106" s="2" t="s">
        <v>19</v>
      </c>
      <c r="D106" s="2">
        <v>7.3</v>
      </c>
      <c r="E106" s="6">
        <f t="shared" si="60"/>
        <v>7.7514752067375792</v>
      </c>
      <c r="F106" s="2">
        <v>29</v>
      </c>
      <c r="G106" s="2">
        <v>2</v>
      </c>
      <c r="H106" s="2">
        <v>0.35</v>
      </c>
      <c r="I106" s="2">
        <v>141.30000000000001</v>
      </c>
      <c r="J106" s="2">
        <v>70.599999999999994</v>
      </c>
      <c r="K106" s="2">
        <f t="shared" si="34"/>
        <v>2.0014164305949014</v>
      </c>
      <c r="L106" s="2">
        <v>0.39</v>
      </c>
      <c r="N106" s="2">
        <f t="shared" si="35"/>
        <v>0.94070121466845746</v>
      </c>
      <c r="O106" s="2">
        <f t="shared" si="36"/>
        <v>1.0712565197562711</v>
      </c>
      <c r="P106" s="2">
        <f t="shared" si="37"/>
        <v>0.42832218231485225</v>
      </c>
      <c r="Q106" s="2">
        <f t="shared" si="38"/>
        <v>0</v>
      </c>
      <c r="R106" s="2">
        <f t="shared" si="39"/>
        <v>1</v>
      </c>
      <c r="S106" s="2">
        <f t="shared" si="52"/>
        <v>29</v>
      </c>
      <c r="T106" s="2">
        <f t="shared" si="40"/>
        <v>0.3998315757390235</v>
      </c>
      <c r="U106" s="2">
        <f t="shared" si="41"/>
        <v>0.41026034834121272</v>
      </c>
      <c r="V106" s="2">
        <v>0</v>
      </c>
      <c r="W106" s="2">
        <f t="shared" si="53"/>
        <v>1.0260829139942571</v>
      </c>
      <c r="X106" s="16">
        <f t="shared" si="54"/>
        <v>5</v>
      </c>
      <c r="Y106" s="16">
        <f t="shared" si="55"/>
        <v>-0.20738702963037603</v>
      </c>
      <c r="Z106" s="1">
        <f t="shared" si="56"/>
        <v>0.41785380563519564</v>
      </c>
      <c r="AA106" s="1">
        <f t="shared" si="57"/>
        <v>0.57999999999999996</v>
      </c>
      <c r="AB106" s="1">
        <f t="shared" si="58"/>
        <v>0</v>
      </c>
      <c r="AC106" s="1">
        <f t="shared" si="59"/>
        <v>1</v>
      </c>
    </row>
    <row r="107" spans="1:29" x14ac:dyDescent="0.3">
      <c r="D107" s="2">
        <v>7.3</v>
      </c>
      <c r="E107" s="6">
        <f t="shared" si="60"/>
        <v>6.4328644078990678</v>
      </c>
      <c r="F107" s="2">
        <v>19</v>
      </c>
      <c r="G107" s="2">
        <v>4</v>
      </c>
      <c r="H107" s="2">
        <v>0.35</v>
      </c>
      <c r="I107" s="2">
        <v>123.6</v>
      </c>
      <c r="J107" s="2">
        <v>91.2</v>
      </c>
      <c r="K107" s="2">
        <f t="shared" si="34"/>
        <v>1.3552631578947367</v>
      </c>
      <c r="L107" s="2">
        <v>0.27</v>
      </c>
      <c r="N107" s="2">
        <f t="shared" si="35"/>
        <v>0.95078858727957216</v>
      </c>
      <c r="O107" s="2">
        <f t="shared" si="36"/>
        <v>1.0712565197562711</v>
      </c>
      <c r="P107" s="2">
        <f t="shared" si="37"/>
        <v>0.29314938909774435</v>
      </c>
      <c r="Q107" s="2">
        <f t="shared" si="38"/>
        <v>0</v>
      </c>
      <c r="R107" s="2">
        <f t="shared" si="39"/>
        <v>1</v>
      </c>
      <c r="S107" s="2">
        <f t="shared" si="52"/>
        <v>19</v>
      </c>
      <c r="T107" s="2">
        <f t="shared" si="40"/>
        <v>0.27365003964171042</v>
      </c>
      <c r="U107" s="2">
        <f t="shared" si="41"/>
        <v>0.20331279446037256</v>
      </c>
      <c r="V107" s="2">
        <v>1</v>
      </c>
      <c r="W107" s="2">
        <f t="shared" si="53"/>
        <v>0.74296643525639428</v>
      </c>
      <c r="X107" s="16">
        <f t="shared" si="54"/>
        <v>5</v>
      </c>
      <c r="Y107" s="16">
        <f t="shared" si="55"/>
        <v>2.0505523621953374</v>
      </c>
      <c r="Z107" s="1">
        <f t="shared" si="56"/>
        <v>0.97984472020637559</v>
      </c>
      <c r="AA107" s="1">
        <f t="shared" si="57"/>
        <v>0.38</v>
      </c>
      <c r="AB107" s="1">
        <f t="shared" si="58"/>
        <v>1</v>
      </c>
      <c r="AC107" s="1">
        <f t="shared" si="59"/>
        <v>0</v>
      </c>
    </row>
    <row r="108" spans="1:29" x14ac:dyDescent="0.3">
      <c r="D108" s="2">
        <v>7.3</v>
      </c>
      <c r="E108" s="6">
        <f t="shared" si="60"/>
        <v>3.1958806757734477</v>
      </c>
      <c r="F108" s="2">
        <v>8</v>
      </c>
      <c r="G108" s="2">
        <v>0</v>
      </c>
      <c r="H108" s="2">
        <v>0.4</v>
      </c>
      <c r="I108" s="2">
        <v>74.599999999999994</v>
      </c>
      <c r="J108" s="2">
        <v>47.1</v>
      </c>
      <c r="K108" s="2">
        <f t="shared" si="34"/>
        <v>1.5838641188959659</v>
      </c>
      <c r="L108" s="2">
        <v>0.38</v>
      </c>
      <c r="N108" s="2">
        <f t="shared" si="35"/>
        <v>0.97555151283033315</v>
      </c>
      <c r="O108" s="2">
        <f t="shared" si="36"/>
        <v>1.0712565197562711</v>
      </c>
      <c r="P108" s="2">
        <f t="shared" si="37"/>
        <v>0.40173666969972699</v>
      </c>
      <c r="Q108" s="2">
        <f t="shared" si="38"/>
        <v>0</v>
      </c>
      <c r="R108" s="2">
        <f t="shared" si="39"/>
        <v>1</v>
      </c>
      <c r="S108" s="2">
        <f t="shared" si="52"/>
        <v>8</v>
      </c>
      <c r="T108" s="2">
        <f t="shared" si="40"/>
        <v>0.37501444545805784</v>
      </c>
      <c r="U108" s="2">
        <f t="shared" si="41"/>
        <v>9.5920797720797715E-2</v>
      </c>
      <c r="V108" s="2">
        <v>1</v>
      </c>
      <c r="W108" s="2">
        <f t="shared" si="53"/>
        <v>0.2557789410048889</v>
      </c>
      <c r="X108" s="16">
        <f t="shared" si="54"/>
        <v>5</v>
      </c>
      <c r="Y108" s="16">
        <f t="shared" si="55"/>
        <v>6.8551567738356889</v>
      </c>
      <c r="Z108" s="1">
        <f t="shared" si="56"/>
        <v>0.99999999999643829</v>
      </c>
      <c r="AA108" s="1">
        <f t="shared" si="57"/>
        <v>0.16</v>
      </c>
      <c r="AB108" s="1">
        <f t="shared" si="58"/>
        <v>1</v>
      </c>
      <c r="AC108" s="1">
        <f t="shared" si="59"/>
        <v>0</v>
      </c>
    </row>
    <row r="109" spans="1:29" x14ac:dyDescent="0.3">
      <c r="D109" s="2">
        <v>7.3</v>
      </c>
      <c r="E109" s="6">
        <f t="shared" si="60"/>
        <v>7.5597554196776091</v>
      </c>
      <c r="F109" s="2">
        <v>20</v>
      </c>
      <c r="G109" s="2">
        <v>0</v>
      </c>
      <c r="H109" s="2">
        <v>0.4</v>
      </c>
      <c r="I109" s="2">
        <v>128.5</v>
      </c>
      <c r="J109" s="2">
        <v>63.8</v>
      </c>
      <c r="K109" s="2">
        <f t="shared" si="34"/>
        <v>2.0141065830721003</v>
      </c>
      <c r="L109" s="2">
        <v>0.45</v>
      </c>
      <c r="N109" s="2">
        <f t="shared" si="35"/>
        <v>0.94216787103946631</v>
      </c>
      <c r="O109" s="2">
        <f t="shared" si="36"/>
        <v>1.0712565197562711</v>
      </c>
      <c r="P109" s="2">
        <f t="shared" si="37"/>
        <v>0.49338289296909993</v>
      </c>
      <c r="Q109" s="2">
        <f t="shared" si="38"/>
        <v>0</v>
      </c>
      <c r="R109" s="2">
        <f t="shared" si="39"/>
        <v>1</v>
      </c>
      <c r="S109" s="2">
        <f t="shared" si="52"/>
        <v>20</v>
      </c>
      <c r="T109" s="2">
        <f t="shared" si="40"/>
        <v>0.46056465829617804</v>
      </c>
      <c r="U109" s="2">
        <f t="shared" si="41"/>
        <v>0.21540970583244634</v>
      </c>
      <c r="V109" s="2">
        <v>0</v>
      </c>
      <c r="W109" s="2">
        <f t="shared" si="53"/>
        <v>0.46770784938066512</v>
      </c>
      <c r="X109" s="16">
        <f t="shared" si="54"/>
        <v>5</v>
      </c>
      <c r="Y109" s="16">
        <f t="shared" si="55"/>
        <v>3.7514479941536436</v>
      </c>
      <c r="Z109" s="1">
        <f t="shared" si="56"/>
        <v>0.99991209188745844</v>
      </c>
      <c r="AA109" s="1">
        <f t="shared" si="57"/>
        <v>0.4</v>
      </c>
      <c r="AB109" s="1">
        <f t="shared" si="58"/>
        <v>0</v>
      </c>
      <c r="AC109" s="1">
        <f t="shared" si="59"/>
        <v>0</v>
      </c>
    </row>
    <row r="110" spans="1:29" x14ac:dyDescent="0.3">
      <c r="A110" s="2" t="s">
        <v>23</v>
      </c>
      <c r="B110" s="2">
        <v>1964</v>
      </c>
      <c r="C110" s="2" t="s">
        <v>19</v>
      </c>
      <c r="D110" s="2">
        <v>7.5</v>
      </c>
      <c r="E110" s="6">
        <f t="shared" si="60"/>
        <v>6.8769034286275756</v>
      </c>
      <c r="F110" s="2">
        <v>8</v>
      </c>
      <c r="G110" s="2">
        <v>2</v>
      </c>
      <c r="H110" s="2">
        <v>0.16</v>
      </c>
      <c r="I110" s="2">
        <v>130.5</v>
      </c>
      <c r="J110" s="2">
        <v>71.599999999999994</v>
      </c>
      <c r="K110" s="2">
        <f t="shared" si="34"/>
        <v>1.8226256983240225</v>
      </c>
      <c r="L110" s="2">
        <v>0.17</v>
      </c>
      <c r="N110" s="2">
        <f t="shared" si="35"/>
        <v>0.947391688770999</v>
      </c>
      <c r="O110" s="2">
        <f t="shared" si="36"/>
        <v>0.99963894091599059</v>
      </c>
      <c r="P110" s="2">
        <f t="shared" si="37"/>
        <v>0.17958100558659218</v>
      </c>
      <c r="Q110" s="2">
        <f t="shared" si="38"/>
        <v>0</v>
      </c>
      <c r="R110" s="2">
        <f t="shared" si="39"/>
        <v>1</v>
      </c>
      <c r="S110" s="2">
        <f t="shared" si="52"/>
        <v>8</v>
      </c>
      <c r="T110" s="2">
        <f t="shared" si="40"/>
        <v>0.17964586835926805</v>
      </c>
      <c r="U110" s="2">
        <f t="shared" si="41"/>
        <v>9.5920797720797715E-2</v>
      </c>
      <c r="V110" s="2">
        <v>1</v>
      </c>
      <c r="W110" s="2">
        <f t="shared" si="53"/>
        <v>0.53394380063875879</v>
      </c>
      <c r="X110" s="16">
        <f t="shared" si="54"/>
        <v>5</v>
      </c>
      <c r="Y110" s="16">
        <f t="shared" si="55"/>
        <v>3.7525375891415242</v>
      </c>
      <c r="Z110" s="1">
        <f t="shared" si="56"/>
        <v>0.99991247321312349</v>
      </c>
      <c r="AA110" s="1">
        <f t="shared" si="57"/>
        <v>0.16</v>
      </c>
      <c r="AB110" s="1">
        <f t="shared" si="58"/>
        <v>1</v>
      </c>
      <c r="AC110" s="1">
        <f t="shared" si="59"/>
        <v>0</v>
      </c>
    </row>
    <row r="111" spans="1:29" x14ac:dyDescent="0.3">
      <c r="D111" s="2">
        <v>7.5</v>
      </c>
      <c r="E111" s="6">
        <f t="shared" si="60"/>
        <v>6.8769034286275756</v>
      </c>
      <c r="F111" s="2">
        <v>12</v>
      </c>
      <c r="G111" s="2">
        <v>2</v>
      </c>
      <c r="H111" s="2">
        <v>0.16</v>
      </c>
      <c r="I111" s="2">
        <v>130.5</v>
      </c>
      <c r="J111" s="2">
        <v>71.599999999999994</v>
      </c>
      <c r="K111" s="2">
        <f t="shared" si="34"/>
        <v>1.8226256983240225</v>
      </c>
      <c r="L111" s="2">
        <v>0.17</v>
      </c>
      <c r="N111" s="2">
        <f t="shared" si="35"/>
        <v>0.947391688770999</v>
      </c>
      <c r="O111" s="2">
        <f t="shared" si="36"/>
        <v>0.99963894091599059</v>
      </c>
      <c r="P111" s="2">
        <f t="shared" si="37"/>
        <v>0.17958100558659218</v>
      </c>
      <c r="Q111" s="2">
        <f t="shared" si="38"/>
        <v>0</v>
      </c>
      <c r="R111" s="2">
        <f t="shared" si="39"/>
        <v>1</v>
      </c>
      <c r="S111" s="2">
        <f t="shared" si="52"/>
        <v>12</v>
      </c>
      <c r="T111" s="2">
        <f t="shared" si="40"/>
        <v>0.17964586835926805</v>
      </c>
      <c r="U111" s="2">
        <f t="shared" si="41"/>
        <v>0.1311799816345271</v>
      </c>
      <c r="V111" s="2">
        <v>0</v>
      </c>
      <c r="W111" s="2">
        <f t="shared" si="53"/>
        <v>0.73021429789960124</v>
      </c>
      <c r="X111" s="16">
        <f t="shared" si="54"/>
        <v>5</v>
      </c>
      <c r="Y111" s="16">
        <f t="shared" si="55"/>
        <v>2.2414264780304127</v>
      </c>
      <c r="Z111" s="1">
        <f t="shared" si="56"/>
        <v>0.98750076850531554</v>
      </c>
      <c r="AA111" s="1">
        <f t="shared" si="57"/>
        <v>0.24</v>
      </c>
      <c r="AB111" s="1">
        <f t="shared" si="58"/>
        <v>0</v>
      </c>
      <c r="AC111" s="1">
        <f t="shared" si="59"/>
        <v>0</v>
      </c>
    </row>
    <row r="112" spans="1:29" x14ac:dyDescent="0.3">
      <c r="D112" s="2">
        <v>7.5</v>
      </c>
      <c r="E112" s="6">
        <f t="shared" si="60"/>
        <v>7.1784894742093375</v>
      </c>
      <c r="F112" s="2">
        <v>18</v>
      </c>
      <c r="G112" s="2">
        <v>2</v>
      </c>
      <c r="H112" s="2">
        <v>0.16</v>
      </c>
      <c r="I112" s="2">
        <v>128.5</v>
      </c>
      <c r="J112" s="2">
        <v>79.5</v>
      </c>
      <c r="K112" s="2">
        <f t="shared" si="34"/>
        <v>1.6163522012578617</v>
      </c>
      <c r="L112" s="2">
        <v>0.15</v>
      </c>
      <c r="N112" s="2">
        <f t="shared" si="35"/>
        <v>0.94508455552229853</v>
      </c>
      <c r="O112" s="2">
        <f t="shared" si="36"/>
        <v>0.99963894091599059</v>
      </c>
      <c r="P112" s="2">
        <f t="shared" si="37"/>
        <v>0.15886930817610062</v>
      </c>
      <c r="Q112" s="2">
        <f t="shared" si="38"/>
        <v>0</v>
      </c>
      <c r="R112" s="2">
        <f t="shared" si="39"/>
        <v>1</v>
      </c>
      <c r="S112" s="2">
        <f t="shared" si="52"/>
        <v>18</v>
      </c>
      <c r="T112" s="2">
        <f t="shared" si="40"/>
        <v>0.15892669010125324</v>
      </c>
      <c r="U112" s="2">
        <f t="shared" si="41"/>
        <v>0.19182098765432098</v>
      </c>
      <c r="V112" s="2">
        <v>0</v>
      </c>
      <c r="W112" s="2">
        <f t="shared" si="53"/>
        <v>1.206977805503346</v>
      </c>
      <c r="X112" s="16">
        <f t="shared" si="54"/>
        <v>5</v>
      </c>
      <c r="Y112" s="16">
        <f t="shared" si="55"/>
        <v>-0.48636736243394402</v>
      </c>
      <c r="Z112" s="1">
        <f t="shared" si="56"/>
        <v>0.31335336326157448</v>
      </c>
      <c r="AA112" s="1">
        <f t="shared" si="57"/>
        <v>0.36</v>
      </c>
      <c r="AB112" s="1">
        <f t="shared" si="58"/>
        <v>0</v>
      </c>
      <c r="AC112" s="1">
        <f t="shared" si="59"/>
        <v>1</v>
      </c>
    </row>
    <row r="113" spans="1:29" x14ac:dyDescent="0.3">
      <c r="D113" s="2">
        <v>7.5</v>
      </c>
      <c r="E113" s="6">
        <f t="shared" si="60"/>
        <v>9.3148178716848289</v>
      </c>
      <c r="F113" s="2">
        <v>10</v>
      </c>
      <c r="G113" s="2">
        <v>2</v>
      </c>
      <c r="H113" s="2">
        <v>0.16</v>
      </c>
      <c r="I113" s="2">
        <v>186.4</v>
      </c>
      <c r="J113" s="2">
        <v>98.1</v>
      </c>
      <c r="K113" s="2">
        <f t="shared" si="34"/>
        <v>1.9001019367991847</v>
      </c>
      <c r="L113" s="2">
        <v>0.17</v>
      </c>
      <c r="N113" s="2">
        <f t="shared" si="35"/>
        <v>0.92529436282601496</v>
      </c>
      <c r="O113" s="2">
        <f t="shared" si="36"/>
        <v>0.99963894091599059</v>
      </c>
      <c r="P113" s="2">
        <f t="shared" si="37"/>
        <v>0.18284797553516818</v>
      </c>
      <c r="Q113" s="2">
        <f t="shared" si="38"/>
        <v>0</v>
      </c>
      <c r="R113" s="2">
        <f t="shared" si="39"/>
        <v>1</v>
      </c>
      <c r="S113" s="2">
        <f t="shared" si="52"/>
        <v>10</v>
      </c>
      <c r="T113" s="2">
        <f t="shared" si="40"/>
        <v>0.18291401830306916</v>
      </c>
      <c r="U113" s="2">
        <f t="shared" si="41"/>
        <v>0.11311886202492621</v>
      </c>
      <c r="V113" s="2">
        <v>1</v>
      </c>
      <c r="W113" s="2">
        <f t="shared" si="53"/>
        <v>0.61842642283162919</v>
      </c>
      <c r="X113" s="16">
        <f t="shared" si="54"/>
        <v>5</v>
      </c>
      <c r="Y113" s="16">
        <f t="shared" si="55"/>
        <v>3.5174425994638097</v>
      </c>
      <c r="Z113" s="1">
        <f t="shared" si="56"/>
        <v>0.99978213671081229</v>
      </c>
      <c r="AA113" s="1">
        <f t="shared" si="57"/>
        <v>0.2</v>
      </c>
      <c r="AB113" s="1">
        <f t="shared" si="58"/>
        <v>1</v>
      </c>
      <c r="AC113" s="1">
        <f t="shared" si="59"/>
        <v>0</v>
      </c>
    </row>
    <row r="114" spans="1:29" x14ac:dyDescent="0.3">
      <c r="D114" s="2">
        <v>7.5</v>
      </c>
      <c r="E114" s="6">
        <f t="shared" si="60"/>
        <v>9.3148178716848289</v>
      </c>
      <c r="F114" s="2">
        <v>16</v>
      </c>
      <c r="G114" s="2">
        <v>2</v>
      </c>
      <c r="H114" s="2">
        <v>0.16</v>
      </c>
      <c r="I114" s="2">
        <v>186.4</v>
      </c>
      <c r="J114" s="2">
        <v>98.1</v>
      </c>
      <c r="K114" s="2">
        <f t="shared" si="34"/>
        <v>1.9001019367991847</v>
      </c>
      <c r="L114" s="2">
        <v>0.17</v>
      </c>
      <c r="N114" s="2">
        <f t="shared" si="35"/>
        <v>0.92529436282601496</v>
      </c>
      <c r="O114" s="2">
        <f t="shared" si="36"/>
        <v>0.99963894091599059</v>
      </c>
      <c r="P114" s="2">
        <f t="shared" si="37"/>
        <v>0.18284797553516818</v>
      </c>
      <c r="Q114" s="2">
        <f t="shared" si="38"/>
        <v>0</v>
      </c>
      <c r="R114" s="2">
        <f t="shared" si="39"/>
        <v>1</v>
      </c>
      <c r="S114" s="2">
        <f t="shared" si="52"/>
        <v>16</v>
      </c>
      <c r="T114" s="2">
        <f t="shared" si="40"/>
        <v>0.18291401830306916</v>
      </c>
      <c r="U114" s="2">
        <f t="shared" si="41"/>
        <v>0.170263842069315</v>
      </c>
      <c r="V114" s="2">
        <v>0</v>
      </c>
      <c r="W114" s="2">
        <f t="shared" si="53"/>
        <v>0.93084085981428621</v>
      </c>
      <c r="X114" s="16">
        <f t="shared" si="54"/>
        <v>5</v>
      </c>
      <c r="Y114" s="16">
        <f t="shared" si="55"/>
        <v>1.2507759327971442</v>
      </c>
      <c r="Z114" s="1">
        <f t="shared" si="56"/>
        <v>0.89449188102696686</v>
      </c>
      <c r="AA114" s="1">
        <f t="shared" si="57"/>
        <v>0.32</v>
      </c>
      <c r="AB114" s="1">
        <f t="shared" si="58"/>
        <v>0</v>
      </c>
      <c r="AC114" s="1">
        <f t="shared" si="59"/>
        <v>0</v>
      </c>
    </row>
    <row r="115" spans="1:29" x14ac:dyDescent="0.3">
      <c r="D115" s="2">
        <v>7.5</v>
      </c>
      <c r="E115" s="6">
        <f t="shared" si="60"/>
        <v>11.445992546860229</v>
      </c>
      <c r="F115" s="2">
        <v>20</v>
      </c>
      <c r="G115" s="2">
        <v>2</v>
      </c>
      <c r="H115" s="2">
        <v>0.16</v>
      </c>
      <c r="I115" s="2">
        <v>184.4</v>
      </c>
      <c r="J115" s="2">
        <v>105.9</v>
      </c>
      <c r="K115" s="2">
        <f t="shared" si="34"/>
        <v>1.7412653446647781</v>
      </c>
      <c r="L115" s="2">
        <v>0.15</v>
      </c>
      <c r="N115" s="2">
        <f t="shared" si="35"/>
        <v>0.86839199899883179</v>
      </c>
      <c r="O115" s="2">
        <f t="shared" si="36"/>
        <v>0.99963894091599059</v>
      </c>
      <c r="P115" s="2">
        <f t="shared" si="37"/>
        <v>0.15725849291784702</v>
      </c>
      <c r="Q115" s="2">
        <f t="shared" si="38"/>
        <v>0</v>
      </c>
      <c r="R115" s="2">
        <f t="shared" si="39"/>
        <v>1</v>
      </c>
      <c r="S115" s="2">
        <f t="shared" si="52"/>
        <v>20</v>
      </c>
      <c r="T115" s="2">
        <f t="shared" si="40"/>
        <v>0.15731529303345035</v>
      </c>
      <c r="U115" s="2">
        <f t="shared" si="41"/>
        <v>0.21540970583244634</v>
      </c>
      <c r="V115" s="2">
        <v>0</v>
      </c>
      <c r="W115" s="2">
        <f t="shared" si="53"/>
        <v>1.3692864926148232</v>
      </c>
      <c r="X115" s="16">
        <f t="shared" si="54"/>
        <v>5</v>
      </c>
      <c r="Y115" s="16">
        <f t="shared" si="55"/>
        <v>-0.89926094190041872</v>
      </c>
      <c r="Z115" s="1">
        <f t="shared" si="56"/>
        <v>0.18425684320438507</v>
      </c>
      <c r="AA115" s="1">
        <f t="shared" si="57"/>
        <v>0.4</v>
      </c>
      <c r="AB115" s="1">
        <f t="shared" si="58"/>
        <v>0</v>
      </c>
      <c r="AC115" s="1">
        <f t="shared" si="59"/>
        <v>1</v>
      </c>
    </row>
    <row r="116" spans="1:29" x14ac:dyDescent="0.3">
      <c r="D116" s="2">
        <v>7.5</v>
      </c>
      <c r="E116" s="6">
        <f t="shared" si="60"/>
        <v>2.5401836969001299</v>
      </c>
      <c r="F116" s="2">
        <v>4</v>
      </c>
      <c r="G116" s="2">
        <v>10</v>
      </c>
      <c r="H116" s="2">
        <v>0.16</v>
      </c>
      <c r="I116" s="2">
        <v>80.400000000000006</v>
      </c>
      <c r="J116" s="2">
        <v>38.299999999999997</v>
      </c>
      <c r="K116" s="2">
        <f t="shared" si="34"/>
        <v>2.0992167101827679</v>
      </c>
      <c r="L116" s="2">
        <v>0.21</v>
      </c>
      <c r="N116" s="2">
        <f t="shared" si="35"/>
        <v>0.98056759471871402</v>
      </c>
      <c r="O116" s="2">
        <f t="shared" si="36"/>
        <v>0.99963894091599059</v>
      </c>
      <c r="P116" s="2">
        <f t="shared" si="37"/>
        <v>0.21407608355091384</v>
      </c>
      <c r="Q116" s="2">
        <f t="shared" si="38"/>
        <v>0.86935823539880586</v>
      </c>
      <c r="R116" s="2">
        <f t="shared" si="39"/>
        <v>1.0216227766016839</v>
      </c>
      <c r="S116" s="2">
        <f t="shared" si="52"/>
        <v>4.9558493418055409</v>
      </c>
      <c r="T116" s="2">
        <f t="shared" si="40"/>
        <v>0.21415340558337126</v>
      </c>
      <c r="U116" s="2">
        <f t="shared" si="41"/>
        <v>7.1732358316122888E-2</v>
      </c>
      <c r="V116" s="2">
        <v>1</v>
      </c>
      <c r="W116" s="2">
        <f t="shared" si="53"/>
        <v>0.33495782203751617</v>
      </c>
      <c r="X116" s="16">
        <f t="shared" si="54"/>
        <v>10</v>
      </c>
      <c r="Y116" s="16">
        <f t="shared" si="55"/>
        <v>5.1508726498174342</v>
      </c>
      <c r="Z116" s="1">
        <f t="shared" si="56"/>
        <v>0.99999987036139637</v>
      </c>
      <c r="AA116" s="1">
        <f t="shared" si="57"/>
        <v>9.9116986836110824E-2</v>
      </c>
      <c r="AB116" s="1">
        <f t="shared" si="58"/>
        <v>1</v>
      </c>
      <c r="AC116" s="1">
        <f t="shared" si="59"/>
        <v>0</v>
      </c>
    </row>
    <row r="117" spans="1:29" x14ac:dyDescent="0.3">
      <c r="D117" s="2">
        <v>7.5</v>
      </c>
      <c r="E117" s="6">
        <f t="shared" si="60"/>
        <v>6.3942021008210528</v>
      </c>
      <c r="F117" s="2">
        <v>27</v>
      </c>
      <c r="G117" s="2">
        <v>0</v>
      </c>
      <c r="H117" s="2">
        <v>0.16</v>
      </c>
      <c r="I117" s="2">
        <v>111.8</v>
      </c>
      <c r="J117" s="2">
        <v>65.7</v>
      </c>
      <c r="K117" s="2">
        <f t="shared" si="34"/>
        <v>1.7016742770167426</v>
      </c>
      <c r="L117" s="2">
        <v>0.16</v>
      </c>
      <c r="N117" s="2">
        <f t="shared" si="35"/>
        <v>0.95108435392871893</v>
      </c>
      <c r="O117" s="2">
        <f t="shared" si="36"/>
        <v>0.99963894091599059</v>
      </c>
      <c r="P117" s="2">
        <f t="shared" si="37"/>
        <v>0.1683173211567732</v>
      </c>
      <c r="Q117" s="2">
        <f t="shared" si="38"/>
        <v>0</v>
      </c>
      <c r="R117" s="2">
        <f t="shared" si="39"/>
        <v>1</v>
      </c>
      <c r="S117" s="2">
        <f t="shared" si="52"/>
        <v>27</v>
      </c>
      <c r="T117" s="2">
        <f t="shared" si="40"/>
        <v>0.16837811560496074</v>
      </c>
      <c r="U117" s="2">
        <f t="shared" si="41"/>
        <v>0.33836104812295287</v>
      </c>
      <c r="V117" s="2">
        <v>0</v>
      </c>
      <c r="W117" s="2">
        <f t="shared" si="53"/>
        <v>2.0095310302485894</v>
      </c>
      <c r="X117" s="16">
        <f t="shared" si="54"/>
        <v>5</v>
      </c>
      <c r="Y117" s="16">
        <f t="shared" si="55"/>
        <v>-3.8626452865064227</v>
      </c>
      <c r="Z117" s="1">
        <f t="shared" si="56"/>
        <v>5.608290819784549E-5</v>
      </c>
      <c r="AA117" s="1">
        <f t="shared" si="57"/>
        <v>0.54</v>
      </c>
      <c r="AB117" s="1">
        <f t="shared" si="58"/>
        <v>0</v>
      </c>
      <c r="AC117" s="1">
        <f t="shared" si="59"/>
        <v>1</v>
      </c>
    </row>
    <row r="118" spans="1:29" x14ac:dyDescent="0.3">
      <c r="D118" s="2">
        <v>7.5</v>
      </c>
      <c r="E118" s="6">
        <f t="shared" si="60"/>
        <v>5.2396280400572204</v>
      </c>
      <c r="F118" s="2">
        <v>12</v>
      </c>
      <c r="G118" s="2">
        <v>0</v>
      </c>
      <c r="H118" s="2">
        <v>0.16</v>
      </c>
      <c r="I118" s="2">
        <v>93.2</v>
      </c>
      <c r="J118" s="2">
        <v>68.7</v>
      </c>
      <c r="K118" s="2">
        <f t="shared" si="34"/>
        <v>1.3566229985443958</v>
      </c>
      <c r="L118" s="2">
        <v>0.13</v>
      </c>
      <c r="N118" s="2">
        <f t="shared" si="35"/>
        <v>0.95991684549356227</v>
      </c>
      <c r="O118" s="2">
        <f t="shared" si="36"/>
        <v>0.99963894091599059</v>
      </c>
      <c r="P118" s="2">
        <f t="shared" si="37"/>
        <v>0.13543350800582243</v>
      </c>
      <c r="Q118" s="2">
        <f t="shared" si="38"/>
        <v>0</v>
      </c>
      <c r="R118" s="2">
        <f t="shared" si="39"/>
        <v>1</v>
      </c>
      <c r="S118" s="2">
        <f t="shared" si="52"/>
        <v>12</v>
      </c>
      <c r="T118" s="2">
        <f t="shared" si="40"/>
        <v>0.1354824251661523</v>
      </c>
      <c r="U118" s="2">
        <f t="shared" si="41"/>
        <v>0.1311799816345271</v>
      </c>
      <c r="V118" s="2">
        <v>0</v>
      </c>
      <c r="W118" s="2">
        <f t="shared" si="53"/>
        <v>0.96824353028557919</v>
      </c>
      <c r="X118" s="16">
        <f t="shared" si="54"/>
        <v>5</v>
      </c>
      <c r="Y118" s="16">
        <f t="shared" si="55"/>
        <v>0.79284908873127591</v>
      </c>
      <c r="Z118" s="1">
        <f t="shared" si="56"/>
        <v>0.78606712383026756</v>
      </c>
      <c r="AA118" s="1">
        <f t="shared" si="57"/>
        <v>0.24</v>
      </c>
      <c r="AB118" s="1">
        <f t="shared" si="58"/>
        <v>0</v>
      </c>
      <c r="AC118" s="1">
        <f t="shared" si="59"/>
        <v>0</v>
      </c>
    </row>
    <row r="119" spans="1:29" x14ac:dyDescent="0.3">
      <c r="D119" s="2">
        <v>7.5</v>
      </c>
      <c r="E119" s="6">
        <f t="shared" si="60"/>
        <v>3.6426054198566149</v>
      </c>
      <c r="F119" s="2">
        <v>6</v>
      </c>
      <c r="G119" s="2">
        <v>0</v>
      </c>
      <c r="H119" s="2">
        <v>0.16</v>
      </c>
      <c r="I119" s="2">
        <v>84.4</v>
      </c>
      <c r="J119" s="2">
        <v>46.1</v>
      </c>
      <c r="K119" s="2">
        <f t="shared" si="34"/>
        <v>1.8308026030368765</v>
      </c>
      <c r="L119" s="2">
        <v>0.18</v>
      </c>
      <c r="N119" s="2">
        <f t="shared" si="35"/>
        <v>0.97213406853809692</v>
      </c>
      <c r="O119" s="2">
        <f t="shared" si="36"/>
        <v>0.99963894091599059</v>
      </c>
      <c r="P119" s="2">
        <f t="shared" si="37"/>
        <v>0.1850977006507592</v>
      </c>
      <c r="Q119" s="2">
        <f t="shared" si="38"/>
        <v>0</v>
      </c>
      <c r="R119" s="2">
        <f t="shared" si="39"/>
        <v>1</v>
      </c>
      <c r="S119" s="2">
        <f t="shared" si="52"/>
        <v>6</v>
      </c>
      <c r="T119" s="2">
        <f t="shared" si="40"/>
        <v>0.18516455599573803</v>
      </c>
      <c r="U119" s="2">
        <f t="shared" si="41"/>
        <v>7.9693877551020392E-2</v>
      </c>
      <c r="V119" s="2">
        <v>1</v>
      </c>
      <c r="W119" s="2">
        <f t="shared" si="53"/>
        <v>0.43039488374251672</v>
      </c>
      <c r="X119" s="16">
        <f t="shared" si="54"/>
        <v>5</v>
      </c>
      <c r="Y119" s="16">
        <f t="shared" si="55"/>
        <v>4.0540134398110306</v>
      </c>
      <c r="Z119" s="1">
        <f t="shared" si="56"/>
        <v>0.99997482683904004</v>
      </c>
      <c r="AA119" s="1">
        <f t="shared" si="57"/>
        <v>0.12</v>
      </c>
      <c r="AB119" s="1">
        <f t="shared" si="58"/>
        <v>1</v>
      </c>
      <c r="AC119" s="1">
        <f t="shared" si="59"/>
        <v>0</v>
      </c>
    </row>
    <row r="120" spans="1:29" x14ac:dyDescent="0.3">
      <c r="A120" s="2" t="s">
        <v>24</v>
      </c>
      <c r="B120" s="2">
        <v>1968</v>
      </c>
      <c r="C120" s="2" t="s">
        <v>19</v>
      </c>
      <c r="D120" s="2">
        <v>7.9</v>
      </c>
      <c r="E120" s="6">
        <f t="shared" si="60"/>
        <v>6.6531174017875712</v>
      </c>
      <c r="F120" s="2">
        <v>28</v>
      </c>
      <c r="G120" s="2">
        <v>5</v>
      </c>
      <c r="H120" s="2">
        <v>0.23</v>
      </c>
      <c r="I120" s="2">
        <v>111.8</v>
      </c>
      <c r="J120" s="2">
        <v>72.599999999999994</v>
      </c>
      <c r="K120" s="2">
        <f t="shared" si="34"/>
        <v>1.5399449035812673</v>
      </c>
      <c r="L120" s="2">
        <v>0.22</v>
      </c>
      <c r="N120" s="2">
        <f t="shared" si="35"/>
        <v>0.94910365187632506</v>
      </c>
      <c r="O120" s="2">
        <f t="shared" si="36"/>
        <v>0.87513417988240705</v>
      </c>
      <c r="P120" s="2">
        <f t="shared" si="37"/>
        <v>0.21850431608575877</v>
      </c>
      <c r="Q120" s="2">
        <f t="shared" si="38"/>
        <v>0</v>
      </c>
      <c r="R120" s="2">
        <f t="shared" si="39"/>
        <v>1</v>
      </c>
      <c r="S120" s="2">
        <f t="shared" si="52"/>
        <v>28</v>
      </c>
      <c r="T120" s="2">
        <f t="shared" si="40"/>
        <v>0.24968093020331977</v>
      </c>
      <c r="U120" s="2">
        <f t="shared" si="41"/>
        <v>0.36954744685513913</v>
      </c>
      <c r="V120" s="2">
        <v>0</v>
      </c>
      <c r="W120" s="2">
        <f t="shared" si="53"/>
        <v>1.4800787811636629</v>
      </c>
      <c r="X120" s="16">
        <f t="shared" si="54"/>
        <v>5</v>
      </c>
      <c r="Y120" s="16">
        <f t="shared" si="55"/>
        <v>-2.2479072895712831</v>
      </c>
      <c r="Z120" s="1">
        <f t="shared" si="56"/>
        <v>1.2291051129548978E-2</v>
      </c>
      <c r="AA120" s="1">
        <f t="shared" si="57"/>
        <v>0.56000000000000005</v>
      </c>
      <c r="AB120" s="1">
        <f t="shared" si="58"/>
        <v>0</v>
      </c>
      <c r="AC120" s="1">
        <f t="shared" si="59"/>
        <v>1</v>
      </c>
    </row>
    <row r="121" spans="1:29" x14ac:dyDescent="0.3">
      <c r="D121" s="2">
        <v>7.9</v>
      </c>
      <c r="E121" s="6">
        <f t="shared" si="60"/>
        <v>4.0263467753243045</v>
      </c>
      <c r="F121" s="2">
        <v>6</v>
      </c>
      <c r="G121" s="2">
        <v>5</v>
      </c>
      <c r="H121" s="2">
        <v>0.23</v>
      </c>
      <c r="I121" s="2">
        <v>74.599999999999994</v>
      </c>
      <c r="J121" s="2">
        <v>41.2</v>
      </c>
      <c r="K121" s="2">
        <f t="shared" si="34"/>
        <v>1.8106796116504851</v>
      </c>
      <c r="L121" s="2">
        <v>0.27</v>
      </c>
      <c r="N121" s="2">
        <f t="shared" si="35"/>
        <v>0.96919844716876913</v>
      </c>
      <c r="O121" s="2">
        <f t="shared" si="36"/>
        <v>0.87513417988240705</v>
      </c>
      <c r="P121" s="2">
        <f t="shared" si="37"/>
        <v>0.26235872625580414</v>
      </c>
      <c r="Q121" s="2">
        <f t="shared" si="38"/>
        <v>0</v>
      </c>
      <c r="R121" s="2">
        <f t="shared" si="39"/>
        <v>1</v>
      </c>
      <c r="S121" s="2">
        <f t="shared" si="52"/>
        <v>6</v>
      </c>
      <c r="T121" s="2">
        <f t="shared" si="40"/>
        <v>0.29979257157006212</v>
      </c>
      <c r="U121" s="2">
        <f t="shared" si="41"/>
        <v>7.9693877551020392E-2</v>
      </c>
      <c r="V121" s="2">
        <v>1</v>
      </c>
      <c r="W121" s="2">
        <f t="shared" si="53"/>
        <v>0.26583006087726152</v>
      </c>
      <c r="X121" s="16">
        <f t="shared" si="54"/>
        <v>5</v>
      </c>
      <c r="Y121" s="16">
        <f t="shared" si="55"/>
        <v>6.189193585583733</v>
      </c>
      <c r="Z121" s="1">
        <f t="shared" si="56"/>
        <v>0.99999999969763609</v>
      </c>
      <c r="AA121" s="1">
        <f t="shared" si="57"/>
        <v>0.12</v>
      </c>
      <c r="AB121" s="1">
        <f t="shared" si="58"/>
        <v>1</v>
      </c>
      <c r="AC121" s="1">
        <f t="shared" si="59"/>
        <v>0</v>
      </c>
    </row>
    <row r="122" spans="1:29" x14ac:dyDescent="0.3">
      <c r="D122" s="2">
        <v>7.9</v>
      </c>
      <c r="E122" s="6">
        <f t="shared" si="60"/>
        <v>3.1760511709020944</v>
      </c>
      <c r="F122" s="2">
        <v>16</v>
      </c>
      <c r="G122" s="2">
        <v>5</v>
      </c>
      <c r="H122" s="2">
        <v>0.23</v>
      </c>
      <c r="I122" s="2">
        <v>74.599999999999994</v>
      </c>
      <c r="J122" s="2">
        <v>45.1</v>
      </c>
      <c r="K122" s="2">
        <f t="shared" si="34"/>
        <v>1.6541019955654099</v>
      </c>
      <c r="L122" s="2">
        <v>0.25</v>
      </c>
      <c r="N122" s="2">
        <f t="shared" si="35"/>
        <v>0.97570320854259895</v>
      </c>
      <c r="O122" s="2">
        <f t="shared" si="36"/>
        <v>0.87513417988240705</v>
      </c>
      <c r="P122" s="2">
        <f t="shared" si="37"/>
        <v>0.24127993733731806</v>
      </c>
      <c r="Q122" s="2">
        <f t="shared" si="38"/>
        <v>0</v>
      </c>
      <c r="R122" s="2">
        <f t="shared" si="39"/>
        <v>1</v>
      </c>
      <c r="S122" s="2">
        <f t="shared" si="52"/>
        <v>16</v>
      </c>
      <c r="T122" s="2">
        <f t="shared" si="40"/>
        <v>0.27570622069605277</v>
      </c>
      <c r="U122" s="2">
        <f t="shared" si="41"/>
        <v>0.170263842069315</v>
      </c>
      <c r="V122" s="2">
        <v>0</v>
      </c>
      <c r="W122" s="2">
        <f t="shared" si="53"/>
        <v>0.61755531536235897</v>
      </c>
      <c r="X122" s="16">
        <f t="shared" si="54"/>
        <v>5</v>
      </c>
      <c r="Y122" s="16">
        <f t="shared" si="55"/>
        <v>2.1221666020697523</v>
      </c>
      <c r="Z122" s="1">
        <f t="shared" si="56"/>
        <v>0.9830881249658987</v>
      </c>
      <c r="AA122" s="1">
        <f t="shared" si="57"/>
        <v>0.32</v>
      </c>
      <c r="AB122" s="1">
        <f t="shared" si="58"/>
        <v>0</v>
      </c>
      <c r="AC122" s="1">
        <f t="shared" si="59"/>
        <v>0</v>
      </c>
    </row>
    <row r="123" spans="1:29" x14ac:dyDescent="0.3">
      <c r="A123" s="2" t="s">
        <v>25</v>
      </c>
      <c r="B123" s="2">
        <v>1978</v>
      </c>
      <c r="C123" s="2" t="s">
        <v>19</v>
      </c>
      <c r="D123" s="2">
        <v>6.7</v>
      </c>
      <c r="E123" s="6">
        <f t="shared" si="60"/>
        <v>7.5171078496578598</v>
      </c>
      <c r="F123" s="2">
        <v>10</v>
      </c>
      <c r="G123" s="2">
        <v>0</v>
      </c>
      <c r="H123" s="2">
        <v>0.1</v>
      </c>
      <c r="I123" s="2">
        <v>118.7</v>
      </c>
      <c r="J123" s="2">
        <v>66.7</v>
      </c>
      <c r="K123" s="2">
        <f t="shared" si="34"/>
        <v>1.7796101949025487</v>
      </c>
      <c r="L123" s="2">
        <v>0.09</v>
      </c>
      <c r="N123" s="2">
        <f t="shared" si="35"/>
        <v>0.94249412495011742</v>
      </c>
      <c r="O123" s="2">
        <f t="shared" si="36"/>
        <v>1.3342846969534323</v>
      </c>
      <c r="P123" s="2">
        <f t="shared" si="37"/>
        <v>0.10902268997080407</v>
      </c>
      <c r="Q123" s="2">
        <f t="shared" si="38"/>
        <v>0</v>
      </c>
      <c r="R123" s="2">
        <f t="shared" si="39"/>
        <v>1</v>
      </c>
      <c r="S123" s="2">
        <f t="shared" si="52"/>
        <v>10</v>
      </c>
      <c r="T123" s="2">
        <f t="shared" si="40"/>
        <v>8.1708716452894348E-2</v>
      </c>
      <c r="U123" s="2">
        <f t="shared" si="41"/>
        <v>0.11311886202492621</v>
      </c>
      <c r="V123" s="2">
        <v>0</v>
      </c>
      <c r="W123" s="2">
        <f t="shared" si="53"/>
        <v>1.3844160933569436</v>
      </c>
      <c r="X123" s="16">
        <f t="shared" si="54"/>
        <v>5</v>
      </c>
      <c r="Y123" s="16">
        <f t="shared" si="55"/>
        <v>-0.79589265373512419</v>
      </c>
      <c r="Z123" s="1">
        <f t="shared" si="56"/>
        <v>0.2130472157622989</v>
      </c>
      <c r="AA123" s="1">
        <f t="shared" si="57"/>
        <v>0.2</v>
      </c>
      <c r="AB123" s="1">
        <f t="shared" si="58"/>
        <v>0</v>
      </c>
      <c r="AC123" s="1">
        <f t="shared" si="59"/>
        <v>1</v>
      </c>
    </row>
    <row r="124" spans="1:29" x14ac:dyDescent="0.3">
      <c r="D124" s="2">
        <v>6.7</v>
      </c>
      <c r="E124" s="6">
        <f t="shared" si="60"/>
        <v>1.7524934234183074</v>
      </c>
      <c r="F124" s="2">
        <v>5</v>
      </c>
      <c r="G124" s="2">
        <v>5</v>
      </c>
      <c r="H124" s="2">
        <v>0.12</v>
      </c>
      <c r="I124" s="2">
        <v>61.8</v>
      </c>
      <c r="J124" s="2">
        <v>34.299999999999997</v>
      </c>
      <c r="K124" s="2">
        <f t="shared" si="34"/>
        <v>1.8017492711370262</v>
      </c>
      <c r="L124" s="2">
        <v>0.12</v>
      </c>
      <c r="N124" s="2">
        <f t="shared" si="35"/>
        <v>0.98659342531084993</v>
      </c>
      <c r="O124" s="2">
        <f t="shared" si="36"/>
        <v>1.3342846969534323</v>
      </c>
      <c r="P124" s="2">
        <f t="shared" si="37"/>
        <v>0.13865233082706768</v>
      </c>
      <c r="Q124" s="2">
        <f t="shared" si="38"/>
        <v>0</v>
      </c>
      <c r="R124" s="2">
        <f t="shared" si="39"/>
        <v>1</v>
      </c>
      <c r="S124" s="2">
        <f t="shared" si="52"/>
        <v>5</v>
      </c>
      <c r="T124" s="2">
        <f t="shared" si="40"/>
        <v>0.10391510233434594</v>
      </c>
      <c r="U124" s="2">
        <f t="shared" si="41"/>
        <v>7.2059961862712837E-2</v>
      </c>
      <c r="V124" s="2">
        <v>1</v>
      </c>
      <c r="W124" s="2">
        <f t="shared" si="53"/>
        <v>0.69345032862365408</v>
      </c>
      <c r="X124" s="16">
        <f t="shared" si="54"/>
        <v>5</v>
      </c>
      <c r="Y124" s="16">
        <f t="shared" si="55"/>
        <v>1.3676584827788085</v>
      </c>
      <c r="Z124" s="1">
        <f t="shared" si="56"/>
        <v>0.91429049940951623</v>
      </c>
      <c r="AA124" s="1">
        <f t="shared" si="57"/>
        <v>0.1</v>
      </c>
      <c r="AB124" s="1">
        <f t="shared" si="58"/>
        <v>1</v>
      </c>
      <c r="AC124" s="1">
        <f t="shared" si="59"/>
        <v>0</v>
      </c>
    </row>
    <row r="125" spans="1:29" x14ac:dyDescent="0.3">
      <c r="D125" s="2">
        <v>6.7</v>
      </c>
      <c r="E125" s="6">
        <f t="shared" si="60"/>
        <v>1.6894087069525554</v>
      </c>
      <c r="F125" s="2">
        <v>7</v>
      </c>
      <c r="G125" s="2">
        <v>4</v>
      </c>
      <c r="H125" s="2">
        <v>0.12</v>
      </c>
      <c r="I125" s="2">
        <v>61.8</v>
      </c>
      <c r="J125" s="2">
        <v>41.2</v>
      </c>
      <c r="K125" s="2">
        <f t="shared" si="34"/>
        <v>1.4999999999999998</v>
      </c>
      <c r="L125" s="2">
        <v>0.1</v>
      </c>
      <c r="N125" s="2">
        <f t="shared" si="35"/>
        <v>0.987076023391813</v>
      </c>
      <c r="O125" s="2">
        <f t="shared" si="36"/>
        <v>1.3342846969534323</v>
      </c>
      <c r="P125" s="2">
        <f t="shared" si="37"/>
        <v>0.11548789473684209</v>
      </c>
      <c r="Q125" s="2">
        <f t="shared" si="38"/>
        <v>0</v>
      </c>
      <c r="R125" s="2">
        <f t="shared" si="39"/>
        <v>1</v>
      </c>
      <c r="S125" s="2">
        <f t="shared" si="52"/>
        <v>7</v>
      </c>
      <c r="T125" s="2">
        <f t="shared" si="40"/>
        <v>8.6554162691466971E-2</v>
      </c>
      <c r="U125" s="2">
        <f t="shared" si="41"/>
        <v>8.76696072253728E-2</v>
      </c>
      <c r="V125" s="2">
        <v>0</v>
      </c>
      <c r="W125" s="2">
        <f t="shared" si="53"/>
        <v>1.0128872430767075</v>
      </c>
      <c r="X125" s="16">
        <f t="shared" si="54"/>
        <v>5</v>
      </c>
      <c r="Y125" s="16">
        <f t="shared" si="55"/>
        <v>-3.8550315109570528E-2</v>
      </c>
      <c r="Z125" s="1">
        <f t="shared" si="56"/>
        <v>0.48462445780849173</v>
      </c>
      <c r="AA125" s="1">
        <f t="shared" si="57"/>
        <v>0.14000000000000001</v>
      </c>
      <c r="AB125" s="1">
        <f t="shared" si="58"/>
        <v>0</v>
      </c>
      <c r="AC125" s="1">
        <f t="shared" si="59"/>
        <v>1</v>
      </c>
    </row>
    <row r="126" spans="1:29" x14ac:dyDescent="0.3">
      <c r="D126" s="2">
        <v>6.7</v>
      </c>
      <c r="E126" s="6">
        <f t="shared" si="60"/>
        <v>3.8593581798609318</v>
      </c>
      <c r="F126" s="2">
        <v>11</v>
      </c>
      <c r="G126" s="2">
        <v>0</v>
      </c>
      <c r="H126" s="2">
        <v>0.12</v>
      </c>
      <c r="I126" s="2">
        <v>80.400000000000006</v>
      </c>
      <c r="J126" s="2">
        <v>47.1</v>
      </c>
      <c r="K126" s="2">
        <f t="shared" si="34"/>
        <v>1.7070063694267517</v>
      </c>
      <c r="L126" s="2">
        <v>0.11</v>
      </c>
      <c r="N126" s="2">
        <f t="shared" si="35"/>
        <v>0.97047590992406385</v>
      </c>
      <c r="O126" s="2">
        <f t="shared" si="36"/>
        <v>1.3342846969534323</v>
      </c>
      <c r="P126" s="2">
        <f t="shared" si="37"/>
        <v>0.12921546765001676</v>
      </c>
      <c r="Q126" s="2">
        <f t="shared" si="38"/>
        <v>0</v>
      </c>
      <c r="R126" s="2">
        <f t="shared" si="39"/>
        <v>1</v>
      </c>
      <c r="S126" s="2">
        <f t="shared" si="52"/>
        <v>11</v>
      </c>
      <c r="T126" s="2">
        <f t="shared" si="40"/>
        <v>9.6842501412969809E-2</v>
      </c>
      <c r="U126" s="2">
        <f t="shared" si="41"/>
        <v>0.12204090780370019</v>
      </c>
      <c r="V126" s="2">
        <v>0</v>
      </c>
      <c r="W126" s="2">
        <f t="shared" si="53"/>
        <v>1.2601998711627211</v>
      </c>
      <c r="X126" s="16">
        <f t="shared" si="54"/>
        <v>5</v>
      </c>
      <c r="Y126" s="16">
        <f t="shared" si="55"/>
        <v>-0.81216803412455674</v>
      </c>
      <c r="Z126" s="1">
        <f t="shared" si="56"/>
        <v>0.20834760951391557</v>
      </c>
      <c r="AA126" s="1">
        <f t="shared" si="57"/>
        <v>0.22</v>
      </c>
      <c r="AB126" s="1">
        <f t="shared" si="58"/>
        <v>0</v>
      </c>
      <c r="AC126" s="1">
        <f t="shared" si="59"/>
        <v>1</v>
      </c>
    </row>
    <row r="127" spans="1:29" x14ac:dyDescent="0.3">
      <c r="D127" s="2">
        <v>6.7</v>
      </c>
      <c r="E127" s="6">
        <f t="shared" si="60"/>
        <v>6.7687876407436534</v>
      </c>
      <c r="F127" s="2">
        <v>4</v>
      </c>
      <c r="G127" s="2">
        <v>10</v>
      </c>
      <c r="H127" s="2">
        <v>0.12</v>
      </c>
      <c r="I127" s="2">
        <v>80.400000000000006</v>
      </c>
      <c r="J127" s="2">
        <v>54.9</v>
      </c>
      <c r="K127" s="2">
        <f t="shared" si="34"/>
        <v>1.46448087431694</v>
      </c>
      <c r="L127" s="2">
        <v>0.09</v>
      </c>
      <c r="N127" s="2">
        <f t="shared" si="35"/>
        <v>0.94821877454831105</v>
      </c>
      <c r="O127" s="2">
        <f t="shared" si="36"/>
        <v>1.3342846969534323</v>
      </c>
      <c r="P127" s="2">
        <f t="shared" si="37"/>
        <v>0.10831456427955134</v>
      </c>
      <c r="Q127" s="2">
        <f t="shared" si="38"/>
        <v>0.86935823539880586</v>
      </c>
      <c r="R127" s="2">
        <f t="shared" si="39"/>
        <v>1.0216227766016839</v>
      </c>
      <c r="S127" s="2">
        <f t="shared" si="52"/>
        <v>4.9558493418055409</v>
      </c>
      <c r="T127" s="2">
        <f t="shared" si="40"/>
        <v>8.1178000862084099E-2</v>
      </c>
      <c r="U127" s="2">
        <f t="shared" si="41"/>
        <v>7.1732358316122888E-2</v>
      </c>
      <c r="V127" s="2">
        <v>0</v>
      </c>
      <c r="W127" s="2">
        <f t="shared" si="53"/>
        <v>0.88364282877563449</v>
      </c>
      <c r="X127" s="16">
        <f t="shared" si="54"/>
        <v>10</v>
      </c>
      <c r="Y127" s="16">
        <f t="shared" si="55"/>
        <v>1.0496046133699444</v>
      </c>
      <c r="Z127" s="1">
        <f t="shared" si="56"/>
        <v>0.85305003243170141</v>
      </c>
      <c r="AA127" s="1">
        <f t="shared" si="57"/>
        <v>9.9116986836110824E-2</v>
      </c>
      <c r="AB127" s="1">
        <f t="shared" si="58"/>
        <v>0</v>
      </c>
      <c r="AC127" s="1">
        <f t="shared" si="59"/>
        <v>0</v>
      </c>
    </row>
    <row r="128" spans="1:29" x14ac:dyDescent="0.3">
      <c r="D128" s="2">
        <v>6.7</v>
      </c>
      <c r="E128" s="6">
        <f t="shared" si="60"/>
        <v>1.6894087069525554</v>
      </c>
      <c r="F128" s="2">
        <v>13</v>
      </c>
      <c r="G128" s="2">
        <v>7</v>
      </c>
      <c r="H128" s="2">
        <v>0.12</v>
      </c>
      <c r="I128" s="2">
        <v>61.8</v>
      </c>
      <c r="J128" s="2">
        <v>41.2</v>
      </c>
      <c r="K128" s="2">
        <f t="shared" si="34"/>
        <v>1.4999999999999998</v>
      </c>
      <c r="L128" s="2">
        <v>0.1</v>
      </c>
      <c r="N128" s="2">
        <f t="shared" si="35"/>
        <v>0.987076023391813</v>
      </c>
      <c r="O128" s="2">
        <f t="shared" si="36"/>
        <v>1.3342846969534323</v>
      </c>
      <c r="P128" s="2">
        <f t="shared" si="37"/>
        <v>0.11548789473684209</v>
      </c>
      <c r="Q128" s="2">
        <f t="shared" si="38"/>
        <v>0.12032594375897732</v>
      </c>
      <c r="R128" s="2">
        <f t="shared" si="39"/>
        <v>1.008520259177452</v>
      </c>
      <c r="S128" s="2">
        <f t="shared" si="52"/>
        <v>13.231089313065855</v>
      </c>
      <c r="T128" s="2">
        <f t="shared" si="40"/>
        <v>8.6554162691466971E-2</v>
      </c>
      <c r="U128" s="2">
        <f t="shared" si="41"/>
        <v>0.14274733281693283</v>
      </c>
      <c r="V128" s="2">
        <v>0</v>
      </c>
      <c r="W128" s="2">
        <f t="shared" si="53"/>
        <v>1.649225506643434</v>
      </c>
      <c r="X128" s="16">
        <f t="shared" si="54"/>
        <v>7</v>
      </c>
      <c r="Y128" s="16">
        <f t="shared" si="55"/>
        <v>-2.3807725373317914</v>
      </c>
      <c r="Z128" s="1">
        <f t="shared" si="56"/>
        <v>8.638188037448381E-3</v>
      </c>
      <c r="AA128" s="1">
        <f t="shared" si="57"/>
        <v>0.2646217862613171</v>
      </c>
      <c r="AB128" s="1">
        <f t="shared" si="58"/>
        <v>0</v>
      </c>
      <c r="AC128" s="1">
        <f t="shared" si="59"/>
        <v>1</v>
      </c>
    </row>
    <row r="129" spans="1:29" x14ac:dyDescent="0.3">
      <c r="D129" s="2">
        <v>6.7</v>
      </c>
      <c r="E129" s="6">
        <f t="shared" si="60"/>
        <v>1.7378991979672818</v>
      </c>
      <c r="F129" s="2">
        <v>9</v>
      </c>
      <c r="G129" s="2">
        <v>12</v>
      </c>
      <c r="H129" s="2">
        <v>0.12</v>
      </c>
      <c r="I129" s="2">
        <v>80.400000000000006</v>
      </c>
      <c r="J129" s="2">
        <v>41.2</v>
      </c>
      <c r="K129" s="2">
        <f t="shared" si="34"/>
        <v>1.9514563106796117</v>
      </c>
      <c r="L129" s="2">
        <v>0.13</v>
      </c>
      <c r="N129" s="2">
        <f t="shared" si="35"/>
        <v>0.98670507113555028</v>
      </c>
      <c r="O129" s="2">
        <f t="shared" si="36"/>
        <v>1.3342846969534323</v>
      </c>
      <c r="P129" s="2">
        <f t="shared" si="37"/>
        <v>0.15018992335206949</v>
      </c>
      <c r="Q129" s="2">
        <f t="shared" si="38"/>
        <v>1.5535700732924222</v>
      </c>
      <c r="R129" s="2">
        <f t="shared" si="39"/>
        <v>1.031569219381653</v>
      </c>
      <c r="S129" s="2">
        <f t="shared" si="52"/>
        <v>10.837693047727299</v>
      </c>
      <c r="T129" s="2">
        <f t="shared" si="40"/>
        <v>0.11256212687966641</v>
      </c>
      <c r="U129" s="2">
        <f t="shared" si="41"/>
        <v>0.12057824542695603</v>
      </c>
      <c r="V129" s="2">
        <v>0</v>
      </c>
      <c r="W129" s="2">
        <f t="shared" si="53"/>
        <v>1.0712150593588123</v>
      </c>
      <c r="X129" s="16">
        <f t="shared" si="54"/>
        <v>12</v>
      </c>
      <c r="Y129" s="16">
        <f t="shared" si="55"/>
        <v>0.27909016365473471</v>
      </c>
      <c r="Z129" s="1">
        <f t="shared" si="56"/>
        <v>0.60991218419629312</v>
      </c>
      <c r="AA129" s="1">
        <f t="shared" si="57"/>
        <v>0.21675386095454599</v>
      </c>
      <c r="AB129" s="1">
        <f t="shared" si="58"/>
        <v>0</v>
      </c>
      <c r="AC129" s="1">
        <f t="shared" si="59"/>
        <v>1</v>
      </c>
    </row>
    <row r="130" spans="1:29" x14ac:dyDescent="0.3">
      <c r="D130" s="2">
        <v>6.7</v>
      </c>
      <c r="E130" s="6">
        <f t="shared" si="60"/>
        <v>5.7863104362848885</v>
      </c>
      <c r="F130" s="2">
        <v>9</v>
      </c>
      <c r="G130" s="2">
        <v>5</v>
      </c>
      <c r="H130" s="2">
        <v>0.14000000000000001</v>
      </c>
      <c r="I130" s="2">
        <v>103</v>
      </c>
      <c r="J130" s="2">
        <v>83.4</v>
      </c>
      <c r="K130" s="2">
        <f t="shared" si="34"/>
        <v>1.2350119904076737</v>
      </c>
      <c r="L130" s="2">
        <v>0.09</v>
      </c>
      <c r="N130" s="2">
        <f t="shared" si="35"/>
        <v>0.95573472516242064</v>
      </c>
      <c r="O130" s="2">
        <f t="shared" si="36"/>
        <v>1.3342846969534323</v>
      </c>
      <c r="P130" s="2">
        <f t="shared" si="37"/>
        <v>0.10741128991543608</v>
      </c>
      <c r="Q130" s="2">
        <f t="shared" si="38"/>
        <v>0</v>
      </c>
      <c r="R130" s="2">
        <f t="shared" si="39"/>
        <v>1</v>
      </c>
      <c r="S130" s="2">
        <f t="shared" si="52"/>
        <v>9</v>
      </c>
      <c r="T130" s="2">
        <f t="shared" si="40"/>
        <v>8.050102812442346E-2</v>
      </c>
      <c r="U130" s="2">
        <f t="shared" si="41"/>
        <v>0.10441015089163236</v>
      </c>
      <c r="V130" s="2">
        <v>0</v>
      </c>
      <c r="W130" s="2">
        <f t="shared" si="53"/>
        <v>1.2970039429838665</v>
      </c>
      <c r="X130" s="16">
        <f t="shared" si="54"/>
        <v>5</v>
      </c>
      <c r="Y130" s="16">
        <f t="shared" si="55"/>
        <v>-0.18537564874023096</v>
      </c>
      <c r="Z130" s="1">
        <f t="shared" si="56"/>
        <v>0.42646720344218614</v>
      </c>
      <c r="AA130" s="1">
        <f t="shared" si="57"/>
        <v>0.18</v>
      </c>
      <c r="AB130" s="1">
        <f t="shared" si="58"/>
        <v>0</v>
      </c>
      <c r="AC130" s="1">
        <f t="shared" si="59"/>
        <v>1</v>
      </c>
    </row>
    <row r="131" spans="1:29" x14ac:dyDescent="0.3">
      <c r="D131" s="2">
        <v>6.7</v>
      </c>
      <c r="E131" s="6">
        <f t="shared" si="60"/>
        <v>7.0901158620456952</v>
      </c>
      <c r="F131" s="2">
        <v>8</v>
      </c>
      <c r="G131" s="2">
        <v>4</v>
      </c>
      <c r="H131" s="2">
        <v>0.14000000000000001</v>
      </c>
      <c r="I131" s="2">
        <v>108.9</v>
      </c>
      <c r="J131" s="2">
        <v>70.599999999999994</v>
      </c>
      <c r="K131" s="2">
        <f t="shared" ref="K131:K163" si="61">I131/J131</f>
        <v>1.5424929178470257</v>
      </c>
      <c r="L131" s="2">
        <v>0.11</v>
      </c>
      <c r="N131" s="2">
        <f t="shared" ref="N131:N186" si="62">IF(E131&lt;=9.15,1-0.00765*E131,IF(AND(E131&gt;9.15,E131&lt;=23),1.174-0.0267*E131,IF(AND(E131&gt;23,E131&lt;=30),0.744-0.008*E131,0.5)))</f>
        <v>0.94576061365535047</v>
      </c>
      <c r="O131" s="2">
        <f t="shared" ref="O131:O186" si="63">(10^2.24)/(D131^2.56)</f>
        <v>1.3342846969534323</v>
      </c>
      <c r="P131" s="2">
        <f t="shared" ref="P131:P163" si="64">0.65*H131*I131*N131/J131</f>
        <v>0.1327534434173252</v>
      </c>
      <c r="Q131" s="2">
        <f t="shared" ref="Q131:Q186" si="65">IF(G131&lt;=5,0,IF(AND(G131&gt;5,G131&lt;35),EXP(1.76-190/G131^2),5))</f>
        <v>0</v>
      </c>
      <c r="R131" s="2">
        <f t="shared" ref="R131:R186" si="66">IF(G131&lt;=5,1,IF(AND(G131&gt;5,G131&lt;35),(0.99+(G131^1.5)/1000),1.2))</f>
        <v>1</v>
      </c>
      <c r="S131" s="2">
        <f t="shared" si="52"/>
        <v>8</v>
      </c>
      <c r="T131" s="2">
        <f t="shared" ref="T131:T186" si="67">P131/O131</f>
        <v>9.9494091268857901E-2</v>
      </c>
      <c r="U131" s="2">
        <f t="shared" ref="U131:U186" si="68">1/(34-S131)+S131/135+50/((10*S131+45)^2)-1/200</f>
        <v>9.5920797720797715E-2</v>
      </c>
      <c r="V131" s="2">
        <v>0</v>
      </c>
      <c r="W131" s="2">
        <f t="shared" si="53"/>
        <v>0.96408536926676125</v>
      </c>
      <c r="X131" s="16">
        <f t="shared" si="54"/>
        <v>5</v>
      </c>
      <c r="Y131" s="16">
        <f t="shared" si="55"/>
        <v>1.0090931564027299</v>
      </c>
      <c r="Z131" s="1">
        <f t="shared" si="56"/>
        <v>0.84353502011471782</v>
      </c>
      <c r="AA131" s="1">
        <f t="shared" si="57"/>
        <v>0.16</v>
      </c>
      <c r="AB131" s="1">
        <f t="shared" si="58"/>
        <v>0</v>
      </c>
      <c r="AC131" s="1">
        <f t="shared" si="59"/>
        <v>0</v>
      </c>
    </row>
    <row r="132" spans="1:29" x14ac:dyDescent="0.3">
      <c r="D132" s="2">
        <v>6.7</v>
      </c>
      <c r="E132" s="6">
        <f t="shared" si="60"/>
        <v>3.0740172616602854</v>
      </c>
      <c r="F132" s="2">
        <v>11</v>
      </c>
      <c r="G132" s="2">
        <v>5</v>
      </c>
      <c r="H132" s="2">
        <v>0.14000000000000001</v>
      </c>
      <c r="I132" s="2">
        <v>59.8</v>
      </c>
      <c r="J132" s="2">
        <v>56.9</v>
      </c>
      <c r="K132" s="2">
        <f t="shared" si="61"/>
        <v>1.0509666080843585</v>
      </c>
      <c r="L132" s="2">
        <v>0.08</v>
      </c>
      <c r="N132" s="2">
        <f t="shared" si="62"/>
        <v>0.97648376794829883</v>
      </c>
      <c r="O132" s="2">
        <f t="shared" si="63"/>
        <v>1.3342846969534323</v>
      </c>
      <c r="P132" s="2">
        <f t="shared" si="64"/>
        <v>9.3388916843955241E-2</v>
      </c>
      <c r="Q132" s="2">
        <f t="shared" si="65"/>
        <v>0</v>
      </c>
      <c r="R132" s="2">
        <f t="shared" si="66"/>
        <v>1</v>
      </c>
      <c r="S132" s="2">
        <f t="shared" si="52"/>
        <v>11</v>
      </c>
      <c r="T132" s="2">
        <f t="shared" si="67"/>
        <v>6.9991746931662963E-2</v>
      </c>
      <c r="U132" s="2">
        <f t="shared" si="68"/>
        <v>0.12204090780370019</v>
      </c>
      <c r="V132" s="2">
        <v>0</v>
      </c>
      <c r="W132" s="2">
        <f t="shared" si="53"/>
        <v>1.7436471177502666</v>
      </c>
      <c r="X132" s="16">
        <f t="shared" si="54"/>
        <v>5</v>
      </c>
      <c r="Y132" s="16">
        <f t="shared" si="55"/>
        <v>-2.1550333179512062</v>
      </c>
      <c r="Z132" s="1">
        <f t="shared" si="56"/>
        <v>1.5579613535744705E-2</v>
      </c>
      <c r="AA132" s="1">
        <f t="shared" si="57"/>
        <v>0.22</v>
      </c>
      <c r="AB132" s="1">
        <f t="shared" si="58"/>
        <v>0</v>
      </c>
      <c r="AC132" s="1">
        <f t="shared" si="59"/>
        <v>1</v>
      </c>
    </row>
    <row r="133" spans="1:29" x14ac:dyDescent="0.3">
      <c r="D133" s="2">
        <v>6.7</v>
      </c>
      <c r="E133" s="6">
        <f t="shared" si="60"/>
        <v>6.395344930691353</v>
      </c>
      <c r="F133" s="2">
        <v>6</v>
      </c>
      <c r="G133" s="2">
        <v>10</v>
      </c>
      <c r="H133" s="2">
        <v>0.14000000000000001</v>
      </c>
      <c r="I133" s="2">
        <v>74.599999999999994</v>
      </c>
      <c r="J133" s="2">
        <v>59.8</v>
      </c>
      <c r="K133" s="2">
        <f t="shared" si="61"/>
        <v>1.2474916387959867</v>
      </c>
      <c r="L133" s="2">
        <v>0.09</v>
      </c>
      <c r="N133" s="2">
        <f t="shared" si="62"/>
        <v>0.95107561128021112</v>
      </c>
      <c r="O133" s="2">
        <f t="shared" si="63"/>
        <v>1.3342846969534323</v>
      </c>
      <c r="P133" s="2">
        <f t="shared" si="64"/>
        <v>0.10796775743707093</v>
      </c>
      <c r="Q133" s="2">
        <f t="shared" si="65"/>
        <v>0.86935823539880586</v>
      </c>
      <c r="R133" s="2">
        <f t="shared" si="66"/>
        <v>1.0216227766016839</v>
      </c>
      <c r="S133" s="2">
        <f t="shared" si="52"/>
        <v>6.9990948950089091</v>
      </c>
      <c r="T133" s="2">
        <f t="shared" si="67"/>
        <v>8.0918081188814758E-2</v>
      </c>
      <c r="U133" s="2">
        <f t="shared" si="68"/>
        <v>8.7662256406433256E-2</v>
      </c>
      <c r="V133" s="2">
        <v>0</v>
      </c>
      <c r="W133" s="2">
        <f t="shared" si="53"/>
        <v>1.0833457135727378</v>
      </c>
      <c r="X133" s="16">
        <f t="shared" si="54"/>
        <v>10</v>
      </c>
      <c r="Y133" s="16">
        <f t="shared" si="55"/>
        <v>0.38056924617356691</v>
      </c>
      <c r="Z133" s="1">
        <f t="shared" si="56"/>
        <v>0.64823854748889298</v>
      </c>
      <c r="AA133" s="1">
        <f t="shared" si="57"/>
        <v>0.13998189790017818</v>
      </c>
      <c r="AB133" s="1">
        <f t="shared" si="58"/>
        <v>0</v>
      </c>
      <c r="AC133" s="1">
        <f t="shared" si="59"/>
        <v>1</v>
      </c>
    </row>
    <row r="134" spans="1:29" x14ac:dyDescent="0.3">
      <c r="D134" s="2">
        <v>6.7</v>
      </c>
      <c r="E134" s="6">
        <f t="shared" si="60"/>
        <v>2.9638795856666253</v>
      </c>
      <c r="F134" s="2">
        <v>12</v>
      </c>
      <c r="G134" s="2">
        <v>3</v>
      </c>
      <c r="H134" s="2">
        <v>0.14000000000000001</v>
      </c>
      <c r="I134" s="2">
        <v>111.8</v>
      </c>
      <c r="J134" s="2">
        <v>77.5</v>
      </c>
      <c r="K134" s="2">
        <f t="shared" si="61"/>
        <v>1.4425806451612904</v>
      </c>
      <c r="L134" s="2">
        <v>0.11</v>
      </c>
      <c r="N134" s="2">
        <f t="shared" si="62"/>
        <v>0.97732632116965035</v>
      </c>
      <c r="O134" s="2">
        <f t="shared" si="63"/>
        <v>1.3342846969534323</v>
      </c>
      <c r="P134" s="2">
        <f t="shared" si="64"/>
        <v>0.12829835517826826</v>
      </c>
      <c r="Q134" s="2">
        <f t="shared" si="65"/>
        <v>0</v>
      </c>
      <c r="R134" s="2">
        <f t="shared" si="66"/>
        <v>1</v>
      </c>
      <c r="S134" s="2">
        <f t="shared" si="52"/>
        <v>12</v>
      </c>
      <c r="T134" s="2">
        <f t="shared" si="67"/>
        <v>9.6155157494657223E-2</v>
      </c>
      <c r="U134" s="2">
        <f t="shared" si="68"/>
        <v>0.1311799816345271</v>
      </c>
      <c r="V134" s="2">
        <v>0</v>
      </c>
      <c r="W134" s="2">
        <f t="shared" si="53"/>
        <v>1.3642532033896986</v>
      </c>
      <c r="X134" s="16">
        <f t="shared" si="54"/>
        <v>5</v>
      </c>
      <c r="Y134" s="16">
        <f t="shared" si="55"/>
        <v>-0.54263400455400412</v>
      </c>
      <c r="Z134" s="1">
        <f t="shared" si="56"/>
        <v>0.29369091070448822</v>
      </c>
      <c r="AA134" s="1">
        <f t="shared" si="57"/>
        <v>0.24</v>
      </c>
      <c r="AB134" s="1">
        <f t="shared" si="58"/>
        <v>0</v>
      </c>
      <c r="AC134" s="1">
        <f t="shared" si="59"/>
        <v>1</v>
      </c>
    </row>
    <row r="135" spans="1:29" x14ac:dyDescent="0.3">
      <c r="D135" s="2">
        <v>6.7</v>
      </c>
      <c r="E135" s="6">
        <f t="shared" si="60"/>
        <v>2.516867085796104</v>
      </c>
      <c r="F135" s="2">
        <v>4</v>
      </c>
      <c r="G135" s="2">
        <v>10</v>
      </c>
      <c r="H135" s="2">
        <v>0.12</v>
      </c>
      <c r="I135" s="2">
        <v>74.599999999999994</v>
      </c>
      <c r="J135" s="2">
        <v>49.1</v>
      </c>
      <c r="K135" s="2">
        <f t="shared" si="61"/>
        <v>1.5193482688391038</v>
      </c>
      <c r="L135" s="2">
        <v>0.1</v>
      </c>
      <c r="N135" s="2">
        <f t="shared" si="62"/>
        <v>0.98074596679365977</v>
      </c>
      <c r="O135" s="2">
        <f t="shared" si="63"/>
        <v>1.3342846969534323</v>
      </c>
      <c r="P135" s="2">
        <f t="shared" si="64"/>
        <v>0.11622738557187265</v>
      </c>
      <c r="Q135" s="2">
        <f t="shared" si="65"/>
        <v>0.86935823539880586</v>
      </c>
      <c r="R135" s="2">
        <f t="shared" si="66"/>
        <v>1.0216227766016839</v>
      </c>
      <c r="S135" s="2">
        <f t="shared" si="52"/>
        <v>4.9558493418055409</v>
      </c>
      <c r="T135" s="2">
        <f t="shared" si="67"/>
        <v>8.7108385367271501E-2</v>
      </c>
      <c r="U135" s="2">
        <f t="shared" si="68"/>
        <v>7.1732358316122888E-2</v>
      </c>
      <c r="V135" s="2">
        <v>0</v>
      </c>
      <c r="W135" s="2">
        <f t="shared" si="53"/>
        <v>0.82348396212007258</v>
      </c>
      <c r="X135" s="16">
        <f t="shared" si="54"/>
        <v>10</v>
      </c>
      <c r="Y135" s="16">
        <f t="shared" si="55"/>
        <v>1.2444405939036092</v>
      </c>
      <c r="Z135" s="1">
        <f t="shared" si="56"/>
        <v>0.89333127475610419</v>
      </c>
      <c r="AA135" s="1">
        <f t="shared" si="57"/>
        <v>9.9116986836110824E-2</v>
      </c>
      <c r="AB135" s="1">
        <f t="shared" si="58"/>
        <v>0</v>
      </c>
      <c r="AC135" s="1">
        <f t="shared" si="59"/>
        <v>0</v>
      </c>
    </row>
    <row r="136" spans="1:29" x14ac:dyDescent="0.3">
      <c r="A136" s="2" t="s">
        <v>26</v>
      </c>
      <c r="B136" s="2">
        <v>1957</v>
      </c>
      <c r="C136" s="2" t="s">
        <v>19</v>
      </c>
      <c r="D136" s="2">
        <v>5.5</v>
      </c>
      <c r="E136" s="6">
        <f t="shared" si="60"/>
        <v>33.12026837118637</v>
      </c>
      <c r="F136" s="2">
        <v>6</v>
      </c>
      <c r="G136" s="2">
        <v>3</v>
      </c>
      <c r="H136" s="2">
        <v>0.19</v>
      </c>
      <c r="I136" s="2">
        <v>111.8</v>
      </c>
      <c r="J136" s="2">
        <v>48.1</v>
      </c>
      <c r="K136" s="2">
        <f t="shared" si="61"/>
        <v>2.3243243243243241</v>
      </c>
      <c r="L136" s="2">
        <v>0.1</v>
      </c>
      <c r="N136" s="2">
        <f t="shared" si="62"/>
        <v>0.5</v>
      </c>
      <c r="O136" s="2">
        <f t="shared" si="63"/>
        <v>2.2114214353149442</v>
      </c>
      <c r="P136" s="2">
        <f t="shared" si="64"/>
        <v>0.14352702702702705</v>
      </c>
      <c r="Q136" s="2">
        <f t="shared" si="65"/>
        <v>0</v>
      </c>
      <c r="R136" s="2">
        <f t="shared" si="66"/>
        <v>1</v>
      </c>
      <c r="S136" s="2">
        <f t="shared" si="52"/>
        <v>6</v>
      </c>
      <c r="T136" s="2">
        <f t="shared" si="67"/>
        <v>6.4902611838247984E-2</v>
      </c>
      <c r="U136" s="2">
        <f t="shared" si="68"/>
        <v>7.9693877551020392E-2</v>
      </c>
      <c r="V136" s="2">
        <v>1</v>
      </c>
      <c r="W136" s="2">
        <f t="shared" si="53"/>
        <v>1.2278993910081091</v>
      </c>
      <c r="X136" s="16">
        <f t="shared" si="54"/>
        <v>5</v>
      </c>
      <c r="Y136" s="16">
        <f t="shared" si="55"/>
        <v>-0.53480875616318102</v>
      </c>
      <c r="Z136" s="1">
        <f t="shared" si="56"/>
        <v>0.29639105380600977</v>
      </c>
      <c r="AA136" s="1">
        <f t="shared" si="57"/>
        <v>0.12</v>
      </c>
      <c r="AB136" s="1">
        <f t="shared" si="58"/>
        <v>0</v>
      </c>
      <c r="AC136" s="1">
        <f t="shared" si="59"/>
        <v>0</v>
      </c>
    </row>
    <row r="137" spans="1:29" s="9" customFormat="1" hidden="1" x14ac:dyDescent="0.3">
      <c r="A137" s="7" t="s">
        <v>27</v>
      </c>
      <c r="B137" s="7">
        <v>1964</v>
      </c>
      <c r="C137" s="7" t="s">
        <v>19</v>
      </c>
      <c r="D137" s="7">
        <v>8.3000000000000007</v>
      </c>
      <c r="E137" s="8">
        <f t="shared" si="60"/>
        <v>-50.297325276259713</v>
      </c>
      <c r="F137" s="7">
        <v>10</v>
      </c>
      <c r="G137" s="7">
        <v>10</v>
      </c>
      <c r="H137" s="7">
        <v>0.16</v>
      </c>
      <c r="I137" s="7">
        <v>56.9</v>
      </c>
      <c r="J137" s="7">
        <v>53</v>
      </c>
      <c r="K137" s="2">
        <f t="shared" si="61"/>
        <v>1.0735849056603772</v>
      </c>
      <c r="L137" s="7">
        <v>0.22</v>
      </c>
      <c r="M137" s="7"/>
      <c r="N137" s="7">
        <f t="shared" si="62"/>
        <v>1.3847745383633867</v>
      </c>
      <c r="O137" s="2">
        <f t="shared" si="63"/>
        <v>0.77118768102511481</v>
      </c>
      <c r="P137" s="2">
        <f t="shared" si="64"/>
        <v>0.15461399638149392</v>
      </c>
      <c r="Q137" s="2">
        <f t="shared" si="65"/>
        <v>0.86935823539880586</v>
      </c>
      <c r="R137" s="2">
        <f t="shared" si="66"/>
        <v>1.0216227766016839</v>
      </c>
      <c r="S137" s="2">
        <f t="shared" ref="S137:S140" si="69">Q137+R137*F137</f>
        <v>11.085586001415646</v>
      </c>
      <c r="T137" s="2">
        <f t="shared" si="67"/>
        <v>0.20048815636677514</v>
      </c>
      <c r="U137" s="2">
        <f t="shared" si="68"/>
        <v>0.12281447666761458</v>
      </c>
      <c r="V137" s="7">
        <v>1</v>
      </c>
      <c r="W137" s="2">
        <f t="shared" ref="W137:W140" si="70">IF(S137&lt;=30,U137/T137,"Non-Liq.")</f>
        <v>0.61257721599742021</v>
      </c>
      <c r="X137" s="16"/>
      <c r="Y137" s="16"/>
      <c r="Z137" s="1" t="str">
        <f>IF(K137=1,"NA","")</f>
        <v/>
      </c>
    </row>
    <row r="138" spans="1:29" x14ac:dyDescent="0.3">
      <c r="A138" s="2" t="s">
        <v>28</v>
      </c>
      <c r="B138" s="2">
        <v>1976</v>
      </c>
      <c r="C138" s="2" t="s">
        <v>19</v>
      </c>
      <c r="D138" s="2">
        <v>7.5</v>
      </c>
      <c r="E138" s="6">
        <f t="shared" si="60"/>
        <v>17.947708856799764</v>
      </c>
      <c r="F138" s="2">
        <v>8</v>
      </c>
      <c r="G138" s="2">
        <v>3</v>
      </c>
      <c r="H138" s="2">
        <v>0.14000000000000001</v>
      </c>
      <c r="I138" s="2">
        <v>72.599999999999994</v>
      </c>
      <c r="J138" s="2">
        <v>28.4</v>
      </c>
      <c r="K138" s="2">
        <f t="shared" si="61"/>
        <v>2.556338028169014</v>
      </c>
      <c r="L138" s="2">
        <v>0.17</v>
      </c>
      <c r="N138" s="2">
        <f t="shared" si="62"/>
        <v>0.69479617352344625</v>
      </c>
      <c r="O138" s="2">
        <f t="shared" si="63"/>
        <v>0.99963894091599059</v>
      </c>
      <c r="P138" s="2">
        <f t="shared" si="64"/>
        <v>0.16162818309859156</v>
      </c>
      <c r="Q138" s="2">
        <f t="shared" si="65"/>
        <v>0</v>
      </c>
      <c r="R138" s="2">
        <f t="shared" si="66"/>
        <v>1</v>
      </c>
      <c r="S138" s="2">
        <f t="shared" ref="S138:S139" si="71">IF(Q138+R138*F138&lt;=50,Q138+R138*F138,50)</f>
        <v>8</v>
      </c>
      <c r="T138" s="2">
        <f t="shared" si="67"/>
        <v>0.16168656150038352</v>
      </c>
      <c r="U138" s="2">
        <f t="shared" si="68"/>
        <v>9.5920797720797715E-2</v>
      </c>
      <c r="V138" s="2">
        <v>1</v>
      </c>
      <c r="W138" s="2">
        <f t="shared" ref="W138:W139" si="72">IF(S138&lt;=30,U138/T138,"5")</f>
        <v>0.59325151596207448</v>
      </c>
      <c r="X138" s="16">
        <f t="shared" ref="X138:X139" si="73">IF(G138&lt;5,5,IF(G138&gt;35,35,G138))</f>
        <v>5</v>
      </c>
      <c r="Y138" s="16">
        <f t="shared" ref="Y138:Y139" si="74">-(F138*(1+0.004*X138)-13.32*LN(P138)-29.53*LN(D138)-3.7*LN(J138/100)+0.05*X138+16.85)/2.7</f>
        <v>1.965730542851184</v>
      </c>
      <c r="Z138" s="1">
        <f t="shared" ref="Z138:Z139" si="75">_xlfn.NORM.S.DIST(Y138,TRUE)</f>
        <v>0.97533512762546248</v>
      </c>
      <c r="AA138" s="1">
        <f t="shared" ref="AA138:AA139" si="76">S138/50</f>
        <v>0.16</v>
      </c>
      <c r="AB138" s="1">
        <f t="shared" ref="AB138:AB139" si="77">IF(AND(V138=1,W138&lt;1),1,0)</f>
        <v>1</v>
      </c>
      <c r="AC138" s="1">
        <f t="shared" ref="AC138:AC139" si="78">IF(AND(V138=0,W138&gt;=1),1,0)</f>
        <v>0</v>
      </c>
    </row>
    <row r="139" spans="1:29" x14ac:dyDescent="0.3">
      <c r="D139" s="2">
        <v>7.5</v>
      </c>
      <c r="E139" s="6">
        <f t="shared" si="60"/>
        <v>28.92043578738858</v>
      </c>
      <c r="F139" s="2">
        <v>8</v>
      </c>
      <c r="G139" s="2">
        <v>3</v>
      </c>
      <c r="H139" s="2">
        <v>0.14000000000000001</v>
      </c>
      <c r="I139" s="2">
        <v>93.2</v>
      </c>
      <c r="J139" s="2">
        <v>34.299999999999997</v>
      </c>
      <c r="K139" s="2">
        <f t="shared" si="61"/>
        <v>2.7172011661807582</v>
      </c>
      <c r="L139" s="2">
        <v>0.14000000000000001</v>
      </c>
      <c r="N139" s="2">
        <f t="shared" si="62"/>
        <v>0.51263651370089136</v>
      </c>
      <c r="O139" s="2">
        <f t="shared" si="63"/>
        <v>0.99963894091599059</v>
      </c>
      <c r="P139" s="2">
        <f t="shared" si="64"/>
        <v>0.12675722448979596</v>
      </c>
      <c r="Q139" s="2">
        <f t="shared" si="65"/>
        <v>0</v>
      </c>
      <c r="R139" s="2">
        <f t="shared" si="66"/>
        <v>1</v>
      </c>
      <c r="S139" s="2">
        <f t="shared" si="71"/>
        <v>8</v>
      </c>
      <c r="T139" s="2">
        <f t="shared" si="67"/>
        <v>0.1268030078676663</v>
      </c>
      <c r="U139" s="2">
        <f t="shared" si="68"/>
        <v>9.5920797720797715E-2</v>
      </c>
      <c r="V139" s="2">
        <v>0</v>
      </c>
      <c r="W139" s="2">
        <f t="shared" si="72"/>
        <v>0.75645522400306342</v>
      </c>
      <c r="X139" s="16">
        <f t="shared" si="73"/>
        <v>5</v>
      </c>
      <c r="Y139" s="16">
        <f t="shared" si="74"/>
        <v>1.0254736561437816</v>
      </c>
      <c r="Z139" s="1">
        <f t="shared" si="75"/>
        <v>0.84743012528126171</v>
      </c>
      <c r="AA139" s="1">
        <f t="shared" si="76"/>
        <v>0.16</v>
      </c>
      <c r="AB139" s="1">
        <f t="shared" si="77"/>
        <v>0</v>
      </c>
      <c r="AC139" s="1">
        <f t="shared" si="78"/>
        <v>0</v>
      </c>
    </row>
    <row r="140" spans="1:29" s="9" customFormat="1" hidden="1" x14ac:dyDescent="0.3">
      <c r="A140" s="7"/>
      <c r="B140" s="7"/>
      <c r="C140" s="7"/>
      <c r="D140" s="7">
        <v>7.5</v>
      </c>
      <c r="E140" s="8">
        <f>(1-(L140/(0.1*H140*(D140-1)*(I140/J140))))/0.015</f>
        <v>-22.656960873521367</v>
      </c>
      <c r="F140" s="7">
        <v>14</v>
      </c>
      <c r="G140" s="7">
        <v>3</v>
      </c>
      <c r="H140" s="7">
        <v>0.14000000000000001</v>
      </c>
      <c r="I140" s="7">
        <v>62.8</v>
      </c>
      <c r="J140" s="7">
        <v>58.9</v>
      </c>
      <c r="K140" s="2">
        <f t="shared" si="61"/>
        <v>1.0662139219015281</v>
      </c>
      <c r="L140" s="7">
        <v>0.13</v>
      </c>
      <c r="M140" s="7"/>
      <c r="N140" s="7">
        <f t="shared" si="62"/>
        <v>1.1733257506824384</v>
      </c>
      <c r="O140" s="2">
        <f t="shared" si="63"/>
        <v>0.99963894091599059</v>
      </c>
      <c r="P140" s="2">
        <f t="shared" si="64"/>
        <v>0.11384247877758912</v>
      </c>
      <c r="Q140" s="2">
        <f t="shared" si="65"/>
        <v>0</v>
      </c>
      <c r="R140" s="2">
        <f t="shared" si="66"/>
        <v>1</v>
      </c>
      <c r="S140" s="2">
        <f t="shared" si="69"/>
        <v>14</v>
      </c>
      <c r="T140" s="2">
        <f t="shared" si="67"/>
        <v>0.11388359748498074</v>
      </c>
      <c r="U140" s="2">
        <f t="shared" si="68"/>
        <v>0.150164624083543</v>
      </c>
      <c r="V140" s="7">
        <v>0</v>
      </c>
      <c r="W140" s="2">
        <f t="shared" si="70"/>
        <v>1.3185799131727209</v>
      </c>
      <c r="X140" s="16"/>
      <c r="Y140" s="16"/>
      <c r="Z140" s="1" t="str">
        <f>IF(K140=1,"NA","")</f>
        <v/>
      </c>
    </row>
    <row r="141" spans="1:29" x14ac:dyDescent="0.3">
      <c r="A141" s="2" t="s">
        <v>29</v>
      </c>
      <c r="B141" s="2">
        <v>1979</v>
      </c>
      <c r="C141" s="2" t="s">
        <v>19</v>
      </c>
      <c r="D141" s="2">
        <v>6.6</v>
      </c>
      <c r="E141" s="6">
        <f>(1-(L141/(0.1*H141*(D141-1)*(I141/J141))))/0.015</f>
        <v>24.464892537181687</v>
      </c>
      <c r="F141" s="2">
        <v>31</v>
      </c>
      <c r="G141" s="2">
        <v>11</v>
      </c>
      <c r="H141" s="2">
        <v>0.6</v>
      </c>
      <c r="I141" s="2">
        <v>107.9</v>
      </c>
      <c r="J141" s="2">
        <v>51</v>
      </c>
      <c r="K141" s="2">
        <f t="shared" si="61"/>
        <v>2.115686274509804</v>
      </c>
      <c r="L141" s="2">
        <v>0.45</v>
      </c>
      <c r="N141" s="2">
        <f t="shared" si="62"/>
        <v>0.54828085970254647</v>
      </c>
      <c r="O141" s="2">
        <f t="shared" si="63"/>
        <v>1.3866521361106074</v>
      </c>
      <c r="P141" s="2">
        <f t="shared" si="64"/>
        <v>0.45239621288515408</v>
      </c>
      <c r="Q141" s="2">
        <f t="shared" si="65"/>
        <v>1.208949820871366</v>
      </c>
      <c r="R141" s="2">
        <f t="shared" si="66"/>
        <v>1.0264828726939095</v>
      </c>
      <c r="S141" s="2">
        <f t="shared" ref="S141:S186" si="79">IF(Q141+R141*F141&lt;=50,Q141+R141*F141,50)</f>
        <v>33.02991887438256</v>
      </c>
      <c r="T141" s="2">
        <f t="shared" si="67"/>
        <v>0.32625068761230275</v>
      </c>
      <c r="U141" s="2">
        <f t="shared" si="68"/>
        <v>1.2708626755854697</v>
      </c>
      <c r="V141" s="2">
        <v>0</v>
      </c>
      <c r="W141" s="2" t="str">
        <f t="shared" ref="W141:W186" si="80">IF(S141&lt;=30,U141/T141,"5")</f>
        <v>5</v>
      </c>
      <c r="X141" s="16">
        <f t="shared" ref="X141:X186" si="81">IF(G141&lt;5,5,IF(G141&gt;35,35,G141))</f>
        <v>11</v>
      </c>
      <c r="Y141" s="16">
        <f t="shared" ref="Y141:Y186" si="82">-(F141*(1+0.004*X141)-13.32*LN(P141)-29.53*LN(D141)-3.7*LN(J141/100)+0.05*X141+16.85)/2.7</f>
        <v>-2.6279966289879524</v>
      </c>
      <c r="Z141" s="1">
        <f t="shared" ref="Z141:Z163" si="83">_xlfn.NORM.S.DIST(Y141,TRUE)</f>
        <v>4.2944683426730185E-3</v>
      </c>
      <c r="AA141" s="1">
        <f t="shared" ref="AA141:AA186" si="84">S141/50</f>
        <v>0.66059837748765116</v>
      </c>
      <c r="AB141" s="1">
        <f t="shared" ref="AB141:AB185" si="85">IF(AND(V141=1,W141&lt;1),1,0)</f>
        <v>0</v>
      </c>
      <c r="AC141" s="1">
        <f t="shared" ref="AC141:AC185" si="86">IF(AND(V141=0,W141&gt;=1),1,0)</f>
        <v>1</v>
      </c>
    </row>
    <row r="142" spans="1:29" x14ac:dyDescent="0.3">
      <c r="A142" s="2" t="s">
        <v>25</v>
      </c>
      <c r="B142" s="2">
        <v>1978</v>
      </c>
      <c r="C142" s="2" t="s">
        <v>19</v>
      </c>
      <c r="D142" s="2">
        <v>7.4</v>
      </c>
      <c r="E142" s="6">
        <f t="shared" si="60"/>
        <v>5.2065782083684509</v>
      </c>
      <c r="F142" s="2">
        <v>10</v>
      </c>
      <c r="G142" s="2">
        <v>0</v>
      </c>
      <c r="H142" s="2">
        <v>0.2</v>
      </c>
      <c r="I142" s="2">
        <v>118.7</v>
      </c>
      <c r="J142" s="2">
        <v>66.7</v>
      </c>
      <c r="K142" s="2">
        <f t="shared" si="61"/>
        <v>1.7796101949025487</v>
      </c>
      <c r="L142" s="2">
        <v>0.21</v>
      </c>
      <c r="N142" s="2">
        <f t="shared" si="62"/>
        <v>0.9601696767059813</v>
      </c>
      <c r="O142" s="2">
        <f t="shared" si="63"/>
        <v>1.0345864770195246</v>
      </c>
      <c r="P142" s="2">
        <f t="shared" si="64"/>
        <v>0.2221346069152923</v>
      </c>
      <c r="Q142" s="2">
        <f t="shared" si="65"/>
        <v>0</v>
      </c>
      <c r="R142" s="2">
        <f t="shared" si="66"/>
        <v>1</v>
      </c>
      <c r="S142" s="2">
        <f t="shared" si="79"/>
        <v>10</v>
      </c>
      <c r="T142" s="2">
        <f t="shared" si="67"/>
        <v>0.21470859309434046</v>
      </c>
      <c r="U142" s="2">
        <f t="shared" si="68"/>
        <v>0.11311886202492621</v>
      </c>
      <c r="V142" s="2">
        <v>1</v>
      </c>
      <c r="W142" s="2">
        <f t="shared" si="80"/>
        <v>0.52684832215924915</v>
      </c>
      <c r="X142" s="16">
        <f t="shared" si="81"/>
        <v>5</v>
      </c>
      <c r="Y142" s="16">
        <f t="shared" si="82"/>
        <v>3.8021368228688797</v>
      </c>
      <c r="Z142" s="1">
        <f t="shared" si="83"/>
        <v>0.99992827326854894</v>
      </c>
      <c r="AA142" s="1">
        <f t="shared" si="84"/>
        <v>0.2</v>
      </c>
      <c r="AB142" s="1">
        <f t="shared" si="85"/>
        <v>1</v>
      </c>
      <c r="AC142" s="1">
        <f t="shared" si="86"/>
        <v>0</v>
      </c>
    </row>
    <row r="143" spans="1:29" x14ac:dyDescent="0.3">
      <c r="D143" s="2">
        <v>7.4</v>
      </c>
      <c r="E143" s="6">
        <f t="shared" si="60"/>
        <v>4.1276884439050754</v>
      </c>
      <c r="F143" s="2">
        <v>19</v>
      </c>
      <c r="G143" s="2">
        <v>4</v>
      </c>
      <c r="H143" s="2">
        <v>0.32</v>
      </c>
      <c r="I143" s="2">
        <v>61.8</v>
      </c>
      <c r="J143" s="2">
        <v>38.299999999999997</v>
      </c>
      <c r="K143" s="2">
        <f t="shared" si="61"/>
        <v>1.6135770234986946</v>
      </c>
      <c r="L143" s="2">
        <v>0.31</v>
      </c>
      <c r="N143" s="2">
        <f t="shared" si="62"/>
        <v>0.96842318340412614</v>
      </c>
      <c r="O143" s="2">
        <f t="shared" si="63"/>
        <v>1.0345864770195246</v>
      </c>
      <c r="P143" s="2">
        <f t="shared" si="64"/>
        <v>0.3250260827349869</v>
      </c>
      <c r="Q143" s="2">
        <f t="shared" si="65"/>
        <v>0</v>
      </c>
      <c r="R143" s="2">
        <f t="shared" si="66"/>
        <v>1</v>
      </c>
      <c r="S143" s="2">
        <f t="shared" si="79"/>
        <v>19</v>
      </c>
      <c r="T143" s="2">
        <f t="shared" si="67"/>
        <v>0.31416038190575835</v>
      </c>
      <c r="U143" s="2">
        <f t="shared" si="68"/>
        <v>0.20331279446037256</v>
      </c>
      <c r="V143" s="2">
        <v>0</v>
      </c>
      <c r="W143" s="2">
        <f t="shared" si="80"/>
        <v>0.64716242457765483</v>
      </c>
      <c r="X143" s="16">
        <f t="shared" si="81"/>
        <v>5</v>
      </c>
      <c r="Y143" s="16">
        <f t="shared" si="82"/>
        <v>1.519651627591744</v>
      </c>
      <c r="Z143" s="1">
        <f t="shared" si="83"/>
        <v>0.9357007224969327</v>
      </c>
      <c r="AA143" s="1">
        <f t="shared" si="84"/>
        <v>0.38</v>
      </c>
      <c r="AB143" s="1">
        <f t="shared" si="85"/>
        <v>0</v>
      </c>
      <c r="AC143" s="1">
        <f t="shared" si="86"/>
        <v>0</v>
      </c>
    </row>
    <row r="144" spans="1:29" x14ac:dyDescent="0.3">
      <c r="D144" s="2">
        <v>7.4</v>
      </c>
      <c r="E144" s="6">
        <f t="shared" si="60"/>
        <v>3.432401227076598</v>
      </c>
      <c r="F144" s="2">
        <v>5</v>
      </c>
      <c r="G144" s="2">
        <v>5</v>
      </c>
      <c r="H144" s="2">
        <v>0.32</v>
      </c>
      <c r="I144" s="2">
        <v>61.8</v>
      </c>
      <c r="J144" s="2">
        <v>34.299999999999997</v>
      </c>
      <c r="K144" s="2">
        <f t="shared" si="61"/>
        <v>1.8017492711370262</v>
      </c>
      <c r="L144" s="2">
        <v>0.35</v>
      </c>
      <c r="N144" s="2">
        <f t="shared" si="62"/>
        <v>0.97374213061286408</v>
      </c>
      <c r="O144" s="2">
        <f t="shared" si="63"/>
        <v>1.0345864770195246</v>
      </c>
      <c r="P144" s="2">
        <f t="shared" si="64"/>
        <v>0.36492334821428574</v>
      </c>
      <c r="Q144" s="2">
        <f t="shared" si="65"/>
        <v>0</v>
      </c>
      <c r="R144" s="2">
        <f t="shared" si="66"/>
        <v>1</v>
      </c>
      <c r="S144" s="2">
        <f t="shared" si="79"/>
        <v>5</v>
      </c>
      <c r="T144" s="2">
        <f t="shared" si="67"/>
        <v>0.35272387211707096</v>
      </c>
      <c r="U144" s="2">
        <f t="shared" si="68"/>
        <v>7.2059961862712837E-2</v>
      </c>
      <c r="V144" s="2">
        <v>1</v>
      </c>
      <c r="W144" s="2">
        <f t="shared" si="80"/>
        <v>0.20429567590706121</v>
      </c>
      <c r="X144" s="16">
        <f t="shared" si="81"/>
        <v>5</v>
      </c>
      <c r="Y144" s="16">
        <f t="shared" si="82"/>
        <v>7.2285731123091166</v>
      </c>
      <c r="Z144" s="1">
        <f t="shared" si="83"/>
        <v>0.99999999999975597</v>
      </c>
      <c r="AA144" s="1">
        <f t="shared" si="84"/>
        <v>0.1</v>
      </c>
      <c r="AB144" s="1">
        <f t="shared" si="85"/>
        <v>1</v>
      </c>
      <c r="AC144" s="1">
        <f t="shared" si="86"/>
        <v>0</v>
      </c>
    </row>
    <row r="145" spans="4:29" x14ac:dyDescent="0.3">
      <c r="D145" s="2">
        <v>7.4</v>
      </c>
      <c r="E145" s="6">
        <f t="shared" si="60"/>
        <v>3.7326388888888915</v>
      </c>
      <c r="F145" s="2">
        <v>7</v>
      </c>
      <c r="G145" s="2">
        <v>4</v>
      </c>
      <c r="H145" s="2">
        <v>0.32</v>
      </c>
      <c r="I145" s="2">
        <v>61.8</v>
      </c>
      <c r="J145" s="2">
        <v>41.2</v>
      </c>
      <c r="K145" s="2">
        <f t="shared" si="61"/>
        <v>1.4999999999999998</v>
      </c>
      <c r="L145" s="2">
        <v>0.28999999999999998</v>
      </c>
      <c r="N145" s="2">
        <f t="shared" si="62"/>
        <v>0.97144531249999999</v>
      </c>
      <c r="O145" s="2">
        <f t="shared" si="63"/>
        <v>1.0345864770195246</v>
      </c>
      <c r="P145" s="2">
        <f t="shared" si="64"/>
        <v>0.30309093749999999</v>
      </c>
      <c r="Q145" s="2">
        <f t="shared" si="65"/>
        <v>0</v>
      </c>
      <c r="R145" s="2">
        <f t="shared" si="66"/>
        <v>1</v>
      </c>
      <c r="S145" s="2">
        <f t="shared" si="79"/>
        <v>7</v>
      </c>
      <c r="T145" s="2">
        <f t="shared" si="67"/>
        <v>0.29295853389960763</v>
      </c>
      <c r="U145" s="2">
        <f t="shared" si="68"/>
        <v>8.76696072253728E-2</v>
      </c>
      <c r="V145" s="2">
        <v>1</v>
      </c>
      <c r="W145" s="2">
        <f t="shared" si="80"/>
        <v>0.29925602800639295</v>
      </c>
      <c r="X145" s="16">
        <f t="shared" si="81"/>
        <v>5</v>
      </c>
      <c r="Y145" s="16">
        <f t="shared" si="82"/>
        <v>5.8083014698693498</v>
      </c>
      <c r="Z145" s="1">
        <f t="shared" si="83"/>
        <v>0.9999999968445098</v>
      </c>
      <c r="AA145" s="1">
        <f t="shared" si="84"/>
        <v>0.14000000000000001</v>
      </c>
      <c r="AB145" s="1">
        <f t="shared" si="85"/>
        <v>1</v>
      </c>
      <c r="AC145" s="1">
        <f t="shared" si="86"/>
        <v>0</v>
      </c>
    </row>
    <row r="146" spans="4:29" x14ac:dyDescent="0.3">
      <c r="D146" s="2">
        <v>7.4</v>
      </c>
      <c r="E146" s="6">
        <f t="shared" si="60"/>
        <v>3.1010313018242273</v>
      </c>
      <c r="F146" s="2">
        <v>11</v>
      </c>
      <c r="G146" s="2">
        <v>0</v>
      </c>
      <c r="H146" s="2">
        <v>0.24</v>
      </c>
      <c r="I146" s="2">
        <v>80.400000000000006</v>
      </c>
      <c r="J146" s="2">
        <v>47.1</v>
      </c>
      <c r="K146" s="2">
        <f t="shared" si="61"/>
        <v>1.7070063694267517</v>
      </c>
      <c r="L146" s="2">
        <v>0.25</v>
      </c>
      <c r="N146" s="2">
        <f t="shared" si="62"/>
        <v>0.97627711054104471</v>
      </c>
      <c r="O146" s="2">
        <f t="shared" si="63"/>
        <v>1.0345864770195246</v>
      </c>
      <c r="P146" s="2">
        <f t="shared" si="64"/>
        <v>0.25997575437898091</v>
      </c>
      <c r="Q146" s="2">
        <f t="shared" si="65"/>
        <v>0</v>
      </c>
      <c r="R146" s="2">
        <f t="shared" si="66"/>
        <v>1</v>
      </c>
      <c r="S146" s="2">
        <f t="shared" si="79"/>
        <v>11</v>
      </c>
      <c r="T146" s="2">
        <f t="shared" si="67"/>
        <v>0.25128470181432178</v>
      </c>
      <c r="U146" s="2">
        <f t="shared" si="68"/>
        <v>0.12204090780370019</v>
      </c>
      <c r="V146" s="2">
        <v>1</v>
      </c>
      <c r="W146" s="2">
        <f t="shared" si="80"/>
        <v>0.4856678776007548</v>
      </c>
      <c r="X146" s="16">
        <f t="shared" si="81"/>
        <v>5</v>
      </c>
      <c r="Y146" s="16">
        <f t="shared" si="82"/>
        <v>3.7236006115489895</v>
      </c>
      <c r="Z146" s="1">
        <f t="shared" si="83"/>
        <v>0.99990179923005329</v>
      </c>
      <c r="AA146" s="1">
        <f t="shared" si="84"/>
        <v>0.22</v>
      </c>
      <c r="AB146" s="1">
        <f t="shared" si="85"/>
        <v>1</v>
      </c>
      <c r="AC146" s="1">
        <f t="shared" si="86"/>
        <v>0</v>
      </c>
    </row>
    <row r="147" spans="4:29" x14ac:dyDescent="0.3">
      <c r="D147" s="2">
        <v>7.4</v>
      </c>
      <c r="E147" s="6">
        <f t="shared" si="60"/>
        <v>4.0567070030895991</v>
      </c>
      <c r="F147" s="2">
        <v>20</v>
      </c>
      <c r="G147" s="2">
        <v>0</v>
      </c>
      <c r="H147" s="2">
        <v>0.24</v>
      </c>
      <c r="I147" s="2">
        <v>97.1</v>
      </c>
      <c r="J147" s="2">
        <v>66.7</v>
      </c>
      <c r="K147" s="2">
        <f t="shared" si="61"/>
        <v>1.4557721139430284</v>
      </c>
      <c r="L147" s="2">
        <v>0.21</v>
      </c>
      <c r="N147" s="2">
        <f t="shared" si="62"/>
        <v>0.96896619142636453</v>
      </c>
      <c r="O147" s="2">
        <f t="shared" si="63"/>
        <v>1.0345864770195246</v>
      </c>
      <c r="P147" s="2">
        <f t="shared" si="64"/>
        <v>0.22005265788980505</v>
      </c>
      <c r="Q147" s="2">
        <f t="shared" si="65"/>
        <v>0</v>
      </c>
      <c r="R147" s="2">
        <f t="shared" si="66"/>
        <v>1</v>
      </c>
      <c r="S147" s="2">
        <f t="shared" si="79"/>
        <v>20</v>
      </c>
      <c r="T147" s="2">
        <f t="shared" si="67"/>
        <v>0.2126962441300615</v>
      </c>
      <c r="U147" s="2">
        <f t="shared" si="68"/>
        <v>0.21540970583244634</v>
      </c>
      <c r="V147" s="2">
        <v>0</v>
      </c>
      <c r="W147" s="2">
        <f t="shared" si="80"/>
        <v>1.0127574500127308</v>
      </c>
      <c r="X147" s="16">
        <f t="shared" si="81"/>
        <v>5</v>
      </c>
      <c r="Y147" s="16">
        <f t="shared" si="82"/>
        <v>-2.2096496440369151E-2</v>
      </c>
      <c r="Z147" s="1">
        <f t="shared" si="83"/>
        <v>0.49118549061530747</v>
      </c>
      <c r="AA147" s="1">
        <f t="shared" si="84"/>
        <v>0.4</v>
      </c>
      <c r="AB147" s="1">
        <f t="shared" si="85"/>
        <v>0</v>
      </c>
      <c r="AC147" s="1">
        <f t="shared" si="86"/>
        <v>1</v>
      </c>
    </row>
    <row r="148" spans="4:29" x14ac:dyDescent="0.3">
      <c r="D148" s="2">
        <v>7.4</v>
      </c>
      <c r="E148" s="6">
        <f t="shared" si="60"/>
        <v>4.4290267412935442</v>
      </c>
      <c r="F148" s="2">
        <v>4</v>
      </c>
      <c r="G148" s="2">
        <v>10</v>
      </c>
      <c r="H148" s="2">
        <v>0.24</v>
      </c>
      <c r="I148" s="2">
        <v>80.400000000000006</v>
      </c>
      <c r="J148" s="2">
        <v>54.9</v>
      </c>
      <c r="K148" s="2">
        <f t="shared" si="61"/>
        <v>1.46448087431694</v>
      </c>
      <c r="L148" s="2">
        <v>0.21</v>
      </c>
      <c r="N148" s="2">
        <f t="shared" si="62"/>
        <v>0.96611794542910434</v>
      </c>
      <c r="O148" s="2">
        <f t="shared" si="63"/>
        <v>1.0345864770195246</v>
      </c>
      <c r="P148" s="2">
        <f t="shared" si="64"/>
        <v>0.22071835553278688</v>
      </c>
      <c r="Q148" s="2">
        <f t="shared" si="65"/>
        <v>0.86935823539880586</v>
      </c>
      <c r="R148" s="2">
        <f t="shared" si="66"/>
        <v>1.0216227766016839</v>
      </c>
      <c r="S148" s="2">
        <f t="shared" si="79"/>
        <v>4.9558493418055409</v>
      </c>
      <c r="T148" s="2">
        <f t="shared" si="67"/>
        <v>0.2133396873392745</v>
      </c>
      <c r="U148" s="2">
        <f t="shared" si="68"/>
        <v>7.1732358316122888E-2</v>
      </c>
      <c r="V148" s="2">
        <v>1</v>
      </c>
      <c r="W148" s="2">
        <f t="shared" si="80"/>
        <v>0.33623541503577242</v>
      </c>
      <c r="X148" s="16">
        <f t="shared" si="81"/>
        <v>10</v>
      </c>
      <c r="Y148" s="16">
        <f t="shared" si="82"/>
        <v>5.6482277841867248</v>
      </c>
      <c r="Z148" s="1">
        <f t="shared" si="83"/>
        <v>0.99999999189448541</v>
      </c>
      <c r="AA148" s="1">
        <f t="shared" si="84"/>
        <v>9.9116986836110824E-2</v>
      </c>
      <c r="AB148" s="1">
        <f t="shared" si="85"/>
        <v>1</v>
      </c>
      <c r="AC148" s="1">
        <f t="shared" si="86"/>
        <v>0</v>
      </c>
    </row>
    <row r="149" spans="4:29" x14ac:dyDescent="0.3">
      <c r="D149" s="2">
        <v>7.4</v>
      </c>
      <c r="E149" s="6">
        <f t="shared" si="60"/>
        <v>3.009259259259256</v>
      </c>
      <c r="F149" s="2">
        <v>13</v>
      </c>
      <c r="G149" s="2">
        <v>7</v>
      </c>
      <c r="H149" s="2">
        <v>0.24</v>
      </c>
      <c r="I149" s="2">
        <v>61.8</v>
      </c>
      <c r="J149" s="2">
        <v>41.2</v>
      </c>
      <c r="K149" s="2">
        <f t="shared" si="61"/>
        <v>1.4999999999999998</v>
      </c>
      <c r="L149" s="2">
        <v>0.22</v>
      </c>
      <c r="N149" s="2">
        <f t="shared" si="62"/>
        <v>0.97697916666666673</v>
      </c>
      <c r="O149" s="2">
        <f t="shared" si="63"/>
        <v>1.0345864770195246</v>
      </c>
      <c r="P149" s="2">
        <f t="shared" si="64"/>
        <v>0.22861312499999994</v>
      </c>
      <c r="Q149" s="2">
        <f t="shared" si="65"/>
        <v>0.12032594375897732</v>
      </c>
      <c r="R149" s="2">
        <f t="shared" si="66"/>
        <v>1.008520259177452</v>
      </c>
      <c r="S149" s="2">
        <f t="shared" si="79"/>
        <v>13.231089313065855</v>
      </c>
      <c r="T149" s="2">
        <f t="shared" si="67"/>
        <v>0.22097053274714859</v>
      </c>
      <c r="U149" s="2">
        <f t="shared" si="68"/>
        <v>0.14274733281693283</v>
      </c>
      <c r="V149" s="2">
        <v>1</v>
      </c>
      <c r="W149" s="2">
        <f t="shared" si="80"/>
        <v>0.64600166837754458</v>
      </c>
      <c r="X149" s="16">
        <f t="shared" si="81"/>
        <v>7</v>
      </c>
      <c r="Y149" s="16">
        <f t="shared" si="82"/>
        <v>2.0748707631381209</v>
      </c>
      <c r="Z149" s="1">
        <f t="shared" si="83"/>
        <v>0.9810007429826505</v>
      </c>
      <c r="AA149" s="1">
        <f t="shared" si="84"/>
        <v>0.2646217862613171</v>
      </c>
      <c r="AB149" s="1">
        <f t="shared" si="85"/>
        <v>1</v>
      </c>
      <c r="AC149" s="1">
        <f t="shared" si="86"/>
        <v>0</v>
      </c>
    </row>
    <row r="150" spans="4:29" x14ac:dyDescent="0.3">
      <c r="D150" s="2">
        <v>7.4</v>
      </c>
      <c r="E150" s="6">
        <f t="shared" si="60"/>
        <v>4.3912382531785461</v>
      </c>
      <c r="F150" s="2">
        <v>8</v>
      </c>
      <c r="G150" s="2">
        <v>12</v>
      </c>
      <c r="H150" s="2">
        <v>0.24</v>
      </c>
      <c r="I150" s="2">
        <v>80.400000000000006</v>
      </c>
      <c r="J150" s="2">
        <v>41.2</v>
      </c>
      <c r="K150" s="2">
        <f t="shared" si="61"/>
        <v>1.9514563106796117</v>
      </c>
      <c r="L150" s="2">
        <v>0.28000000000000003</v>
      </c>
      <c r="N150" s="2">
        <f t="shared" si="62"/>
        <v>0.96640702736318418</v>
      </c>
      <c r="O150" s="2">
        <f t="shared" si="63"/>
        <v>1.0345864770195246</v>
      </c>
      <c r="P150" s="2">
        <f t="shared" si="64"/>
        <v>0.29420057038834951</v>
      </c>
      <c r="Q150" s="2">
        <f t="shared" si="65"/>
        <v>1.5535700732924222</v>
      </c>
      <c r="R150" s="2">
        <f t="shared" si="66"/>
        <v>1.031569219381653</v>
      </c>
      <c r="S150" s="2">
        <f t="shared" si="79"/>
        <v>9.8061238283456458</v>
      </c>
      <c r="T150" s="2">
        <f t="shared" si="67"/>
        <v>0.2843653739181799</v>
      </c>
      <c r="U150" s="2">
        <f t="shared" si="68"/>
        <v>0.11141374212363472</v>
      </c>
      <c r="V150" s="2">
        <v>1</v>
      </c>
      <c r="W150" s="2">
        <f t="shared" si="80"/>
        <v>0.39179785002829376</v>
      </c>
      <c r="X150" s="16">
        <f t="shared" si="81"/>
        <v>12</v>
      </c>
      <c r="Y150" s="16">
        <f t="shared" si="82"/>
        <v>5.0710601554825372</v>
      </c>
      <c r="Z150" s="1">
        <f t="shared" si="83"/>
        <v>0.99999980219715534</v>
      </c>
      <c r="AA150" s="1">
        <f t="shared" si="84"/>
        <v>0.19612247656691292</v>
      </c>
      <c r="AB150" s="1">
        <f t="shared" si="85"/>
        <v>1</v>
      </c>
      <c r="AC150" s="1">
        <f t="shared" si="86"/>
        <v>0</v>
      </c>
    </row>
    <row r="151" spans="4:29" x14ac:dyDescent="0.3">
      <c r="D151" s="2">
        <v>7.4</v>
      </c>
      <c r="E151" s="6">
        <f t="shared" si="60"/>
        <v>6.9225323624595436</v>
      </c>
      <c r="F151" s="2">
        <v>9</v>
      </c>
      <c r="G151" s="2">
        <v>5</v>
      </c>
      <c r="H151" s="2">
        <v>0.24</v>
      </c>
      <c r="I151" s="2">
        <v>103</v>
      </c>
      <c r="J151" s="2">
        <v>83.4</v>
      </c>
      <c r="K151" s="2">
        <f t="shared" si="61"/>
        <v>1.2350119904076737</v>
      </c>
      <c r="L151" s="2">
        <v>0.17</v>
      </c>
      <c r="N151" s="2">
        <f t="shared" si="62"/>
        <v>0.94704262742718448</v>
      </c>
      <c r="O151" s="2">
        <f t="shared" si="63"/>
        <v>1.0345864770195246</v>
      </c>
      <c r="P151" s="2">
        <f t="shared" si="64"/>
        <v>0.1824590040467626</v>
      </c>
      <c r="Q151" s="2">
        <f t="shared" si="65"/>
        <v>0</v>
      </c>
      <c r="R151" s="2">
        <f t="shared" si="66"/>
        <v>1</v>
      </c>
      <c r="S151" s="2">
        <f t="shared" si="79"/>
        <v>9</v>
      </c>
      <c r="T151" s="2">
        <f t="shared" si="67"/>
        <v>0.17635935525892174</v>
      </c>
      <c r="U151" s="2">
        <f t="shared" si="68"/>
        <v>0.10441015089163236</v>
      </c>
      <c r="V151" s="2">
        <v>1</v>
      </c>
      <c r="W151" s="2">
        <f t="shared" si="80"/>
        <v>0.59203069062223967</v>
      </c>
      <c r="X151" s="16">
        <f t="shared" si="81"/>
        <v>5</v>
      </c>
      <c r="Y151" s="16">
        <f t="shared" si="82"/>
        <v>3.5154418415547601</v>
      </c>
      <c r="Z151" s="1">
        <f t="shared" si="83"/>
        <v>0.99978048854711132</v>
      </c>
      <c r="AA151" s="1">
        <f t="shared" si="84"/>
        <v>0.18</v>
      </c>
      <c r="AB151" s="1">
        <f t="shared" si="85"/>
        <v>1</v>
      </c>
      <c r="AC151" s="1">
        <f t="shared" si="86"/>
        <v>0</v>
      </c>
    </row>
    <row r="152" spans="4:29" x14ac:dyDescent="0.3">
      <c r="D152" s="2">
        <v>7.4</v>
      </c>
      <c r="E152" s="6">
        <f t="shared" si="60"/>
        <v>7.5767141108050353</v>
      </c>
      <c r="F152" s="2">
        <v>8</v>
      </c>
      <c r="G152" s="2">
        <v>4</v>
      </c>
      <c r="H152" s="2">
        <v>0.24</v>
      </c>
      <c r="I152" s="2">
        <v>108.9</v>
      </c>
      <c r="J152" s="2">
        <v>70.599999999999994</v>
      </c>
      <c r="K152" s="2">
        <f t="shared" si="61"/>
        <v>1.5424929178470257</v>
      </c>
      <c r="L152" s="2">
        <v>0.21</v>
      </c>
      <c r="N152" s="2">
        <f t="shared" si="62"/>
        <v>0.94203813705234152</v>
      </c>
      <c r="O152" s="2">
        <f t="shared" si="63"/>
        <v>1.0345864770195246</v>
      </c>
      <c r="P152" s="2">
        <f t="shared" si="64"/>
        <v>0.22668159614022665</v>
      </c>
      <c r="Q152" s="2">
        <f t="shared" si="65"/>
        <v>0</v>
      </c>
      <c r="R152" s="2">
        <f t="shared" si="66"/>
        <v>1</v>
      </c>
      <c r="S152" s="2">
        <f t="shared" si="79"/>
        <v>8</v>
      </c>
      <c r="T152" s="2">
        <f t="shared" si="67"/>
        <v>0.219103575365937</v>
      </c>
      <c r="U152" s="2">
        <f t="shared" si="68"/>
        <v>9.5920797720797715E-2</v>
      </c>
      <c r="V152" s="2">
        <v>1</v>
      </c>
      <c r="W152" s="2">
        <f t="shared" si="80"/>
        <v>0.4377874599289176</v>
      </c>
      <c r="X152" s="16">
        <f t="shared" si="81"/>
        <v>5</v>
      </c>
      <c r="Y152" s="16">
        <f t="shared" si="82"/>
        <v>4.7355272668342669</v>
      </c>
      <c r="Z152" s="1">
        <f t="shared" si="83"/>
        <v>0.99999890756836651</v>
      </c>
      <c r="AA152" s="1">
        <f t="shared" si="84"/>
        <v>0.16</v>
      </c>
      <c r="AB152" s="1">
        <f t="shared" si="85"/>
        <v>1</v>
      </c>
      <c r="AC152" s="1">
        <f t="shared" si="86"/>
        <v>0</v>
      </c>
    </row>
    <row r="153" spans="4:29" x14ac:dyDescent="0.3">
      <c r="D153" s="2">
        <v>7.4</v>
      </c>
      <c r="E153" s="6">
        <f t="shared" si="60"/>
        <v>2.9498128682911391</v>
      </c>
      <c r="F153" s="2">
        <v>11</v>
      </c>
      <c r="G153" s="2">
        <v>5</v>
      </c>
      <c r="H153" s="2">
        <v>0.28000000000000003</v>
      </c>
      <c r="I153" s="2">
        <v>59.8</v>
      </c>
      <c r="J153" s="2">
        <v>56.9</v>
      </c>
      <c r="K153" s="2">
        <f t="shared" si="61"/>
        <v>1.0509666080843585</v>
      </c>
      <c r="L153" s="2">
        <v>0.18</v>
      </c>
      <c r="N153" s="2">
        <f t="shared" si="62"/>
        <v>0.97743393155757274</v>
      </c>
      <c r="O153" s="2">
        <f t="shared" si="63"/>
        <v>1.0345864770195246</v>
      </c>
      <c r="P153" s="2">
        <f t="shared" si="64"/>
        <v>0.1869595771089631</v>
      </c>
      <c r="Q153" s="2">
        <f t="shared" si="65"/>
        <v>0</v>
      </c>
      <c r="R153" s="2">
        <f t="shared" si="66"/>
        <v>1</v>
      </c>
      <c r="S153" s="2">
        <f t="shared" si="79"/>
        <v>11</v>
      </c>
      <c r="T153" s="2">
        <f t="shared" si="67"/>
        <v>0.18070947307136978</v>
      </c>
      <c r="U153" s="2">
        <f t="shared" si="68"/>
        <v>0.12204090780370019</v>
      </c>
      <c r="V153" s="2">
        <v>1</v>
      </c>
      <c r="W153" s="2">
        <f t="shared" si="80"/>
        <v>0.67534316673869721</v>
      </c>
      <c r="X153" s="16">
        <f t="shared" si="81"/>
        <v>5</v>
      </c>
      <c r="Y153" s="16">
        <f t="shared" si="82"/>
        <v>2.3561312255864229</v>
      </c>
      <c r="Z153" s="1">
        <f t="shared" si="83"/>
        <v>0.99076680353090563</v>
      </c>
      <c r="AA153" s="1">
        <f t="shared" si="84"/>
        <v>0.22</v>
      </c>
      <c r="AB153" s="1">
        <f t="shared" si="85"/>
        <v>1</v>
      </c>
      <c r="AC153" s="1">
        <f t="shared" si="86"/>
        <v>0</v>
      </c>
    </row>
    <row r="154" spans="4:29" x14ac:dyDescent="0.3">
      <c r="D154" s="2">
        <v>7.4</v>
      </c>
      <c r="E154" s="6">
        <f t="shared" si="60"/>
        <v>6.7908054941721998</v>
      </c>
      <c r="F154" s="2">
        <v>23</v>
      </c>
      <c r="G154" s="2">
        <v>0</v>
      </c>
      <c r="H154" s="2">
        <v>0.28000000000000003</v>
      </c>
      <c r="I154" s="2">
        <v>109.9</v>
      </c>
      <c r="J154" s="2">
        <v>80.400000000000006</v>
      </c>
      <c r="K154" s="2">
        <f t="shared" si="61"/>
        <v>1.3669154228855722</v>
      </c>
      <c r="L154" s="2">
        <v>0.22</v>
      </c>
      <c r="N154" s="2">
        <f t="shared" si="62"/>
        <v>0.94805033796958271</v>
      </c>
      <c r="O154" s="2">
        <f t="shared" si="63"/>
        <v>1.0345864770195246</v>
      </c>
      <c r="P154" s="2">
        <f t="shared" si="64"/>
        <v>0.23585464241293536</v>
      </c>
      <c r="Q154" s="2">
        <f t="shared" si="65"/>
        <v>0</v>
      </c>
      <c r="R154" s="2">
        <f t="shared" si="66"/>
        <v>1</v>
      </c>
      <c r="S154" s="2">
        <f t="shared" si="79"/>
        <v>23</v>
      </c>
      <c r="T154" s="2">
        <f t="shared" si="67"/>
        <v>0.22796996447546292</v>
      </c>
      <c r="U154" s="2">
        <f t="shared" si="68"/>
        <v>0.25694061830425469</v>
      </c>
      <c r="V154" s="2">
        <v>0</v>
      </c>
      <c r="W154" s="2">
        <f t="shared" si="80"/>
        <v>1.1270810121651353</v>
      </c>
      <c r="X154" s="16">
        <f t="shared" si="81"/>
        <v>5</v>
      </c>
      <c r="Y154" s="16">
        <f t="shared" si="82"/>
        <v>-0.55731115240884499</v>
      </c>
      <c r="Z154" s="1">
        <f t="shared" si="83"/>
        <v>0.28865742864035027</v>
      </c>
      <c r="AA154" s="1">
        <f t="shared" si="84"/>
        <v>0.46</v>
      </c>
      <c r="AB154" s="1">
        <f t="shared" si="85"/>
        <v>0</v>
      </c>
      <c r="AC154" s="1">
        <f t="shared" si="86"/>
        <v>1</v>
      </c>
    </row>
    <row r="155" spans="4:29" x14ac:dyDescent="0.3">
      <c r="D155" s="2">
        <v>7.4</v>
      </c>
      <c r="E155" s="6">
        <f t="shared" si="60"/>
        <v>6.4928692108924713</v>
      </c>
      <c r="F155" s="2">
        <v>10</v>
      </c>
      <c r="G155" s="2">
        <v>10</v>
      </c>
      <c r="H155" s="2">
        <v>0.24</v>
      </c>
      <c r="I155" s="2">
        <v>111.8</v>
      </c>
      <c r="J155" s="2">
        <v>77.5</v>
      </c>
      <c r="K155" s="2">
        <f t="shared" si="61"/>
        <v>1.4425806451612904</v>
      </c>
      <c r="L155" s="2">
        <v>0.2</v>
      </c>
      <c r="N155" s="2">
        <f t="shared" si="62"/>
        <v>0.95032955053667256</v>
      </c>
      <c r="O155" s="2">
        <f t="shared" si="63"/>
        <v>1.0345864770195246</v>
      </c>
      <c r="P155" s="2">
        <f t="shared" si="64"/>
        <v>0.21386461451612901</v>
      </c>
      <c r="Q155" s="2">
        <f t="shared" si="65"/>
        <v>0.86935823539880586</v>
      </c>
      <c r="R155" s="2">
        <f t="shared" si="66"/>
        <v>1.0216227766016839</v>
      </c>
      <c r="S155" s="2">
        <f t="shared" si="79"/>
        <v>11.085586001415646</v>
      </c>
      <c r="T155" s="2">
        <f t="shared" si="67"/>
        <v>0.20671506854819735</v>
      </c>
      <c r="U155" s="2">
        <f t="shared" si="68"/>
        <v>0.12281447666761458</v>
      </c>
      <c r="V155" s="2">
        <v>0</v>
      </c>
      <c r="W155" s="2">
        <f t="shared" si="80"/>
        <v>0.59412445125634061</v>
      </c>
      <c r="X155" s="16">
        <f t="shared" si="81"/>
        <v>10</v>
      </c>
      <c r="Y155" s="16">
        <f t="shared" si="82"/>
        <v>3.65395326760019</v>
      </c>
      <c r="Z155" s="1">
        <f t="shared" si="83"/>
        <v>0.99987088335547447</v>
      </c>
      <c r="AA155" s="1">
        <f t="shared" si="84"/>
        <v>0.22171172002831291</v>
      </c>
      <c r="AB155" s="1">
        <f t="shared" si="85"/>
        <v>0</v>
      </c>
      <c r="AC155" s="1">
        <f t="shared" si="86"/>
        <v>0</v>
      </c>
    </row>
    <row r="156" spans="4:29" x14ac:dyDescent="0.3">
      <c r="D156" s="2">
        <v>7.4</v>
      </c>
      <c r="E156" s="6">
        <f t="shared" si="60"/>
        <v>4.0409964253798139</v>
      </c>
      <c r="F156" s="2">
        <v>6</v>
      </c>
      <c r="G156" s="2">
        <v>10</v>
      </c>
      <c r="H156" s="2">
        <v>0.24</v>
      </c>
      <c r="I156" s="2">
        <v>74.599999999999994</v>
      </c>
      <c r="J156" s="2">
        <v>59.8</v>
      </c>
      <c r="K156" s="2">
        <f t="shared" si="61"/>
        <v>1.2474916387959867</v>
      </c>
      <c r="L156" s="2">
        <v>0.18</v>
      </c>
      <c r="N156" s="2">
        <f t="shared" si="62"/>
        <v>0.96908637734584446</v>
      </c>
      <c r="O156" s="2">
        <f t="shared" si="63"/>
        <v>1.0345864770195246</v>
      </c>
      <c r="P156" s="2">
        <f t="shared" si="64"/>
        <v>0.18859263586956521</v>
      </c>
      <c r="Q156" s="2">
        <f t="shared" si="65"/>
        <v>0.86935823539880586</v>
      </c>
      <c r="R156" s="2">
        <f t="shared" si="66"/>
        <v>1.0216227766016839</v>
      </c>
      <c r="S156" s="2">
        <f t="shared" si="79"/>
        <v>6.9990948950089091</v>
      </c>
      <c r="T156" s="2">
        <f t="shared" si="67"/>
        <v>0.18228793828126377</v>
      </c>
      <c r="U156" s="2">
        <f t="shared" si="68"/>
        <v>8.7662256406433256E-2</v>
      </c>
      <c r="V156" s="2">
        <v>1</v>
      </c>
      <c r="W156" s="2">
        <f t="shared" si="80"/>
        <v>0.48089992806421195</v>
      </c>
      <c r="X156" s="16">
        <f t="shared" si="81"/>
        <v>10</v>
      </c>
      <c r="Y156" s="16">
        <f t="shared" si="82"/>
        <v>4.2190093080943871</v>
      </c>
      <c r="Z156" s="1">
        <f t="shared" si="83"/>
        <v>0.99998773109280059</v>
      </c>
      <c r="AA156" s="1">
        <f t="shared" si="84"/>
        <v>0.13998189790017818</v>
      </c>
      <c r="AB156" s="1">
        <f t="shared" si="85"/>
        <v>1</v>
      </c>
      <c r="AC156" s="1">
        <f t="shared" si="86"/>
        <v>0</v>
      </c>
    </row>
    <row r="157" spans="4:29" x14ac:dyDescent="0.3">
      <c r="D157" s="2">
        <v>7.4</v>
      </c>
      <c r="E157" s="6">
        <f t="shared" si="60"/>
        <v>6.3916826309067778</v>
      </c>
      <c r="F157" s="2">
        <v>21</v>
      </c>
      <c r="G157" s="2">
        <v>5</v>
      </c>
      <c r="H157" s="2">
        <v>0.24</v>
      </c>
      <c r="I157" s="2">
        <v>130.5</v>
      </c>
      <c r="J157" s="2">
        <v>86.3</v>
      </c>
      <c r="K157" s="2">
        <f t="shared" si="61"/>
        <v>1.5121668597914253</v>
      </c>
      <c r="L157" s="2">
        <v>0.21</v>
      </c>
      <c r="N157" s="2">
        <f t="shared" si="62"/>
        <v>0.95110362787356317</v>
      </c>
      <c r="O157" s="2">
        <f t="shared" si="63"/>
        <v>1.0345864770195246</v>
      </c>
      <c r="P157" s="2">
        <f t="shared" si="64"/>
        <v>0.22436347226245656</v>
      </c>
      <c r="Q157" s="2">
        <f t="shared" si="65"/>
        <v>0</v>
      </c>
      <c r="R157" s="2">
        <f t="shared" si="66"/>
        <v>1</v>
      </c>
      <c r="S157" s="2">
        <f t="shared" si="79"/>
        <v>21</v>
      </c>
      <c r="T157" s="2">
        <f t="shared" si="67"/>
        <v>0.21686294693200636</v>
      </c>
      <c r="U157" s="2">
        <f t="shared" si="68"/>
        <v>0.22824756750362288</v>
      </c>
      <c r="V157" s="2">
        <v>0</v>
      </c>
      <c r="W157" s="2">
        <f t="shared" si="80"/>
        <v>1.0524968452779808</v>
      </c>
      <c r="X157" s="16">
        <f t="shared" si="81"/>
        <v>5</v>
      </c>
      <c r="Y157" s="16">
        <f t="shared" si="82"/>
        <v>4.8876084241696663E-2</v>
      </c>
      <c r="Z157" s="1">
        <f t="shared" si="83"/>
        <v>0.51949097595584337</v>
      </c>
      <c r="AA157" s="1">
        <f t="shared" si="84"/>
        <v>0.42</v>
      </c>
      <c r="AB157" s="1">
        <f t="shared" si="85"/>
        <v>0</v>
      </c>
      <c r="AC157" s="1">
        <f t="shared" si="86"/>
        <v>1</v>
      </c>
    </row>
    <row r="158" spans="4:29" x14ac:dyDescent="0.3">
      <c r="D158" s="2">
        <v>7.4</v>
      </c>
      <c r="E158" s="6">
        <f t="shared" si="60"/>
        <v>6.4928692108924713</v>
      </c>
      <c r="F158" s="2">
        <v>12</v>
      </c>
      <c r="G158" s="2">
        <v>3</v>
      </c>
      <c r="H158" s="2">
        <v>0.24</v>
      </c>
      <c r="I158" s="2">
        <v>111.8</v>
      </c>
      <c r="J158" s="2">
        <v>77.5</v>
      </c>
      <c r="K158" s="2">
        <f t="shared" si="61"/>
        <v>1.4425806451612904</v>
      </c>
      <c r="L158" s="2">
        <v>0.2</v>
      </c>
      <c r="N158" s="2">
        <f t="shared" si="62"/>
        <v>0.95032955053667256</v>
      </c>
      <c r="O158" s="2">
        <f t="shared" si="63"/>
        <v>1.0345864770195246</v>
      </c>
      <c r="P158" s="2">
        <f t="shared" si="64"/>
        <v>0.21386461451612901</v>
      </c>
      <c r="Q158" s="2">
        <f t="shared" si="65"/>
        <v>0</v>
      </c>
      <c r="R158" s="2">
        <f t="shared" si="66"/>
        <v>1</v>
      </c>
      <c r="S158" s="2">
        <f t="shared" si="79"/>
        <v>12</v>
      </c>
      <c r="T158" s="2">
        <f t="shared" si="67"/>
        <v>0.20671506854819735</v>
      </c>
      <c r="U158" s="2">
        <f t="shared" si="68"/>
        <v>0.1311799816345271</v>
      </c>
      <c r="V158" s="2">
        <v>1</v>
      </c>
      <c r="W158" s="2">
        <f t="shared" si="80"/>
        <v>0.63459322320250389</v>
      </c>
      <c r="X158" s="16">
        <f t="shared" si="81"/>
        <v>5</v>
      </c>
      <c r="Y158" s="16">
        <f t="shared" si="82"/>
        <v>3.0650643787112997</v>
      </c>
      <c r="Z158" s="1">
        <f t="shared" si="83"/>
        <v>0.9989118842642728</v>
      </c>
      <c r="AA158" s="1">
        <f t="shared" si="84"/>
        <v>0.24</v>
      </c>
      <c r="AB158" s="1">
        <f t="shared" si="85"/>
        <v>1</v>
      </c>
      <c r="AC158" s="1">
        <f t="shared" si="86"/>
        <v>0</v>
      </c>
    </row>
    <row r="159" spans="4:29" x14ac:dyDescent="0.3">
      <c r="D159" s="2">
        <v>7.4</v>
      </c>
      <c r="E159" s="6">
        <f t="shared" si="60"/>
        <v>5.618568755846602</v>
      </c>
      <c r="F159" s="2">
        <v>15</v>
      </c>
      <c r="G159" s="2">
        <v>11</v>
      </c>
      <c r="H159" s="2">
        <v>0.24</v>
      </c>
      <c r="I159" s="2">
        <v>106.9</v>
      </c>
      <c r="J159" s="2">
        <v>71.599999999999994</v>
      </c>
      <c r="K159" s="2">
        <f t="shared" si="61"/>
        <v>1.4930167597765365</v>
      </c>
      <c r="L159" s="2">
        <v>0.21</v>
      </c>
      <c r="N159" s="2">
        <f t="shared" si="62"/>
        <v>0.95701794901777348</v>
      </c>
      <c r="O159" s="2">
        <f t="shared" si="63"/>
        <v>1.0345864770195246</v>
      </c>
      <c r="P159" s="2">
        <f t="shared" si="64"/>
        <v>0.22289963861731843</v>
      </c>
      <c r="Q159" s="2">
        <f t="shared" si="65"/>
        <v>1.208949820871366</v>
      </c>
      <c r="R159" s="2">
        <f t="shared" si="66"/>
        <v>1.0264828726939095</v>
      </c>
      <c r="S159" s="2">
        <f t="shared" si="79"/>
        <v>16.606192911280008</v>
      </c>
      <c r="T159" s="2">
        <f t="shared" si="67"/>
        <v>0.21544804960089567</v>
      </c>
      <c r="U159" s="2">
        <f t="shared" si="68"/>
        <v>0.17662296944717187</v>
      </c>
      <c r="V159" s="2">
        <v>0</v>
      </c>
      <c r="W159" s="2">
        <f t="shared" si="80"/>
        <v>0.81979377290421107</v>
      </c>
      <c r="X159" s="16">
        <f t="shared" si="81"/>
        <v>11</v>
      </c>
      <c r="Y159" s="16">
        <f t="shared" si="82"/>
        <v>1.7829104230640866</v>
      </c>
      <c r="Z159" s="1">
        <f t="shared" si="83"/>
        <v>0.96269955694370701</v>
      </c>
      <c r="AA159" s="1">
        <f t="shared" si="84"/>
        <v>0.33212385822560014</v>
      </c>
      <c r="AB159" s="1">
        <f t="shared" si="85"/>
        <v>0</v>
      </c>
      <c r="AC159" s="1">
        <f t="shared" si="86"/>
        <v>0</v>
      </c>
    </row>
    <row r="160" spans="4:29" x14ac:dyDescent="0.3">
      <c r="D160" s="2">
        <v>7.4</v>
      </c>
      <c r="E160" s="6">
        <f t="shared" si="60"/>
        <v>6.3068485821294802</v>
      </c>
      <c r="F160" s="2">
        <v>17</v>
      </c>
      <c r="G160" s="2">
        <v>12</v>
      </c>
      <c r="H160" s="2">
        <v>0.24</v>
      </c>
      <c r="I160" s="2">
        <v>124.6</v>
      </c>
      <c r="J160" s="2">
        <v>91.2</v>
      </c>
      <c r="K160" s="2">
        <f t="shared" si="61"/>
        <v>1.3662280701754386</v>
      </c>
      <c r="L160" s="2">
        <v>0.19</v>
      </c>
      <c r="N160" s="2">
        <f t="shared" si="62"/>
        <v>0.95175260834670949</v>
      </c>
      <c r="O160" s="2">
        <f t="shared" si="63"/>
        <v>1.0345864770195246</v>
      </c>
      <c r="P160" s="2">
        <f t="shared" si="64"/>
        <v>0.2028485361842105</v>
      </c>
      <c r="Q160" s="2">
        <f t="shared" si="65"/>
        <v>1.5535700732924222</v>
      </c>
      <c r="R160" s="2">
        <f t="shared" si="66"/>
        <v>1.031569219381653</v>
      </c>
      <c r="S160" s="2">
        <f t="shared" si="79"/>
        <v>19.090246802780523</v>
      </c>
      <c r="T160" s="2">
        <f t="shared" si="67"/>
        <v>0.19606726038850242</v>
      </c>
      <c r="U160" s="2">
        <f t="shared" si="68"/>
        <v>0.2043778999411498</v>
      </c>
      <c r="V160" s="2">
        <v>0</v>
      </c>
      <c r="W160" s="2">
        <f t="shared" si="80"/>
        <v>1.0423866765730294</v>
      </c>
      <c r="X160" s="16">
        <f t="shared" si="81"/>
        <v>12</v>
      </c>
      <c r="Y160" s="16">
        <f t="shared" si="82"/>
        <v>0.83242186615269143</v>
      </c>
      <c r="Z160" s="1">
        <f t="shared" si="83"/>
        <v>0.79741456803971922</v>
      </c>
      <c r="AA160" s="1">
        <f t="shared" si="84"/>
        <v>0.38180493605561044</v>
      </c>
      <c r="AB160" s="1">
        <f t="shared" si="85"/>
        <v>0</v>
      </c>
      <c r="AC160" s="1">
        <f t="shared" si="86"/>
        <v>1</v>
      </c>
    </row>
    <row r="161" spans="1:29" x14ac:dyDescent="0.3">
      <c r="D161" s="2">
        <v>7.4</v>
      </c>
      <c r="E161" s="6">
        <f t="shared" ref="E161:E163" si="87">(1-(L161/(0.1*H161*(D161-1)*(I161/J161))))/0.015</f>
        <v>4.9625781948168175</v>
      </c>
      <c r="F161" s="2">
        <v>4</v>
      </c>
      <c r="G161" s="2">
        <v>10</v>
      </c>
      <c r="H161" s="2">
        <v>0.2</v>
      </c>
      <c r="I161" s="2">
        <v>74.599999999999994</v>
      </c>
      <c r="J161" s="2">
        <v>49.1</v>
      </c>
      <c r="K161" s="2">
        <f t="shared" si="61"/>
        <v>1.5193482688391038</v>
      </c>
      <c r="L161" s="2">
        <v>0.18</v>
      </c>
      <c r="N161" s="2">
        <f t="shared" si="62"/>
        <v>0.96203627680965131</v>
      </c>
      <c r="O161" s="2">
        <f t="shared" si="63"/>
        <v>1.0345864770195246</v>
      </c>
      <c r="P161" s="2">
        <f t="shared" si="64"/>
        <v>0.19001685972505089</v>
      </c>
      <c r="Q161" s="2">
        <f t="shared" si="65"/>
        <v>0.86935823539880586</v>
      </c>
      <c r="R161" s="2">
        <f t="shared" si="66"/>
        <v>1.0216227766016839</v>
      </c>
      <c r="S161" s="2">
        <f t="shared" si="79"/>
        <v>4.9558493418055409</v>
      </c>
      <c r="T161" s="2">
        <f t="shared" si="67"/>
        <v>0.18366454998760334</v>
      </c>
      <c r="U161" s="2">
        <f t="shared" si="68"/>
        <v>7.1732358316122888E-2</v>
      </c>
      <c r="V161" s="2">
        <v>1</v>
      </c>
      <c r="W161" s="2">
        <f t="shared" si="80"/>
        <v>0.39056180586272393</v>
      </c>
      <c r="X161" s="16">
        <f t="shared" si="81"/>
        <v>10</v>
      </c>
      <c r="Y161" s="16">
        <f t="shared" si="82"/>
        <v>4.7563316203593775</v>
      </c>
      <c r="Z161" s="1">
        <f t="shared" si="83"/>
        <v>0.9999990142873737</v>
      </c>
      <c r="AA161" s="1">
        <f t="shared" si="84"/>
        <v>9.9116986836110824E-2</v>
      </c>
      <c r="AB161" s="1">
        <f t="shared" si="85"/>
        <v>1</v>
      </c>
      <c r="AC161" s="1">
        <f t="shared" si="86"/>
        <v>0</v>
      </c>
    </row>
    <row r="162" spans="1:29" x14ac:dyDescent="0.3">
      <c r="D162" s="2">
        <v>7.4</v>
      </c>
      <c r="E162" s="6">
        <f t="shared" si="87"/>
        <v>4.5207215265354952</v>
      </c>
      <c r="F162" s="2">
        <v>15</v>
      </c>
      <c r="G162" s="2">
        <v>10</v>
      </c>
      <c r="H162" s="2">
        <v>0.2</v>
      </c>
      <c r="I162" s="2">
        <v>111.8</v>
      </c>
      <c r="J162" s="2">
        <v>66.7</v>
      </c>
      <c r="K162" s="2">
        <f t="shared" si="61"/>
        <v>1.6761619190404797</v>
      </c>
      <c r="L162" s="2">
        <v>0.2</v>
      </c>
      <c r="N162" s="2">
        <f t="shared" si="62"/>
        <v>0.96541648032200345</v>
      </c>
      <c r="O162" s="2">
        <f t="shared" si="63"/>
        <v>1.0345864770195246</v>
      </c>
      <c r="P162" s="2">
        <f t="shared" si="64"/>
        <v>0.21036526424287852</v>
      </c>
      <c r="Q162" s="2">
        <f t="shared" si="65"/>
        <v>0.86935823539880586</v>
      </c>
      <c r="R162" s="2">
        <f t="shared" si="66"/>
        <v>1.0216227766016839</v>
      </c>
      <c r="S162" s="2">
        <f t="shared" si="79"/>
        <v>16.193699884424063</v>
      </c>
      <c r="T162" s="2">
        <f t="shared" si="67"/>
        <v>0.20333270240386928</v>
      </c>
      <c r="U162" s="2">
        <f t="shared" si="68"/>
        <v>0.17228082956837079</v>
      </c>
      <c r="V162" s="2">
        <v>0</v>
      </c>
      <c r="W162" s="2">
        <f t="shared" si="80"/>
        <v>0.84728539743783193</v>
      </c>
      <c r="X162" s="16">
        <f t="shared" si="81"/>
        <v>10</v>
      </c>
      <c r="Y162" s="16">
        <f t="shared" si="82"/>
        <v>1.4409826298484774</v>
      </c>
      <c r="Z162" s="1">
        <f t="shared" si="83"/>
        <v>0.92520520493032543</v>
      </c>
      <c r="AA162" s="1">
        <f t="shared" si="84"/>
        <v>0.32387399768848124</v>
      </c>
      <c r="AB162" s="1">
        <f t="shared" si="85"/>
        <v>0</v>
      </c>
      <c r="AC162" s="1">
        <f t="shared" si="86"/>
        <v>0</v>
      </c>
    </row>
    <row r="163" spans="1:29" x14ac:dyDescent="0.3">
      <c r="A163" s="2" t="s">
        <v>30</v>
      </c>
      <c r="B163" s="2">
        <v>1989</v>
      </c>
      <c r="C163" s="2" t="s">
        <v>19</v>
      </c>
      <c r="D163" s="2">
        <v>6.1</v>
      </c>
      <c r="E163" s="6">
        <f t="shared" si="87"/>
        <v>3.4549797256013002</v>
      </c>
      <c r="F163" s="2">
        <v>5</v>
      </c>
      <c r="G163" s="2">
        <v>13</v>
      </c>
      <c r="H163" s="2">
        <v>0.1</v>
      </c>
      <c r="I163" s="2">
        <v>105.9</v>
      </c>
      <c r="J163" s="2">
        <v>56.9</v>
      </c>
      <c r="K163" s="2">
        <f t="shared" si="61"/>
        <v>1.8611599297012305</v>
      </c>
      <c r="L163" s="2">
        <v>0.09</v>
      </c>
      <c r="N163" s="2">
        <f t="shared" si="62"/>
        <v>0.97356940509915002</v>
      </c>
      <c r="O163" s="2">
        <f t="shared" si="63"/>
        <v>1.6965068688804585</v>
      </c>
      <c r="P163" s="2">
        <f t="shared" si="64"/>
        <v>0.11777794376098417</v>
      </c>
      <c r="Q163" s="2">
        <f t="shared" si="65"/>
        <v>1.888418384193032</v>
      </c>
      <c r="R163" s="2">
        <f t="shared" si="66"/>
        <v>1.0368721665810319</v>
      </c>
      <c r="S163" s="2">
        <f t="shared" si="79"/>
        <v>7.0727792170981916</v>
      </c>
      <c r="T163" s="2">
        <f t="shared" si="67"/>
        <v>6.9423794221774651E-2</v>
      </c>
      <c r="U163" s="2">
        <f t="shared" si="68"/>
        <v>8.8261413638498265E-2</v>
      </c>
      <c r="V163" s="2">
        <v>0</v>
      </c>
      <c r="W163" s="2">
        <f t="shared" si="80"/>
        <v>1.2713424068489652</v>
      </c>
      <c r="X163" s="16">
        <f t="shared" si="81"/>
        <v>13</v>
      </c>
      <c r="Y163" s="16">
        <f t="shared" si="82"/>
        <v>2.2799905480753929E-2</v>
      </c>
      <c r="Z163" s="1">
        <f t="shared" si="83"/>
        <v>0.50909505828928614</v>
      </c>
      <c r="AA163" s="1">
        <f t="shared" si="84"/>
        <v>0.14145558434196384</v>
      </c>
      <c r="AB163" s="1">
        <f t="shared" si="85"/>
        <v>0</v>
      </c>
      <c r="AC163" s="1">
        <f t="shared" si="86"/>
        <v>1</v>
      </c>
    </row>
    <row r="164" spans="1:29" x14ac:dyDescent="0.3">
      <c r="A164" s="2" t="s">
        <v>31</v>
      </c>
      <c r="B164" s="2">
        <v>1989</v>
      </c>
      <c r="C164" s="2" t="s">
        <v>32</v>
      </c>
      <c r="D164" s="2">
        <v>7</v>
      </c>
      <c r="E164" s="2">
        <v>2.6</v>
      </c>
      <c r="F164" s="2">
        <v>6</v>
      </c>
      <c r="G164" s="2">
        <v>2</v>
      </c>
      <c r="H164" s="2">
        <v>0.25</v>
      </c>
      <c r="K164" s="10">
        <f>L164/(0.65*H164*M164)</f>
        <v>1.1930926216640503</v>
      </c>
      <c r="L164" s="2">
        <v>0.19</v>
      </c>
      <c r="M164" s="2">
        <v>0.98</v>
      </c>
      <c r="N164" s="2">
        <f t="shared" si="62"/>
        <v>0.98011000000000004</v>
      </c>
      <c r="O164" s="2">
        <f t="shared" si="63"/>
        <v>1.192748880379199</v>
      </c>
      <c r="P164" s="11">
        <f>0.65*H164*K164*N164</f>
        <v>0.19002132653061227</v>
      </c>
      <c r="Q164" s="2">
        <f t="shared" si="65"/>
        <v>0</v>
      </c>
      <c r="R164" s="2">
        <f t="shared" si="66"/>
        <v>1</v>
      </c>
      <c r="S164" s="2">
        <f t="shared" si="79"/>
        <v>6</v>
      </c>
      <c r="T164" s="11">
        <f t="shared" si="67"/>
        <v>0.15931377480748557</v>
      </c>
      <c r="U164" s="2">
        <f t="shared" si="68"/>
        <v>7.9693877551020392E-2</v>
      </c>
      <c r="V164" s="2">
        <v>1</v>
      </c>
      <c r="W164" s="2">
        <f t="shared" si="80"/>
        <v>0.5002321842371904</v>
      </c>
      <c r="X164" s="16">
        <f t="shared" si="81"/>
        <v>5</v>
      </c>
      <c r="Y164" s="16" t="e">
        <f t="shared" si="82"/>
        <v>#NUM!</v>
      </c>
      <c r="AA164" s="1">
        <f t="shared" si="84"/>
        <v>0.12</v>
      </c>
      <c r="AB164" s="1">
        <f t="shared" si="85"/>
        <v>1</v>
      </c>
      <c r="AC164" s="1">
        <f t="shared" si="86"/>
        <v>0</v>
      </c>
    </row>
    <row r="165" spans="1:29" x14ac:dyDescent="0.3">
      <c r="D165" s="2">
        <v>7</v>
      </c>
      <c r="E165" s="2">
        <v>4.9000000000000004</v>
      </c>
      <c r="F165" s="2">
        <v>17</v>
      </c>
      <c r="G165" s="2">
        <v>1</v>
      </c>
      <c r="H165" s="2">
        <v>0.25</v>
      </c>
      <c r="K165" s="10">
        <f t="shared" ref="K165:K186" si="88">L165/(0.65*H165*M165)</f>
        <v>1.3322759714512293</v>
      </c>
      <c r="L165" s="2">
        <v>0.21</v>
      </c>
      <c r="M165" s="2">
        <v>0.97</v>
      </c>
      <c r="N165" s="2">
        <f t="shared" si="62"/>
        <v>0.96251500000000001</v>
      </c>
      <c r="O165" s="2">
        <f t="shared" si="63"/>
        <v>1.192748880379199</v>
      </c>
      <c r="P165" s="11">
        <f t="shared" ref="P165:P186" si="89">0.65*H165*K165*N165</f>
        <v>0.20837953608247425</v>
      </c>
      <c r="Q165" s="2">
        <f t="shared" si="65"/>
        <v>0</v>
      </c>
      <c r="R165" s="2">
        <f t="shared" si="66"/>
        <v>1</v>
      </c>
      <c r="S165" s="2">
        <f t="shared" si="79"/>
        <v>17</v>
      </c>
      <c r="T165" s="11">
        <f t="shared" si="67"/>
        <v>0.17470528751720663</v>
      </c>
      <c r="U165" s="2">
        <f t="shared" si="68"/>
        <v>0.18083112110296912</v>
      </c>
      <c r="V165" s="2">
        <v>1</v>
      </c>
      <c r="W165" s="2">
        <f t="shared" si="80"/>
        <v>1.0350638133099386</v>
      </c>
      <c r="X165" s="16">
        <f t="shared" si="81"/>
        <v>5</v>
      </c>
      <c r="Y165" s="16" t="e">
        <f t="shared" si="82"/>
        <v>#NUM!</v>
      </c>
      <c r="AA165" s="1">
        <f t="shared" si="84"/>
        <v>0.34</v>
      </c>
      <c r="AB165" s="1">
        <f t="shared" si="85"/>
        <v>0</v>
      </c>
      <c r="AC165" s="1">
        <f t="shared" si="86"/>
        <v>0</v>
      </c>
    </row>
    <row r="166" spans="1:29" x14ac:dyDescent="0.3">
      <c r="D166" s="2">
        <v>7</v>
      </c>
      <c r="E166" s="2">
        <v>3.1</v>
      </c>
      <c r="F166" s="2">
        <v>17</v>
      </c>
      <c r="G166" s="2">
        <v>2</v>
      </c>
      <c r="H166" s="2">
        <v>0.25</v>
      </c>
      <c r="K166" s="10">
        <f t="shared" si="88"/>
        <v>1.2558869701726845</v>
      </c>
      <c r="L166" s="2">
        <v>0.2</v>
      </c>
      <c r="M166" s="2">
        <v>0.98</v>
      </c>
      <c r="N166" s="2">
        <f t="shared" si="62"/>
        <v>0.97628499999999996</v>
      </c>
      <c r="O166" s="2">
        <f t="shared" si="63"/>
        <v>1.192748880379199</v>
      </c>
      <c r="P166" s="11">
        <f t="shared" si="89"/>
        <v>0.19924183673469387</v>
      </c>
      <c r="Q166" s="2">
        <f t="shared" si="65"/>
        <v>0</v>
      </c>
      <c r="R166" s="2">
        <f t="shared" si="66"/>
        <v>1</v>
      </c>
      <c r="S166" s="2">
        <f t="shared" si="79"/>
        <v>17</v>
      </c>
      <c r="T166" s="11">
        <f t="shared" si="67"/>
        <v>0.16704424545035065</v>
      </c>
      <c r="U166" s="2">
        <f t="shared" si="68"/>
        <v>0.18083112110296912</v>
      </c>
      <c r="V166" s="2">
        <v>1</v>
      </c>
      <c r="W166" s="2">
        <f t="shared" si="80"/>
        <v>1.082534274769233</v>
      </c>
      <c r="X166" s="16">
        <f t="shared" si="81"/>
        <v>5</v>
      </c>
      <c r="Y166" s="16" t="e">
        <f t="shared" si="82"/>
        <v>#NUM!</v>
      </c>
      <c r="AA166" s="1">
        <f t="shared" si="84"/>
        <v>0.34</v>
      </c>
      <c r="AB166" s="1">
        <f t="shared" si="85"/>
        <v>0</v>
      </c>
      <c r="AC166" s="1">
        <f t="shared" si="86"/>
        <v>0</v>
      </c>
    </row>
    <row r="167" spans="1:29" x14ac:dyDescent="0.3">
      <c r="D167" s="2">
        <v>7</v>
      </c>
      <c r="E167" s="2">
        <v>6.1</v>
      </c>
      <c r="F167" s="2">
        <v>38</v>
      </c>
      <c r="G167" s="2">
        <v>5</v>
      </c>
      <c r="H167" s="2">
        <v>0.25</v>
      </c>
      <c r="K167" s="10">
        <f t="shared" si="88"/>
        <v>1.5384615384615383</v>
      </c>
      <c r="L167" s="2">
        <v>0.24</v>
      </c>
      <c r="M167" s="2">
        <v>0.96</v>
      </c>
      <c r="N167" s="2">
        <f t="shared" si="62"/>
        <v>0.95333500000000004</v>
      </c>
      <c r="O167" s="2">
        <f t="shared" si="63"/>
        <v>1.192748880379199</v>
      </c>
      <c r="P167" s="11">
        <f t="shared" si="89"/>
        <v>0.23833375000000001</v>
      </c>
      <c r="Q167" s="2">
        <f t="shared" si="65"/>
        <v>0</v>
      </c>
      <c r="R167" s="2">
        <f t="shared" si="66"/>
        <v>1</v>
      </c>
      <c r="S167" s="2">
        <f t="shared" si="79"/>
        <v>38</v>
      </c>
      <c r="T167" s="11">
        <f t="shared" si="67"/>
        <v>0.19981888385778981</v>
      </c>
      <c r="U167" s="2">
        <f t="shared" si="68"/>
        <v>2.6758298090478038E-2</v>
      </c>
      <c r="V167" s="2">
        <v>0</v>
      </c>
      <c r="W167" s="2" t="str">
        <f t="shared" si="80"/>
        <v>5</v>
      </c>
      <c r="X167" s="16">
        <f t="shared" si="81"/>
        <v>5</v>
      </c>
      <c r="Y167" s="16" t="e">
        <f t="shared" si="82"/>
        <v>#NUM!</v>
      </c>
      <c r="AA167" s="1">
        <f t="shared" si="84"/>
        <v>0.76</v>
      </c>
      <c r="AB167" s="1">
        <f t="shared" si="85"/>
        <v>0</v>
      </c>
      <c r="AC167" s="1">
        <f t="shared" si="86"/>
        <v>1</v>
      </c>
    </row>
    <row r="168" spans="1:29" x14ac:dyDescent="0.3">
      <c r="D168" s="2">
        <v>7</v>
      </c>
      <c r="E168" s="2">
        <v>1.8</v>
      </c>
      <c r="F168" s="2">
        <v>10</v>
      </c>
      <c r="G168" s="2">
        <v>5</v>
      </c>
      <c r="H168" s="2">
        <v>0.25</v>
      </c>
      <c r="K168" s="10">
        <f t="shared" si="88"/>
        <v>1.0567210567210568</v>
      </c>
      <c r="L168" s="2">
        <v>0.17</v>
      </c>
      <c r="M168" s="2">
        <v>0.99</v>
      </c>
      <c r="N168" s="2">
        <f t="shared" si="62"/>
        <v>0.98623000000000005</v>
      </c>
      <c r="O168" s="2">
        <f t="shared" si="63"/>
        <v>1.192748880379199</v>
      </c>
      <c r="P168" s="11">
        <f t="shared" si="89"/>
        <v>0.16935262626262629</v>
      </c>
      <c r="Q168" s="2">
        <f t="shared" si="65"/>
        <v>0</v>
      </c>
      <c r="R168" s="2">
        <f t="shared" si="66"/>
        <v>1</v>
      </c>
      <c r="S168" s="2">
        <f t="shared" si="79"/>
        <v>10</v>
      </c>
      <c r="T168" s="11">
        <f t="shared" si="67"/>
        <v>0.14198514796239897</v>
      </c>
      <c r="U168" s="2">
        <f t="shared" si="68"/>
        <v>0.11311886202492621</v>
      </c>
      <c r="V168" s="2">
        <v>1</v>
      </c>
      <c r="W168" s="2">
        <f t="shared" si="80"/>
        <v>0.79669503217958237</v>
      </c>
      <c r="X168" s="16">
        <f t="shared" si="81"/>
        <v>5</v>
      </c>
      <c r="Y168" s="16" t="e">
        <f t="shared" si="82"/>
        <v>#NUM!</v>
      </c>
      <c r="AA168" s="1">
        <f t="shared" si="84"/>
        <v>0.2</v>
      </c>
      <c r="AB168" s="1">
        <f t="shared" si="85"/>
        <v>1</v>
      </c>
      <c r="AC168" s="1">
        <f t="shared" si="86"/>
        <v>0</v>
      </c>
    </row>
    <row r="169" spans="1:29" x14ac:dyDescent="0.3">
      <c r="D169" s="2">
        <v>7</v>
      </c>
      <c r="E169" s="2">
        <v>1.8</v>
      </c>
      <c r="F169" s="2">
        <v>5</v>
      </c>
      <c r="G169" s="2">
        <v>10</v>
      </c>
      <c r="H169" s="2">
        <v>0.25</v>
      </c>
      <c r="K169" s="10">
        <f t="shared" si="88"/>
        <v>0.99456099456099467</v>
      </c>
      <c r="L169" s="2">
        <v>0.16</v>
      </c>
      <c r="M169" s="2">
        <v>0.99</v>
      </c>
      <c r="N169" s="2">
        <f t="shared" si="62"/>
        <v>0.98623000000000005</v>
      </c>
      <c r="O169" s="2">
        <f t="shared" si="63"/>
        <v>1.192748880379199</v>
      </c>
      <c r="P169" s="11">
        <f t="shared" si="89"/>
        <v>0.1593907070707071</v>
      </c>
      <c r="Q169" s="2">
        <f t="shared" si="65"/>
        <v>0.86935823539880586</v>
      </c>
      <c r="R169" s="2">
        <f t="shared" si="66"/>
        <v>1.0216227766016839</v>
      </c>
      <c r="S169" s="2">
        <f t="shared" si="79"/>
        <v>5.9774721184072259</v>
      </c>
      <c r="T169" s="11">
        <f t="shared" si="67"/>
        <v>0.13363308043519903</v>
      </c>
      <c r="U169" s="2">
        <f t="shared" si="68"/>
        <v>7.9517816151150528E-2</v>
      </c>
      <c r="V169" s="2">
        <v>1</v>
      </c>
      <c r="W169" s="2">
        <f t="shared" si="80"/>
        <v>0.59504589651145612</v>
      </c>
      <c r="X169" s="16">
        <f t="shared" si="81"/>
        <v>10</v>
      </c>
      <c r="Y169" s="16" t="e">
        <f t="shared" si="82"/>
        <v>#NUM!</v>
      </c>
      <c r="AA169" s="1">
        <f t="shared" si="84"/>
        <v>0.11954944236814452</v>
      </c>
      <c r="AB169" s="1">
        <f t="shared" si="85"/>
        <v>1</v>
      </c>
      <c r="AC169" s="1">
        <f t="shared" si="86"/>
        <v>0</v>
      </c>
    </row>
    <row r="170" spans="1:29" x14ac:dyDescent="0.3">
      <c r="D170" s="2">
        <v>7</v>
      </c>
      <c r="E170" s="2">
        <v>2</v>
      </c>
      <c r="F170" s="2">
        <v>22</v>
      </c>
      <c r="G170" s="2">
        <v>1</v>
      </c>
      <c r="H170" s="2">
        <v>0.25</v>
      </c>
      <c r="K170" s="10">
        <f t="shared" si="88"/>
        <v>0.99456099456099467</v>
      </c>
      <c r="L170" s="2">
        <v>0.16</v>
      </c>
      <c r="M170" s="2">
        <v>0.99</v>
      </c>
      <c r="N170" s="2">
        <f t="shared" si="62"/>
        <v>0.98470000000000002</v>
      </c>
      <c r="O170" s="2">
        <f t="shared" si="63"/>
        <v>1.192748880379199</v>
      </c>
      <c r="P170" s="11">
        <f t="shared" si="89"/>
        <v>0.15914343434343436</v>
      </c>
      <c r="Q170" s="2">
        <f t="shared" si="65"/>
        <v>0</v>
      </c>
      <c r="R170" s="2">
        <f t="shared" si="66"/>
        <v>1</v>
      </c>
      <c r="S170" s="2">
        <f t="shared" si="79"/>
        <v>22</v>
      </c>
      <c r="T170" s="11">
        <f t="shared" si="67"/>
        <v>0.13342576711775192</v>
      </c>
      <c r="U170" s="2">
        <f t="shared" si="68"/>
        <v>0.24200829344830768</v>
      </c>
      <c r="V170" s="2">
        <v>0</v>
      </c>
      <c r="W170" s="2">
        <f t="shared" si="80"/>
        <v>1.8138047745659853</v>
      </c>
      <c r="X170" s="16">
        <f t="shared" si="81"/>
        <v>5</v>
      </c>
      <c r="Y170" s="16" t="e">
        <f t="shared" si="82"/>
        <v>#NUM!</v>
      </c>
      <c r="AA170" s="1">
        <f t="shared" si="84"/>
        <v>0.44</v>
      </c>
      <c r="AB170" s="1">
        <f t="shared" si="85"/>
        <v>0</v>
      </c>
      <c r="AC170" s="1">
        <f t="shared" si="86"/>
        <v>1</v>
      </c>
    </row>
    <row r="171" spans="1:29" x14ac:dyDescent="0.3">
      <c r="D171" s="2">
        <v>7</v>
      </c>
      <c r="E171" s="2">
        <v>3.4</v>
      </c>
      <c r="F171" s="2">
        <v>18</v>
      </c>
      <c r="G171" s="2">
        <v>1</v>
      </c>
      <c r="H171" s="2">
        <v>0.25</v>
      </c>
      <c r="K171" s="10">
        <f t="shared" si="88"/>
        <v>1.3186813186813187</v>
      </c>
      <c r="L171" s="2">
        <v>0.21</v>
      </c>
      <c r="M171" s="2">
        <v>0.98</v>
      </c>
      <c r="N171" s="2">
        <f t="shared" si="62"/>
        <v>0.97399000000000002</v>
      </c>
      <c r="O171" s="2">
        <f t="shared" si="63"/>
        <v>1.192748880379199</v>
      </c>
      <c r="P171" s="11">
        <f t="shared" si="89"/>
        <v>0.20871214285714287</v>
      </c>
      <c r="Q171" s="2">
        <f t="shared" si="65"/>
        <v>0</v>
      </c>
      <c r="R171" s="2">
        <f t="shared" si="66"/>
        <v>1</v>
      </c>
      <c r="S171" s="2">
        <f t="shared" si="79"/>
        <v>18</v>
      </c>
      <c r="T171" s="11">
        <f t="shared" si="67"/>
        <v>0.17498414485267766</v>
      </c>
      <c r="U171" s="2">
        <f t="shared" si="68"/>
        <v>0.19182098765432098</v>
      </c>
      <c r="V171" s="2">
        <v>0</v>
      </c>
      <c r="W171" s="2">
        <f t="shared" si="80"/>
        <v>1.0962192478399604</v>
      </c>
      <c r="X171" s="16">
        <f t="shared" si="81"/>
        <v>5</v>
      </c>
      <c r="Y171" s="16" t="e">
        <f t="shared" si="82"/>
        <v>#NUM!</v>
      </c>
      <c r="AA171" s="1">
        <f t="shared" si="84"/>
        <v>0.36</v>
      </c>
      <c r="AB171" s="1">
        <f t="shared" si="85"/>
        <v>0</v>
      </c>
      <c r="AC171" s="1">
        <f t="shared" si="86"/>
        <v>1</v>
      </c>
    </row>
    <row r="172" spans="1:29" x14ac:dyDescent="0.3">
      <c r="D172" s="2">
        <v>7</v>
      </c>
      <c r="E172" s="2">
        <v>8.1999999999999993</v>
      </c>
      <c r="F172" s="2">
        <v>24</v>
      </c>
      <c r="G172" s="2">
        <v>1</v>
      </c>
      <c r="H172" s="2">
        <v>0.25</v>
      </c>
      <c r="K172" s="10">
        <f t="shared" si="88"/>
        <v>1.3895781637717119</v>
      </c>
      <c r="L172" s="2">
        <v>0.21</v>
      </c>
      <c r="M172" s="2">
        <v>0.93</v>
      </c>
      <c r="N172" s="2">
        <f t="shared" si="62"/>
        <v>0.93727000000000005</v>
      </c>
      <c r="O172" s="2">
        <f t="shared" si="63"/>
        <v>1.192748880379199</v>
      </c>
      <c r="P172" s="11">
        <f t="shared" si="89"/>
        <v>0.21164161290322578</v>
      </c>
      <c r="Q172" s="2">
        <f t="shared" si="65"/>
        <v>0</v>
      </c>
      <c r="R172" s="2">
        <f t="shared" si="66"/>
        <v>1</v>
      </c>
      <c r="S172" s="2">
        <f t="shared" si="79"/>
        <v>24</v>
      </c>
      <c r="T172" s="11">
        <f t="shared" si="67"/>
        <v>0.17744021091509274</v>
      </c>
      <c r="U172" s="2">
        <f t="shared" si="68"/>
        <v>0.27339335180055402</v>
      </c>
      <c r="V172" s="2">
        <v>0</v>
      </c>
      <c r="W172" s="2">
        <f t="shared" si="80"/>
        <v>1.5407632260501314</v>
      </c>
      <c r="X172" s="16">
        <f t="shared" si="81"/>
        <v>5</v>
      </c>
      <c r="Y172" s="16" t="e">
        <f t="shared" si="82"/>
        <v>#NUM!</v>
      </c>
      <c r="AA172" s="1">
        <f t="shared" si="84"/>
        <v>0.48</v>
      </c>
      <c r="AB172" s="1">
        <f t="shared" si="85"/>
        <v>0</v>
      </c>
      <c r="AC172" s="1">
        <f t="shared" si="86"/>
        <v>1</v>
      </c>
    </row>
    <row r="173" spans="1:29" x14ac:dyDescent="0.3">
      <c r="D173" s="2">
        <v>7</v>
      </c>
      <c r="E173" s="2">
        <v>3.4</v>
      </c>
      <c r="F173" s="2">
        <v>17</v>
      </c>
      <c r="G173" s="2">
        <v>4</v>
      </c>
      <c r="H173" s="2">
        <v>0.25</v>
      </c>
      <c r="K173" s="10">
        <f t="shared" si="88"/>
        <v>1.2558869701726845</v>
      </c>
      <c r="L173" s="2">
        <v>0.2</v>
      </c>
      <c r="M173" s="2">
        <v>0.98</v>
      </c>
      <c r="N173" s="2">
        <f t="shared" si="62"/>
        <v>0.97399000000000002</v>
      </c>
      <c r="O173" s="2">
        <f t="shared" si="63"/>
        <v>1.192748880379199</v>
      </c>
      <c r="P173" s="11">
        <f t="shared" si="89"/>
        <v>0.19877346938775511</v>
      </c>
      <c r="Q173" s="2">
        <f t="shared" si="65"/>
        <v>0</v>
      </c>
      <c r="R173" s="2">
        <f t="shared" si="66"/>
        <v>1</v>
      </c>
      <c r="S173" s="2">
        <f t="shared" si="79"/>
        <v>17</v>
      </c>
      <c r="T173" s="11">
        <f t="shared" si="67"/>
        <v>0.16665156652635968</v>
      </c>
      <c r="U173" s="2">
        <f t="shared" si="68"/>
        <v>0.18083112110296912</v>
      </c>
      <c r="V173" s="2">
        <v>0</v>
      </c>
      <c r="W173" s="2">
        <f t="shared" si="80"/>
        <v>1.0850850362355677</v>
      </c>
      <c r="X173" s="16">
        <f t="shared" si="81"/>
        <v>5</v>
      </c>
      <c r="Y173" s="16" t="e">
        <f t="shared" si="82"/>
        <v>#NUM!</v>
      </c>
      <c r="AA173" s="1">
        <f t="shared" si="84"/>
        <v>0.34</v>
      </c>
      <c r="AB173" s="1">
        <f t="shared" si="85"/>
        <v>0</v>
      </c>
      <c r="AC173" s="1">
        <f t="shared" si="86"/>
        <v>1</v>
      </c>
    </row>
    <row r="174" spans="1:29" x14ac:dyDescent="0.3">
      <c r="D174" s="2">
        <v>7</v>
      </c>
      <c r="E174" s="2">
        <v>1.8</v>
      </c>
      <c r="F174" s="2">
        <v>20</v>
      </c>
      <c r="G174" s="2">
        <v>5</v>
      </c>
      <c r="H174" s="2">
        <v>0.25</v>
      </c>
      <c r="K174" s="10">
        <f t="shared" si="88"/>
        <v>0.99456099456099467</v>
      </c>
      <c r="L174" s="2">
        <v>0.16</v>
      </c>
      <c r="M174" s="2">
        <v>0.99</v>
      </c>
      <c r="N174" s="2">
        <f t="shared" si="62"/>
        <v>0.98623000000000005</v>
      </c>
      <c r="O174" s="2">
        <f t="shared" si="63"/>
        <v>1.192748880379199</v>
      </c>
      <c r="P174" s="11">
        <f t="shared" si="89"/>
        <v>0.1593907070707071</v>
      </c>
      <c r="Q174" s="2">
        <f t="shared" si="65"/>
        <v>0</v>
      </c>
      <c r="R174" s="2">
        <f t="shared" si="66"/>
        <v>1</v>
      </c>
      <c r="S174" s="2">
        <f t="shared" si="79"/>
        <v>20</v>
      </c>
      <c r="T174" s="11">
        <f t="shared" si="67"/>
        <v>0.13363308043519903</v>
      </c>
      <c r="U174" s="2">
        <f t="shared" si="68"/>
        <v>0.21540970583244634</v>
      </c>
      <c r="V174" s="2">
        <v>0</v>
      </c>
      <c r="W174" s="2">
        <f t="shared" si="80"/>
        <v>1.6119489660114674</v>
      </c>
      <c r="X174" s="16">
        <f t="shared" si="81"/>
        <v>5</v>
      </c>
      <c r="Y174" s="16" t="e">
        <f t="shared" si="82"/>
        <v>#NUM!</v>
      </c>
      <c r="AA174" s="1">
        <f t="shared" si="84"/>
        <v>0.4</v>
      </c>
      <c r="AB174" s="1">
        <f t="shared" si="85"/>
        <v>0</v>
      </c>
      <c r="AC174" s="1">
        <f t="shared" si="86"/>
        <v>1</v>
      </c>
    </row>
    <row r="175" spans="1:29" x14ac:dyDescent="0.3">
      <c r="D175" s="2">
        <v>7</v>
      </c>
      <c r="E175" s="2">
        <v>9.5</v>
      </c>
      <c r="F175" s="2">
        <v>10</v>
      </c>
      <c r="G175" s="2">
        <v>5</v>
      </c>
      <c r="H175" s="2">
        <v>0.25</v>
      </c>
      <c r="K175" s="10">
        <f t="shared" si="88"/>
        <v>1.6906170752324599</v>
      </c>
      <c r="L175" s="2">
        <v>0.25</v>
      </c>
      <c r="M175" s="2">
        <v>0.91</v>
      </c>
      <c r="N175" s="2">
        <f t="shared" si="62"/>
        <v>0.92034999999999989</v>
      </c>
      <c r="O175" s="2">
        <f t="shared" si="63"/>
        <v>1.192748880379199</v>
      </c>
      <c r="P175" s="11">
        <f t="shared" si="89"/>
        <v>0.25284340659340659</v>
      </c>
      <c r="Q175" s="2">
        <f t="shared" si="65"/>
        <v>0</v>
      </c>
      <c r="R175" s="2">
        <f t="shared" si="66"/>
        <v>1</v>
      </c>
      <c r="S175" s="2">
        <f t="shared" si="79"/>
        <v>10</v>
      </c>
      <c r="T175" s="11">
        <f t="shared" si="67"/>
        <v>0.21198377190094075</v>
      </c>
      <c r="U175" s="2">
        <f t="shared" si="68"/>
        <v>0.11311886202492621</v>
      </c>
      <c r="V175" s="2">
        <v>0</v>
      </c>
      <c r="W175" s="2">
        <f t="shared" si="80"/>
        <v>0.53362038523300859</v>
      </c>
      <c r="X175" s="16">
        <f t="shared" si="81"/>
        <v>5</v>
      </c>
      <c r="Y175" s="16" t="e">
        <f t="shared" si="82"/>
        <v>#NUM!</v>
      </c>
      <c r="AA175" s="1">
        <f t="shared" si="84"/>
        <v>0.2</v>
      </c>
      <c r="AB175" s="1">
        <f t="shared" si="85"/>
        <v>0</v>
      </c>
      <c r="AC175" s="1">
        <f t="shared" si="86"/>
        <v>0</v>
      </c>
    </row>
    <row r="176" spans="1:29" x14ac:dyDescent="0.3">
      <c r="D176" s="2">
        <v>7</v>
      </c>
      <c r="E176" s="2">
        <v>3.4</v>
      </c>
      <c r="F176" s="2">
        <v>31</v>
      </c>
      <c r="G176" s="2">
        <v>3</v>
      </c>
      <c r="H176" s="2">
        <v>0.25</v>
      </c>
      <c r="K176" s="10">
        <f t="shared" si="88"/>
        <v>1.1930926216640503</v>
      </c>
      <c r="L176" s="2">
        <v>0.19</v>
      </c>
      <c r="M176" s="2">
        <v>0.98</v>
      </c>
      <c r="N176" s="2">
        <f t="shared" si="62"/>
        <v>0.97399000000000002</v>
      </c>
      <c r="O176" s="2">
        <f t="shared" si="63"/>
        <v>1.192748880379199</v>
      </c>
      <c r="P176" s="11">
        <f t="shared" si="89"/>
        <v>0.18883479591836738</v>
      </c>
      <c r="Q176" s="2">
        <f t="shared" si="65"/>
        <v>0</v>
      </c>
      <c r="R176" s="2">
        <f t="shared" si="66"/>
        <v>1</v>
      </c>
      <c r="S176" s="2">
        <f t="shared" si="79"/>
        <v>31</v>
      </c>
      <c r="T176" s="11">
        <f t="shared" si="67"/>
        <v>0.15831898820004173</v>
      </c>
      <c r="U176" s="2">
        <f t="shared" si="68"/>
        <v>0.55835970964020942</v>
      </c>
      <c r="V176" s="2">
        <v>0</v>
      </c>
      <c r="W176" s="2" t="str">
        <f t="shared" si="80"/>
        <v>5</v>
      </c>
      <c r="X176" s="16">
        <f t="shared" si="81"/>
        <v>5</v>
      </c>
      <c r="Y176" s="16" t="e">
        <f t="shared" si="82"/>
        <v>#NUM!</v>
      </c>
      <c r="AA176" s="1">
        <f t="shared" si="84"/>
        <v>0.62</v>
      </c>
      <c r="AB176" s="1">
        <f t="shared" si="85"/>
        <v>0</v>
      </c>
      <c r="AC176" s="1">
        <f t="shared" si="86"/>
        <v>1</v>
      </c>
    </row>
    <row r="177" spans="4:29" x14ac:dyDescent="0.3">
      <c r="D177" s="2">
        <v>7</v>
      </c>
      <c r="E177" s="2">
        <v>6.4</v>
      </c>
      <c r="F177" s="2">
        <v>19</v>
      </c>
      <c r="G177" s="2">
        <v>2</v>
      </c>
      <c r="H177" s="2">
        <v>0.25</v>
      </c>
      <c r="K177" s="10">
        <f t="shared" si="88"/>
        <v>1.6025641025641026</v>
      </c>
      <c r="L177" s="2">
        <v>0.25</v>
      </c>
      <c r="M177" s="2">
        <v>0.96</v>
      </c>
      <c r="N177" s="2">
        <f t="shared" si="62"/>
        <v>0.95104</v>
      </c>
      <c r="O177" s="2">
        <f t="shared" si="63"/>
        <v>1.192748880379199</v>
      </c>
      <c r="P177" s="11">
        <f t="shared" si="89"/>
        <v>0.24766666666666667</v>
      </c>
      <c r="Q177" s="2">
        <f t="shared" si="65"/>
        <v>0</v>
      </c>
      <c r="R177" s="2">
        <f t="shared" si="66"/>
        <v>1</v>
      </c>
      <c r="S177" s="2">
        <f t="shared" si="79"/>
        <v>19</v>
      </c>
      <c r="T177" s="11">
        <f t="shared" si="67"/>
        <v>0.20764359601656338</v>
      </c>
      <c r="U177" s="2">
        <f t="shared" si="68"/>
        <v>0.20331279446037256</v>
      </c>
      <c r="V177" s="2">
        <v>0</v>
      </c>
      <c r="W177" s="2">
        <f t="shared" si="80"/>
        <v>0.97914310077809796</v>
      </c>
      <c r="X177" s="16">
        <f t="shared" si="81"/>
        <v>5</v>
      </c>
      <c r="Y177" s="16" t="e">
        <f t="shared" si="82"/>
        <v>#NUM!</v>
      </c>
      <c r="AA177" s="1">
        <f t="shared" si="84"/>
        <v>0.38</v>
      </c>
      <c r="AB177" s="1">
        <f t="shared" si="85"/>
        <v>0</v>
      </c>
      <c r="AC177" s="1">
        <f t="shared" si="86"/>
        <v>0</v>
      </c>
    </row>
    <row r="178" spans="4:29" x14ac:dyDescent="0.3">
      <c r="D178" s="2">
        <v>7</v>
      </c>
      <c r="E178" s="2">
        <v>2</v>
      </c>
      <c r="F178" s="2">
        <v>22</v>
      </c>
      <c r="G178" s="2">
        <v>5</v>
      </c>
      <c r="H178" s="2">
        <v>0.25</v>
      </c>
      <c r="K178" s="10">
        <f t="shared" si="88"/>
        <v>1.118881118881119</v>
      </c>
      <c r="L178" s="2">
        <v>0.18</v>
      </c>
      <c r="M178" s="2">
        <v>0.99</v>
      </c>
      <c r="N178" s="2">
        <f t="shared" si="62"/>
        <v>0.98470000000000002</v>
      </c>
      <c r="O178" s="2">
        <f t="shared" si="63"/>
        <v>1.192748880379199</v>
      </c>
      <c r="P178" s="11">
        <f t="shared" si="89"/>
        <v>0.17903636363636366</v>
      </c>
      <c r="Q178" s="2">
        <f t="shared" si="65"/>
        <v>0</v>
      </c>
      <c r="R178" s="2">
        <f t="shared" si="66"/>
        <v>1</v>
      </c>
      <c r="S178" s="2">
        <f t="shared" si="79"/>
        <v>22</v>
      </c>
      <c r="T178" s="11">
        <f t="shared" si="67"/>
        <v>0.15010398800747093</v>
      </c>
      <c r="U178" s="2">
        <f t="shared" si="68"/>
        <v>0.24200829344830768</v>
      </c>
      <c r="V178" s="2">
        <v>0</v>
      </c>
      <c r="W178" s="2">
        <f t="shared" si="80"/>
        <v>1.6122709107253201</v>
      </c>
      <c r="X178" s="16">
        <f t="shared" si="81"/>
        <v>5</v>
      </c>
      <c r="Y178" s="16" t="e">
        <f t="shared" si="82"/>
        <v>#NUM!</v>
      </c>
      <c r="AA178" s="1">
        <f t="shared" si="84"/>
        <v>0.44</v>
      </c>
      <c r="AB178" s="1">
        <f t="shared" si="85"/>
        <v>0</v>
      </c>
      <c r="AC178" s="1">
        <f t="shared" si="86"/>
        <v>1</v>
      </c>
    </row>
    <row r="179" spans="4:29" x14ac:dyDescent="0.3">
      <c r="D179" s="2">
        <v>7</v>
      </c>
      <c r="E179" s="2">
        <v>1.8</v>
      </c>
      <c r="F179" s="2">
        <v>13</v>
      </c>
      <c r="G179" s="2">
        <v>5</v>
      </c>
      <c r="H179" s="2">
        <v>0.25</v>
      </c>
      <c r="K179" s="10">
        <f t="shared" si="88"/>
        <v>1.0567210567210568</v>
      </c>
      <c r="L179" s="2">
        <v>0.17</v>
      </c>
      <c r="M179" s="2">
        <v>0.99</v>
      </c>
      <c r="N179" s="2">
        <f t="shared" si="62"/>
        <v>0.98623000000000005</v>
      </c>
      <c r="O179" s="2">
        <f t="shared" si="63"/>
        <v>1.192748880379199</v>
      </c>
      <c r="P179" s="11">
        <f t="shared" si="89"/>
        <v>0.16935262626262629</v>
      </c>
      <c r="Q179" s="2">
        <f t="shared" si="65"/>
        <v>0</v>
      </c>
      <c r="R179" s="2">
        <f t="shared" si="66"/>
        <v>1</v>
      </c>
      <c r="S179" s="2">
        <f t="shared" si="79"/>
        <v>13</v>
      </c>
      <c r="T179" s="11">
        <f t="shared" si="67"/>
        <v>0.14198514796239897</v>
      </c>
      <c r="U179" s="2">
        <f t="shared" si="68"/>
        <v>0.14054799697656839</v>
      </c>
      <c r="V179" s="2">
        <v>0</v>
      </c>
      <c r="W179" s="2">
        <f t="shared" si="80"/>
        <v>0.98987815974800986</v>
      </c>
      <c r="X179" s="16">
        <f t="shared" si="81"/>
        <v>5</v>
      </c>
      <c r="Y179" s="16" t="e">
        <f t="shared" si="82"/>
        <v>#NUM!</v>
      </c>
      <c r="AA179" s="1">
        <f t="shared" si="84"/>
        <v>0.26</v>
      </c>
      <c r="AB179" s="1">
        <f t="shared" si="85"/>
        <v>0</v>
      </c>
      <c r="AC179" s="1">
        <f t="shared" si="86"/>
        <v>0</v>
      </c>
    </row>
    <row r="180" spans="4:29" x14ac:dyDescent="0.3">
      <c r="D180" s="2">
        <v>7</v>
      </c>
      <c r="E180" s="2">
        <v>1.7</v>
      </c>
      <c r="F180" s="2">
        <v>6</v>
      </c>
      <c r="G180" s="2">
        <v>5</v>
      </c>
      <c r="H180" s="2">
        <v>0.25</v>
      </c>
      <c r="K180" s="10">
        <f t="shared" si="88"/>
        <v>1.0567210567210568</v>
      </c>
      <c r="L180" s="2">
        <v>0.17</v>
      </c>
      <c r="M180" s="2">
        <v>0.99</v>
      </c>
      <c r="N180" s="2">
        <f t="shared" si="62"/>
        <v>0.98699499999999996</v>
      </c>
      <c r="O180" s="2">
        <f t="shared" si="63"/>
        <v>1.192748880379199</v>
      </c>
      <c r="P180" s="11">
        <f t="shared" si="89"/>
        <v>0.16948398989898991</v>
      </c>
      <c r="Q180" s="2">
        <f t="shared" si="65"/>
        <v>0</v>
      </c>
      <c r="R180" s="2">
        <f t="shared" si="66"/>
        <v>1</v>
      </c>
      <c r="S180" s="2">
        <f t="shared" si="79"/>
        <v>6</v>
      </c>
      <c r="T180" s="11">
        <f t="shared" si="67"/>
        <v>0.14209528316229272</v>
      </c>
      <c r="U180" s="2">
        <f t="shared" si="68"/>
        <v>7.9693877551020392E-2</v>
      </c>
      <c r="V180" s="2">
        <v>1</v>
      </c>
      <c r="W180" s="2">
        <f t="shared" si="80"/>
        <v>0.56084815609254823</v>
      </c>
      <c r="X180" s="16">
        <f t="shared" si="81"/>
        <v>5</v>
      </c>
      <c r="Y180" s="16" t="e">
        <f t="shared" si="82"/>
        <v>#NUM!</v>
      </c>
      <c r="AA180" s="1">
        <f t="shared" si="84"/>
        <v>0.12</v>
      </c>
      <c r="AB180" s="1">
        <f t="shared" si="85"/>
        <v>1</v>
      </c>
      <c r="AC180" s="1">
        <f t="shared" si="86"/>
        <v>0</v>
      </c>
    </row>
    <row r="181" spans="4:29" x14ac:dyDescent="0.3">
      <c r="D181" s="2">
        <v>7</v>
      </c>
      <c r="E181" s="2">
        <v>4</v>
      </c>
      <c r="F181" s="2">
        <v>24</v>
      </c>
      <c r="G181" s="2">
        <v>8</v>
      </c>
      <c r="H181" s="2">
        <v>0.25</v>
      </c>
      <c r="K181" s="10">
        <f t="shared" si="88"/>
        <v>1.2053925455987313</v>
      </c>
      <c r="L181" s="2">
        <v>0.19</v>
      </c>
      <c r="M181" s="2">
        <v>0.97</v>
      </c>
      <c r="N181" s="2">
        <f t="shared" si="62"/>
        <v>0.96940000000000004</v>
      </c>
      <c r="O181" s="2">
        <f t="shared" si="63"/>
        <v>1.192748880379199</v>
      </c>
      <c r="P181" s="11">
        <f t="shared" si="89"/>
        <v>0.18988247422680415</v>
      </c>
      <c r="Q181" s="2">
        <f t="shared" si="65"/>
        <v>0.29857025909289908</v>
      </c>
      <c r="R181" s="2">
        <f t="shared" si="66"/>
        <v>1.0126274169979694</v>
      </c>
      <c r="S181" s="2">
        <f t="shared" si="79"/>
        <v>24.601628267044163</v>
      </c>
      <c r="T181" s="11">
        <f t="shared" si="67"/>
        <v>0.1591973611129584</v>
      </c>
      <c r="U181" s="2">
        <f t="shared" si="68"/>
        <v>0.2842260781762615</v>
      </c>
      <c r="V181" s="2">
        <v>1</v>
      </c>
      <c r="W181" s="2">
        <f t="shared" si="80"/>
        <v>1.7853692811816713</v>
      </c>
      <c r="X181" s="16">
        <f t="shared" si="81"/>
        <v>8</v>
      </c>
      <c r="Y181" s="16" t="e">
        <f t="shared" si="82"/>
        <v>#NUM!</v>
      </c>
      <c r="AA181" s="1">
        <f t="shared" si="84"/>
        <v>0.49203256534088324</v>
      </c>
      <c r="AB181" s="1">
        <f t="shared" si="85"/>
        <v>0</v>
      </c>
      <c r="AC181" s="1">
        <f t="shared" si="86"/>
        <v>0</v>
      </c>
    </row>
    <row r="182" spans="4:29" x14ac:dyDescent="0.3">
      <c r="D182" s="2">
        <v>7</v>
      </c>
      <c r="E182" s="2">
        <v>7.2</v>
      </c>
      <c r="F182" s="2">
        <v>5</v>
      </c>
      <c r="G182" s="2">
        <v>7</v>
      </c>
      <c r="H182" s="2">
        <v>0.25</v>
      </c>
      <c r="K182" s="10">
        <f t="shared" si="88"/>
        <v>1.4251012145748989</v>
      </c>
      <c r="L182" s="2">
        <v>0.22</v>
      </c>
      <c r="M182" s="2">
        <v>0.95</v>
      </c>
      <c r="N182" s="2">
        <f t="shared" si="62"/>
        <v>0.94491999999999998</v>
      </c>
      <c r="O182" s="2">
        <f t="shared" si="63"/>
        <v>1.192748880379199</v>
      </c>
      <c r="P182" s="11">
        <f t="shared" si="89"/>
        <v>0.21882357894736845</v>
      </c>
      <c r="Q182" s="2">
        <f t="shared" si="65"/>
        <v>0.12032594375897732</v>
      </c>
      <c r="R182" s="2">
        <f t="shared" si="66"/>
        <v>1.008520259177452</v>
      </c>
      <c r="S182" s="2">
        <f t="shared" si="79"/>
        <v>5.1629272396462369</v>
      </c>
      <c r="T182" s="11">
        <f t="shared" si="67"/>
        <v>0.18346156726451926</v>
      </c>
      <c r="U182" s="2">
        <f t="shared" si="68"/>
        <v>7.3276404079009705E-2</v>
      </c>
      <c r="V182" s="2">
        <v>1</v>
      </c>
      <c r="W182" s="2">
        <f t="shared" si="80"/>
        <v>0.3994101062777799</v>
      </c>
      <c r="X182" s="16">
        <f t="shared" si="81"/>
        <v>7</v>
      </c>
      <c r="Y182" s="16" t="e">
        <f t="shared" si="82"/>
        <v>#NUM!</v>
      </c>
      <c r="AA182" s="1">
        <f t="shared" si="84"/>
        <v>0.10325854479292473</v>
      </c>
      <c r="AB182" s="1">
        <f t="shared" si="85"/>
        <v>1</v>
      </c>
      <c r="AC182" s="1">
        <f t="shared" si="86"/>
        <v>0</v>
      </c>
    </row>
    <row r="183" spans="4:29" x14ac:dyDescent="0.3">
      <c r="D183" s="2">
        <v>7</v>
      </c>
      <c r="E183" s="2">
        <v>5.3</v>
      </c>
      <c r="F183" s="2">
        <v>12</v>
      </c>
      <c r="G183" s="2">
        <v>5</v>
      </c>
      <c r="H183" s="2">
        <v>0.25</v>
      </c>
      <c r="K183" s="10">
        <f t="shared" si="88"/>
        <v>1.3957176843774783</v>
      </c>
      <c r="L183" s="2">
        <v>0.22</v>
      </c>
      <c r="M183" s="2">
        <v>0.97</v>
      </c>
      <c r="N183" s="2">
        <f t="shared" si="62"/>
        <v>0.95945499999999995</v>
      </c>
      <c r="O183" s="2">
        <f t="shared" si="63"/>
        <v>1.192748880379199</v>
      </c>
      <c r="P183" s="11">
        <f t="shared" si="89"/>
        <v>0.21760835051546393</v>
      </c>
      <c r="Q183" s="2">
        <f t="shared" si="65"/>
        <v>0</v>
      </c>
      <c r="R183" s="2">
        <f t="shared" si="66"/>
        <v>1</v>
      </c>
      <c r="S183" s="2">
        <f t="shared" si="79"/>
        <v>12</v>
      </c>
      <c r="T183" s="11">
        <f t="shared" si="67"/>
        <v>0.18244272042098403</v>
      </c>
      <c r="U183" s="2">
        <f t="shared" si="68"/>
        <v>0.1311799816345271</v>
      </c>
      <c r="V183" s="2">
        <v>1</v>
      </c>
      <c r="W183" s="2">
        <f t="shared" si="80"/>
        <v>0.7190200920696157</v>
      </c>
      <c r="X183" s="16">
        <f t="shared" si="81"/>
        <v>5</v>
      </c>
      <c r="Y183" s="16" t="e">
        <f t="shared" si="82"/>
        <v>#NUM!</v>
      </c>
      <c r="AA183" s="1">
        <f t="shared" si="84"/>
        <v>0.24</v>
      </c>
      <c r="AB183" s="1">
        <f t="shared" si="85"/>
        <v>1</v>
      </c>
      <c r="AC183" s="1">
        <f t="shared" si="86"/>
        <v>0</v>
      </c>
    </row>
    <row r="184" spans="4:29" x14ac:dyDescent="0.3">
      <c r="D184" s="2">
        <v>7</v>
      </c>
      <c r="E184" s="2">
        <v>4</v>
      </c>
      <c r="F184" s="2">
        <v>17</v>
      </c>
      <c r="G184" s="2">
        <v>5</v>
      </c>
      <c r="H184" s="2">
        <v>0.25</v>
      </c>
      <c r="K184" s="10">
        <f t="shared" si="88"/>
        <v>1.2688342585249803</v>
      </c>
      <c r="L184" s="2">
        <v>0.2</v>
      </c>
      <c r="M184" s="2">
        <v>0.97</v>
      </c>
      <c r="N184" s="2">
        <f t="shared" si="62"/>
        <v>0.96940000000000004</v>
      </c>
      <c r="O184" s="2">
        <f t="shared" si="63"/>
        <v>1.192748880379199</v>
      </c>
      <c r="P184" s="11">
        <f t="shared" si="89"/>
        <v>0.19987628865979387</v>
      </c>
      <c r="Q184" s="2">
        <f t="shared" si="65"/>
        <v>0</v>
      </c>
      <c r="R184" s="2">
        <f t="shared" si="66"/>
        <v>1</v>
      </c>
      <c r="S184" s="2">
        <f t="shared" si="79"/>
        <v>17</v>
      </c>
      <c r="T184" s="11">
        <f t="shared" si="67"/>
        <v>0.16757616959258781</v>
      </c>
      <c r="U184" s="2">
        <f t="shared" si="68"/>
        <v>0.18083112110296912</v>
      </c>
      <c r="V184" s="2">
        <v>1</v>
      </c>
      <c r="W184" s="2">
        <f t="shared" si="80"/>
        <v>1.0790980695083723</v>
      </c>
      <c r="X184" s="16">
        <f t="shared" si="81"/>
        <v>5</v>
      </c>
      <c r="Y184" s="16" t="e">
        <f t="shared" si="82"/>
        <v>#NUM!</v>
      </c>
      <c r="AA184" s="1">
        <f t="shared" si="84"/>
        <v>0.34</v>
      </c>
      <c r="AB184" s="1">
        <f t="shared" si="85"/>
        <v>0</v>
      </c>
      <c r="AC184" s="1">
        <f t="shared" si="86"/>
        <v>0</v>
      </c>
    </row>
    <row r="185" spans="4:29" x14ac:dyDescent="0.3">
      <c r="D185" s="2">
        <v>7</v>
      </c>
      <c r="E185" s="2">
        <v>5.6</v>
      </c>
      <c r="F185" s="2">
        <v>15</v>
      </c>
      <c r="G185" s="2">
        <v>2</v>
      </c>
      <c r="H185" s="2">
        <v>0.25</v>
      </c>
      <c r="K185" s="10">
        <f t="shared" si="88"/>
        <v>1.6025641025641026</v>
      </c>
      <c r="L185" s="2">
        <v>0.25</v>
      </c>
      <c r="M185" s="2">
        <v>0.96</v>
      </c>
      <c r="N185" s="2">
        <f t="shared" si="62"/>
        <v>0.95716000000000001</v>
      </c>
      <c r="O185" s="2">
        <f t="shared" si="63"/>
        <v>1.192748880379199</v>
      </c>
      <c r="P185" s="11">
        <f t="shared" si="89"/>
        <v>0.24926041666666668</v>
      </c>
      <c r="Q185" s="2">
        <f t="shared" si="65"/>
        <v>0</v>
      </c>
      <c r="R185" s="2">
        <f t="shared" si="66"/>
        <v>1</v>
      </c>
      <c r="S185" s="2">
        <f t="shared" si="79"/>
        <v>15</v>
      </c>
      <c r="T185" s="11">
        <f t="shared" si="67"/>
        <v>0.20897979513292164</v>
      </c>
      <c r="U185" s="2">
        <f t="shared" si="68"/>
        <v>0.16005761445032698</v>
      </c>
      <c r="V185" s="2">
        <v>1</v>
      </c>
      <c r="W185" s="2">
        <f t="shared" si="80"/>
        <v>0.76589994907652348</v>
      </c>
      <c r="X185" s="16">
        <f t="shared" si="81"/>
        <v>5</v>
      </c>
      <c r="Y185" s="16" t="e">
        <f t="shared" si="82"/>
        <v>#NUM!</v>
      </c>
      <c r="AA185" s="1">
        <f t="shared" si="84"/>
        <v>0.3</v>
      </c>
      <c r="AB185" s="1">
        <f t="shared" si="85"/>
        <v>1</v>
      </c>
      <c r="AC185" s="1">
        <f t="shared" si="86"/>
        <v>0</v>
      </c>
    </row>
    <row r="186" spans="4:29" x14ac:dyDescent="0.3">
      <c r="D186" s="2">
        <v>7</v>
      </c>
      <c r="E186" s="2">
        <v>4.9000000000000004</v>
      </c>
      <c r="F186" s="2">
        <v>19</v>
      </c>
      <c r="G186" s="2">
        <v>5</v>
      </c>
      <c r="H186" s="2">
        <v>0.25</v>
      </c>
      <c r="K186" s="10">
        <f t="shared" si="88"/>
        <v>1.5226011102299764</v>
      </c>
      <c r="L186" s="2">
        <v>0.24</v>
      </c>
      <c r="M186" s="2">
        <v>0.97</v>
      </c>
      <c r="N186" s="2">
        <f t="shared" si="62"/>
        <v>0.96251500000000001</v>
      </c>
      <c r="O186" s="2">
        <f t="shared" si="63"/>
        <v>1.192748880379199</v>
      </c>
      <c r="P186" s="11">
        <f t="shared" si="89"/>
        <v>0.23814804123711344</v>
      </c>
      <c r="Q186" s="2">
        <f t="shared" si="65"/>
        <v>0</v>
      </c>
      <c r="R186" s="2">
        <f t="shared" si="66"/>
        <v>1</v>
      </c>
      <c r="S186" s="2">
        <f t="shared" si="79"/>
        <v>19</v>
      </c>
      <c r="T186" s="11">
        <f t="shared" si="67"/>
        <v>0.19966318573395045</v>
      </c>
      <c r="U186" s="2">
        <f t="shared" si="68"/>
        <v>0.20331279446037256</v>
      </c>
      <c r="V186" s="2">
        <v>1</v>
      </c>
      <c r="W186" s="2">
        <f t="shared" si="80"/>
        <v>1.0182788264797358</v>
      </c>
      <c r="X186" s="16">
        <f t="shared" si="81"/>
        <v>5</v>
      </c>
      <c r="Y186" s="16" t="e">
        <f t="shared" si="82"/>
        <v>#NUM!</v>
      </c>
      <c r="AA186" s="1">
        <f t="shared" si="84"/>
        <v>0.38</v>
      </c>
      <c r="AB186" s="1">
        <f>IF(AND(V186=1,W186&lt;1),1,0)</f>
        <v>0</v>
      </c>
      <c r="AC186" s="1">
        <f>IF(AND(V186=0,W186&gt;=1),1,0)</f>
        <v>0</v>
      </c>
    </row>
    <row r="187" spans="4:29" x14ac:dyDescent="0.3">
      <c r="V187" s="2">
        <f>COUNTIF(V2:V186,"=1")</f>
        <v>81</v>
      </c>
      <c r="W187" s="2">
        <f>COUNTIF(W2:W186,"&lt;1")</f>
        <v>98</v>
      </c>
      <c r="AB187" s="1">
        <f>COUNTIF(AB2:AB186,"=1")</f>
        <v>73</v>
      </c>
      <c r="AC187" s="1">
        <f>COUNTIF(AC2:AC186,"=1")</f>
        <v>77</v>
      </c>
    </row>
    <row r="188" spans="4:29" x14ac:dyDescent="0.3">
      <c r="AB188" s="1">
        <f>AB187/W187</f>
        <v>0.74489795918367352</v>
      </c>
      <c r="AC188" s="1">
        <f>AC187/(177-W187)</f>
        <v>0.97468354430379744</v>
      </c>
    </row>
  </sheetData>
  <autoFilter ref="A1:W186" xr:uid="{00000000-0009-0000-0000-000004000000}">
    <filterColumn colId="4">
      <customFilters>
        <customFilter operator="greaterThan" val="0"/>
      </customFilters>
    </filterColumn>
    <filterColumn colId="10">
      <customFilters>
        <customFilter operator="notEqual" val="1"/>
      </customFilters>
    </filterColumn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filterMode="1"/>
  <dimension ref="A1:AE297"/>
  <sheetViews>
    <sheetView topLeftCell="O1" workbookViewId="0">
      <selection activeCell="X1" sqref="X1:Z2"/>
    </sheetView>
  </sheetViews>
  <sheetFormatPr defaultColWidth="9.109375" defaultRowHeight="14.4" x14ac:dyDescent="0.3"/>
  <cols>
    <col min="1" max="1" width="11" style="2" customWidth="1"/>
    <col min="2" max="2" width="8" style="2" customWidth="1"/>
    <col min="3" max="3" width="11" style="2" customWidth="1"/>
    <col min="4" max="4" width="8" style="2" customWidth="1"/>
    <col min="5" max="7" width="11" style="2" customWidth="1"/>
    <col min="8" max="8" width="9.109375" style="2" customWidth="1"/>
    <col min="9" max="22" width="11" style="2" customWidth="1"/>
    <col min="23" max="23" width="9.109375" style="2"/>
    <col min="24" max="24" width="8.44140625" style="16" customWidth="1"/>
    <col min="25" max="25" width="9.109375" style="16"/>
    <col min="26" max="26" width="12" style="16" bestFit="1" customWidth="1"/>
    <col min="27" max="27" width="9.109375" style="16"/>
    <col min="28" max="16384" width="9.109375" style="1"/>
  </cols>
  <sheetData>
    <row r="1" spans="1:31" ht="44.4" x14ac:dyDescent="0.3">
      <c r="A1" s="3" t="s">
        <v>0</v>
      </c>
      <c r="B1" s="3" t="s">
        <v>1</v>
      </c>
      <c r="C1" s="3" t="s">
        <v>2</v>
      </c>
      <c r="D1" s="3" t="s">
        <v>7</v>
      </c>
      <c r="E1" s="4" t="s">
        <v>3</v>
      </c>
      <c r="F1" s="3" t="s">
        <v>4</v>
      </c>
      <c r="G1" s="4" t="s">
        <v>5</v>
      </c>
      <c r="H1" s="3" t="s">
        <v>6</v>
      </c>
      <c r="I1" s="4" t="s">
        <v>13</v>
      </c>
      <c r="J1" s="4" t="s">
        <v>14</v>
      </c>
      <c r="K1" s="4" t="s">
        <v>33</v>
      </c>
      <c r="L1" s="5" t="s">
        <v>9</v>
      </c>
      <c r="M1" s="3" t="s">
        <v>8</v>
      </c>
      <c r="N1" s="4" t="s">
        <v>34</v>
      </c>
      <c r="O1" s="4" t="s">
        <v>35</v>
      </c>
      <c r="P1" s="3" t="s">
        <v>12</v>
      </c>
      <c r="Q1" s="5" t="s">
        <v>37</v>
      </c>
      <c r="R1" s="5" t="s">
        <v>38</v>
      </c>
      <c r="S1" s="4" t="s">
        <v>36</v>
      </c>
      <c r="T1" s="3" t="s">
        <v>10</v>
      </c>
      <c r="U1" s="4" t="s">
        <v>39</v>
      </c>
      <c r="V1" s="3" t="s">
        <v>11</v>
      </c>
      <c r="W1" s="3" t="s">
        <v>40</v>
      </c>
      <c r="X1" s="15" t="s">
        <v>43</v>
      </c>
      <c r="Y1" s="15" t="s">
        <v>44</v>
      </c>
      <c r="Z1" s="14" t="s">
        <v>42</v>
      </c>
      <c r="AA1" s="15" t="s">
        <v>54</v>
      </c>
    </row>
    <row r="2" spans="1:31" x14ac:dyDescent="0.3">
      <c r="A2" s="2" t="s">
        <v>15</v>
      </c>
      <c r="B2" s="2">
        <v>1999</v>
      </c>
      <c r="C2" s="2" t="s">
        <v>16</v>
      </c>
      <c r="D2" s="2">
        <v>7.4</v>
      </c>
      <c r="E2" s="2">
        <v>9</v>
      </c>
      <c r="F2" s="2">
        <v>48</v>
      </c>
      <c r="G2" s="2">
        <v>5</v>
      </c>
      <c r="H2" s="2">
        <v>0.4</v>
      </c>
      <c r="I2" s="2">
        <v>167.3</v>
      </c>
      <c r="J2" s="2">
        <v>85</v>
      </c>
      <c r="K2" s="2">
        <f>I2/J2</f>
        <v>1.9682352941176471</v>
      </c>
      <c r="L2" s="2">
        <v>0.44</v>
      </c>
      <c r="N2" s="2">
        <f>IF(E2&lt;=9.15,1-0.00765*E2,IF(AND(E2&gt;9.15,E2&lt;=23),1.174-0.0267*E2,IF(AND(E2&gt;23,E2&lt;=30),0.744-0.008*E2,0.5)))</f>
        <v>0.93115000000000003</v>
      </c>
      <c r="O2" s="2">
        <f>(10^2.24)/(D2^2.56)</f>
        <v>1.0345864770195246</v>
      </c>
      <c r="P2" s="2">
        <f>0.65*H2*I2*N2/J2</f>
        <v>0.47650779647058827</v>
      </c>
      <c r="Q2" s="2">
        <f>IF(G2&lt;=5,0,IF(AND(G2&gt;5,G2&lt;35),EXP(1.76-190/G2^2),5))</f>
        <v>0</v>
      </c>
      <c r="R2" s="2">
        <f>IF(G2&lt;=5,1,IF(AND(G2&gt;5,G2&lt;35),(0.99+(G2^1.5)/1000),1.2))</f>
        <v>1</v>
      </c>
      <c r="S2" s="2">
        <f>IF(Q2+R2*F2&lt;=50,Q2+R2*F2,50)</f>
        <v>48</v>
      </c>
      <c r="T2" s="2">
        <f>P2/O2</f>
        <v>0.4605780251867681</v>
      </c>
      <c r="U2" s="2">
        <f>1/(34-S2)+S2/135+50/((10*S2+45)^2)-1/200</f>
        <v>0.27930839002267571</v>
      </c>
      <c r="V2" s="2">
        <v>0</v>
      </c>
      <c r="W2" s="2" t="str">
        <f>IF(S2&lt;=30,U2/T2,"5")</f>
        <v>5</v>
      </c>
      <c r="X2" s="16">
        <f>IF(G2&lt;5,5,IF(G2&gt;35,35,G2))</f>
        <v>5</v>
      </c>
      <c r="Y2" s="16">
        <f>-(F2*(1+0.004*X2)-13.32*LN(P2)-29.53*LN(D2)-3.7*LN(J2/100)+0.05*X2+16.85)/2.7</f>
        <v>-6.4560547918269648</v>
      </c>
      <c r="Z2" s="1">
        <f>_xlfn.NORM.S.DIST(Y2,TRUE)</f>
        <v>5.3733856576294188E-11</v>
      </c>
      <c r="AA2" s="16">
        <f>S2/50</f>
        <v>0.96</v>
      </c>
      <c r="AB2" s="1">
        <f>IF(AND(V2=1,W2&lt;=1),1,0)</f>
        <v>0</v>
      </c>
      <c r="AC2" s="1">
        <f>IF(AND(V2=0,W2&gt;1),1,0)</f>
        <v>1</v>
      </c>
      <c r="AD2" s="1">
        <f>IF(AND(V2=1,Z2&gt;=0.5),1,0)</f>
        <v>0</v>
      </c>
      <c r="AE2" s="1">
        <f>IF(AND(V2=0,Z2&lt;0.5),1,0)</f>
        <v>1</v>
      </c>
    </row>
    <row r="3" spans="1:31" x14ac:dyDescent="0.3">
      <c r="D3" s="2">
        <v>7.4</v>
      </c>
      <c r="E3" s="2">
        <v>8.5</v>
      </c>
      <c r="F3" s="2">
        <v>39</v>
      </c>
      <c r="G3" s="2">
        <v>8</v>
      </c>
      <c r="H3" s="2">
        <v>0.4</v>
      </c>
      <c r="I3" s="2">
        <v>156.19999999999999</v>
      </c>
      <c r="J3" s="2">
        <v>79</v>
      </c>
      <c r="K3" s="2">
        <f t="shared" ref="K3:K66" si="0">I3/J3</f>
        <v>1.9772151898734176</v>
      </c>
      <c r="L3" s="2">
        <v>0.44</v>
      </c>
      <c r="N3" s="2">
        <f t="shared" ref="N3:N85" si="1">IF(E3&lt;=9.15,1-0.00765*E3,IF(AND(E3&gt;9.15,E3&lt;=23),1.174-0.0267*E3,IF(AND(E3&gt;23,E3&lt;=30),0.744-0.008*E3,0.5)))</f>
        <v>0.934975</v>
      </c>
      <c r="O3" s="2">
        <f t="shared" ref="O3:O85" si="2">(10^2.24)/(D3^2.56)</f>
        <v>1.0345864770195246</v>
      </c>
      <c r="P3" s="2">
        <f t="shared" ref="P3:P85" si="3">0.65*H3*I3*N3/J3</f>
        <v>0.48064816075949368</v>
      </c>
      <c r="Q3" s="2">
        <f t="shared" ref="Q3:Q85" si="4">IF(G3&lt;=5,0,IF(AND(G3&gt;5,G3&lt;35),EXP(1.76-190/G3^2),5))</f>
        <v>0.29857025909289908</v>
      </c>
      <c r="R3" s="2">
        <f t="shared" ref="R3:R85" si="5">IF(G3&lt;=5,1,IF(AND(G3&gt;5,G3&lt;35),(0.99+(G3^1.5)/1000),1.2))</f>
        <v>1.0126274169979694</v>
      </c>
      <c r="S3" s="2">
        <f t="shared" ref="S3:S35" si="6">IF(Q3+R3*F3&lt;=50,Q3+R3*F3,50)</f>
        <v>39.791039522013705</v>
      </c>
      <c r="T3" s="2">
        <f t="shared" ref="T3:T85" si="7">P3/O3</f>
        <v>0.46457997609263452</v>
      </c>
      <c r="U3" s="2">
        <f t="shared" ref="U3:U85" si="8">1/(34-S3)+S3/135+50/((10*S3+45)^2)-1/200</f>
        <v>0.11732275332951075</v>
      </c>
      <c r="V3" s="2">
        <v>0</v>
      </c>
      <c r="W3" s="2" t="str">
        <f t="shared" ref="W3:W35" si="9">IF(S3&lt;=30,U3/T3,"5")</f>
        <v>5</v>
      </c>
      <c r="X3" s="16">
        <f t="shared" ref="X3:X35" si="10">IF(G3&lt;5,5,IF(G3&gt;35,35,G3))</f>
        <v>8</v>
      </c>
      <c r="Y3" s="16">
        <f t="shared" ref="Y3:Y35" si="11">-(F3*(1+0.004*X3)-13.32*LN(P3)-29.53*LN(D3)-3.7*LN(J3/100)+0.05*X3+16.85)/2.7</f>
        <v>-3.342579004358285</v>
      </c>
      <c r="Z3" s="1">
        <f t="shared" ref="Z3:Z35" si="12">_xlfn.NORM.S.DIST(Y3,TRUE)</f>
        <v>4.1501861709306449E-4</v>
      </c>
      <c r="AA3" s="16">
        <f t="shared" ref="AA3:AA35" si="13">S3/50</f>
        <v>0.7958207904402741</v>
      </c>
      <c r="AB3" s="1">
        <f t="shared" ref="AB3:AB35" si="14">IF(AND(V3=1,W3&lt;=1),1,0)</f>
        <v>0</v>
      </c>
      <c r="AC3" s="1">
        <f t="shared" ref="AC3:AC35" si="15">IF(AND(V3=0,W3&gt;1),1,0)</f>
        <v>1</v>
      </c>
      <c r="AD3" s="1">
        <f t="shared" ref="AD3:AD35" si="16">IF(AND(V3=1,Z3&gt;=0.5),1,0)</f>
        <v>0</v>
      </c>
      <c r="AE3" s="1">
        <f t="shared" ref="AE3:AE35" si="17">IF(AND(V3=0,Z3&lt;0.5),1,0)</f>
        <v>1</v>
      </c>
    </row>
    <row r="4" spans="1:31" x14ac:dyDescent="0.3">
      <c r="D4" s="2">
        <v>7.4</v>
      </c>
      <c r="E4" s="2">
        <v>10</v>
      </c>
      <c r="F4" s="2">
        <v>25</v>
      </c>
      <c r="G4" s="2">
        <v>6</v>
      </c>
      <c r="H4" s="2">
        <v>0.4</v>
      </c>
      <c r="I4" s="2">
        <v>186.6</v>
      </c>
      <c r="J4" s="2">
        <v>94.4</v>
      </c>
      <c r="K4" s="2">
        <f t="shared" si="0"/>
        <v>1.976694915254237</v>
      </c>
      <c r="L4" s="2">
        <v>0.43</v>
      </c>
      <c r="N4" s="2">
        <f t="shared" si="1"/>
        <v>0.90699999999999992</v>
      </c>
      <c r="O4" s="2">
        <f t="shared" si="2"/>
        <v>1.0345864770195246</v>
      </c>
      <c r="P4" s="2">
        <f t="shared" si="3"/>
        <v>0.46614419491525416</v>
      </c>
      <c r="Q4" s="2">
        <f t="shared" si="4"/>
        <v>2.9665284829679565E-2</v>
      </c>
      <c r="R4" s="2">
        <f t="shared" si="5"/>
        <v>1.0046969384566991</v>
      </c>
      <c r="S4" s="2">
        <f t="shared" si="6"/>
        <v>25.147088746247157</v>
      </c>
      <c r="T4" s="2">
        <f t="shared" si="7"/>
        <v>0.45056088134666111</v>
      </c>
      <c r="U4" s="2">
        <f t="shared" si="8"/>
        <v>0.29480078453305186</v>
      </c>
      <c r="V4" s="2">
        <v>0</v>
      </c>
      <c r="W4" s="2">
        <f t="shared" si="9"/>
        <v>0.65429733635981691</v>
      </c>
      <c r="X4" s="16">
        <f t="shared" si="10"/>
        <v>6</v>
      </c>
      <c r="Y4" s="16">
        <f t="shared" si="11"/>
        <v>2.2125370387306491</v>
      </c>
      <c r="Z4" s="1">
        <f t="shared" si="12"/>
        <v>0.98653521003914557</v>
      </c>
      <c r="AA4" s="16">
        <f t="shared" si="13"/>
        <v>0.50294177492494319</v>
      </c>
      <c r="AB4" s="1">
        <f t="shared" si="14"/>
        <v>0</v>
      </c>
      <c r="AC4" s="1">
        <f t="shared" si="15"/>
        <v>0</v>
      </c>
      <c r="AD4" s="1">
        <f t="shared" si="16"/>
        <v>0</v>
      </c>
      <c r="AE4" s="1">
        <f t="shared" si="17"/>
        <v>0</v>
      </c>
    </row>
    <row r="5" spans="1:31" x14ac:dyDescent="0.3">
      <c r="D5" s="2">
        <v>7.4</v>
      </c>
      <c r="E5" s="2">
        <v>8.5</v>
      </c>
      <c r="F5" s="2">
        <v>49</v>
      </c>
      <c r="G5" s="2">
        <v>9</v>
      </c>
      <c r="H5" s="2">
        <v>0.4</v>
      </c>
      <c r="I5" s="2">
        <v>157.1</v>
      </c>
      <c r="J5" s="2">
        <v>79.2</v>
      </c>
      <c r="K5" s="2">
        <f t="shared" si="0"/>
        <v>1.9835858585858583</v>
      </c>
      <c r="L5" s="2">
        <v>0.44</v>
      </c>
      <c r="N5" s="2">
        <f t="shared" si="1"/>
        <v>0.934975</v>
      </c>
      <c r="O5" s="2">
        <f t="shared" si="2"/>
        <v>1.0345864770195246</v>
      </c>
      <c r="P5" s="2">
        <f t="shared" si="3"/>
        <v>0.4821968289141414</v>
      </c>
      <c r="Q5" s="2">
        <f t="shared" si="4"/>
        <v>0.5567277084540817</v>
      </c>
      <c r="R5" s="2">
        <f t="shared" si="5"/>
        <v>1.0169999999999999</v>
      </c>
      <c r="S5" s="2">
        <f t="shared" si="6"/>
        <v>50</v>
      </c>
      <c r="T5" s="2">
        <f t="shared" si="7"/>
        <v>0.46607687189501268</v>
      </c>
      <c r="U5" s="2">
        <f t="shared" si="8"/>
        <v>0.30303870636902364</v>
      </c>
      <c r="V5" s="2">
        <v>0</v>
      </c>
      <c r="W5" s="2" t="str">
        <f t="shared" si="9"/>
        <v>5</v>
      </c>
      <c r="X5" s="16">
        <f t="shared" si="10"/>
        <v>9</v>
      </c>
      <c r="Y5" s="16">
        <f t="shared" si="11"/>
        <v>-7.2365775796462568</v>
      </c>
      <c r="Z5" s="1">
        <f t="shared" si="12"/>
        <v>2.3007424953542179E-13</v>
      </c>
      <c r="AA5" s="16">
        <f t="shared" si="13"/>
        <v>1</v>
      </c>
      <c r="AB5" s="1">
        <f t="shared" si="14"/>
        <v>0</v>
      </c>
      <c r="AC5" s="1">
        <f t="shared" si="15"/>
        <v>1</v>
      </c>
      <c r="AD5" s="1">
        <f t="shared" si="16"/>
        <v>0</v>
      </c>
      <c r="AE5" s="1">
        <f t="shared" si="17"/>
        <v>1</v>
      </c>
    </row>
    <row r="6" spans="1:31" x14ac:dyDescent="0.3">
      <c r="D6" s="2">
        <v>7.4</v>
      </c>
      <c r="E6" s="2">
        <v>9.5</v>
      </c>
      <c r="F6" s="2">
        <v>75</v>
      </c>
      <c r="G6" s="2">
        <v>8</v>
      </c>
      <c r="H6" s="2">
        <v>0.4</v>
      </c>
      <c r="I6" s="2">
        <v>179.3</v>
      </c>
      <c r="J6" s="2">
        <v>92.5</v>
      </c>
      <c r="K6" s="2">
        <f t="shared" si="0"/>
        <v>1.9383783783783786</v>
      </c>
      <c r="L6" s="2">
        <v>0.43</v>
      </c>
      <c r="N6" s="2">
        <f t="shared" si="1"/>
        <v>0.92034999999999989</v>
      </c>
      <c r="O6" s="2">
        <f t="shared" si="2"/>
        <v>1.0345864770195246</v>
      </c>
      <c r="P6" s="2">
        <f t="shared" si="3"/>
        <v>0.46383650054054054</v>
      </c>
      <c r="Q6" s="2">
        <f t="shared" si="4"/>
        <v>0.29857025909289908</v>
      </c>
      <c r="R6" s="2">
        <f t="shared" si="5"/>
        <v>1.0126274169979694</v>
      </c>
      <c r="S6" s="2">
        <f t="shared" si="6"/>
        <v>50</v>
      </c>
      <c r="T6" s="2">
        <f t="shared" si="7"/>
        <v>0.44833033375496856</v>
      </c>
      <c r="U6" s="2">
        <f t="shared" si="8"/>
        <v>0.30303870636902364</v>
      </c>
      <c r="V6" s="2">
        <v>0</v>
      </c>
      <c r="W6" s="2" t="str">
        <f t="shared" si="9"/>
        <v>5</v>
      </c>
      <c r="X6" s="16">
        <f t="shared" si="10"/>
        <v>8</v>
      </c>
      <c r="Y6" s="16">
        <f t="shared" si="11"/>
        <v>-17.06203176548841</v>
      </c>
      <c r="Z6" s="1">
        <f t="shared" si="12"/>
        <v>1.4224301988723251E-65</v>
      </c>
      <c r="AA6" s="16">
        <f t="shared" si="13"/>
        <v>1</v>
      </c>
      <c r="AB6" s="1">
        <f t="shared" si="14"/>
        <v>0</v>
      </c>
      <c r="AC6" s="1">
        <f t="shared" si="15"/>
        <v>1</v>
      </c>
      <c r="AD6" s="1">
        <f t="shared" si="16"/>
        <v>0</v>
      </c>
      <c r="AE6" s="1">
        <f t="shared" si="17"/>
        <v>1</v>
      </c>
    </row>
    <row r="7" spans="1:31" x14ac:dyDescent="0.3">
      <c r="D7" s="2">
        <v>7.4</v>
      </c>
      <c r="E7" s="2">
        <v>11</v>
      </c>
      <c r="F7" s="2">
        <v>33</v>
      </c>
      <c r="G7" s="2">
        <v>10</v>
      </c>
      <c r="H7" s="2">
        <v>0.4</v>
      </c>
      <c r="I7" s="2">
        <v>211.1</v>
      </c>
      <c r="J7" s="2">
        <v>109.3</v>
      </c>
      <c r="K7" s="2">
        <f t="shared" si="0"/>
        <v>1.9313815187557182</v>
      </c>
      <c r="L7" s="2">
        <v>0.41</v>
      </c>
      <c r="N7" s="2">
        <f t="shared" si="1"/>
        <v>0.88029999999999986</v>
      </c>
      <c r="O7" s="2">
        <f t="shared" si="2"/>
        <v>1.0345864770195246</v>
      </c>
      <c r="P7" s="2">
        <f t="shared" si="3"/>
        <v>0.44205073924977123</v>
      </c>
      <c r="Q7" s="2">
        <f t="shared" si="4"/>
        <v>0.86935823539880586</v>
      </c>
      <c r="R7" s="2">
        <f t="shared" si="5"/>
        <v>1.0216227766016839</v>
      </c>
      <c r="S7" s="2">
        <f t="shared" si="6"/>
        <v>34.582909863254372</v>
      </c>
      <c r="T7" s="2">
        <f t="shared" si="7"/>
        <v>0.42727287575152495</v>
      </c>
      <c r="U7" s="2">
        <f t="shared" si="8"/>
        <v>-1.4640340613323064</v>
      </c>
      <c r="V7" s="2">
        <v>0</v>
      </c>
      <c r="W7" s="2" t="str">
        <f t="shared" si="9"/>
        <v>5</v>
      </c>
      <c r="X7" s="16">
        <f t="shared" si="10"/>
        <v>10</v>
      </c>
      <c r="Y7" s="16">
        <f t="shared" si="11"/>
        <v>-1.1521453070838243</v>
      </c>
      <c r="Z7" s="1">
        <f t="shared" si="12"/>
        <v>0.12463068397022088</v>
      </c>
      <c r="AA7" s="16">
        <f t="shared" si="13"/>
        <v>0.69165819726508748</v>
      </c>
      <c r="AB7" s="1">
        <f t="shared" si="14"/>
        <v>0</v>
      </c>
      <c r="AC7" s="1">
        <f t="shared" si="15"/>
        <v>1</v>
      </c>
      <c r="AD7" s="1">
        <f t="shared" si="16"/>
        <v>0</v>
      </c>
      <c r="AE7" s="1">
        <f t="shared" si="17"/>
        <v>1</v>
      </c>
    </row>
    <row r="8" spans="1:31" x14ac:dyDescent="0.3">
      <c r="D8" s="2">
        <v>7.4</v>
      </c>
      <c r="E8" s="2">
        <v>12.5</v>
      </c>
      <c r="F8" s="2">
        <v>33</v>
      </c>
      <c r="G8" s="2">
        <v>7</v>
      </c>
      <c r="H8" s="2">
        <v>0.4</v>
      </c>
      <c r="I8" s="2">
        <v>243.2</v>
      </c>
      <c r="J8" s="2">
        <v>126.4</v>
      </c>
      <c r="K8" s="2">
        <f t="shared" si="0"/>
        <v>1.9240506329113922</v>
      </c>
      <c r="L8" s="2">
        <v>0.4</v>
      </c>
      <c r="N8" s="2">
        <f t="shared" si="1"/>
        <v>0.84024999999999994</v>
      </c>
      <c r="O8" s="2">
        <f t="shared" si="2"/>
        <v>1.0345864770195246</v>
      </c>
      <c r="P8" s="2">
        <f t="shared" si="3"/>
        <v>0.4203377215189873</v>
      </c>
      <c r="Q8" s="2">
        <f t="shared" si="4"/>
        <v>0.12032594375897732</v>
      </c>
      <c r="R8" s="2">
        <f t="shared" si="5"/>
        <v>1.008520259177452</v>
      </c>
      <c r="S8" s="2">
        <f t="shared" si="6"/>
        <v>33.401494496614895</v>
      </c>
      <c r="T8" s="2">
        <f t="shared" si="7"/>
        <v>0.40628572947320163</v>
      </c>
      <c r="U8" s="2">
        <f t="shared" si="8"/>
        <v>1.913594952675985</v>
      </c>
      <c r="V8" s="2">
        <v>0</v>
      </c>
      <c r="W8" s="2" t="str">
        <f t="shared" si="9"/>
        <v>5</v>
      </c>
      <c r="X8" s="16">
        <f t="shared" si="10"/>
        <v>7</v>
      </c>
      <c r="Y8" s="16">
        <f t="shared" si="11"/>
        <v>-0.9992059513251581</v>
      </c>
      <c r="Z8" s="1">
        <f t="shared" si="12"/>
        <v>0.15884746674748376</v>
      </c>
      <c r="AA8" s="16">
        <f t="shared" si="13"/>
        <v>0.66802988993229784</v>
      </c>
      <c r="AB8" s="1">
        <f t="shared" si="14"/>
        <v>0</v>
      </c>
      <c r="AC8" s="1">
        <f t="shared" si="15"/>
        <v>1</v>
      </c>
      <c r="AD8" s="1">
        <f t="shared" si="16"/>
        <v>0</v>
      </c>
      <c r="AE8" s="1">
        <f t="shared" si="17"/>
        <v>1</v>
      </c>
    </row>
    <row r="9" spans="1:31" x14ac:dyDescent="0.3">
      <c r="D9" s="2">
        <v>7.4</v>
      </c>
      <c r="E9" s="2">
        <v>4.2</v>
      </c>
      <c r="F9" s="2">
        <v>12</v>
      </c>
      <c r="G9" s="2">
        <v>14</v>
      </c>
      <c r="H9" s="2">
        <v>0.4</v>
      </c>
      <c r="I9" s="2">
        <v>72.3</v>
      </c>
      <c r="J9" s="2">
        <v>61.3</v>
      </c>
      <c r="K9" s="2">
        <f t="shared" si="0"/>
        <v>1.1794453507340947</v>
      </c>
      <c r="L9" s="2">
        <v>0.28000000000000003</v>
      </c>
      <c r="N9" s="2">
        <f t="shared" si="1"/>
        <v>0.96787000000000001</v>
      </c>
      <c r="O9" s="2">
        <f t="shared" si="2"/>
        <v>1.0345864770195246</v>
      </c>
      <c r="P9" s="2">
        <f t="shared" si="3"/>
        <v>0.29680294061990209</v>
      </c>
      <c r="Q9" s="2">
        <f t="shared" si="4"/>
        <v>2.204745857525146</v>
      </c>
      <c r="R9" s="2">
        <f t="shared" si="5"/>
        <v>1.042383203414835</v>
      </c>
      <c r="S9" s="2">
        <f t="shared" si="6"/>
        <v>14.713344298503166</v>
      </c>
      <c r="T9" s="2">
        <f t="shared" si="7"/>
        <v>0.28688074628129984</v>
      </c>
      <c r="U9" s="2">
        <f t="shared" si="8"/>
        <v>0.15719150983462946</v>
      </c>
      <c r="V9" s="2">
        <v>1</v>
      </c>
      <c r="W9" s="2">
        <f t="shared" si="9"/>
        <v>0.54793328542340003</v>
      </c>
      <c r="X9" s="16">
        <f t="shared" si="10"/>
        <v>14</v>
      </c>
      <c r="Y9" s="16">
        <f t="shared" si="11"/>
        <v>4.0338263562524475</v>
      </c>
      <c r="Z9" s="1">
        <f t="shared" si="12"/>
        <v>0.99997256206198037</v>
      </c>
      <c r="AA9" s="16">
        <f t="shared" si="13"/>
        <v>0.29426688597006334</v>
      </c>
      <c r="AB9" s="1">
        <f t="shared" si="14"/>
        <v>1</v>
      </c>
      <c r="AC9" s="1">
        <f t="shared" si="15"/>
        <v>0</v>
      </c>
      <c r="AD9" s="1">
        <f t="shared" si="16"/>
        <v>1</v>
      </c>
      <c r="AE9" s="1">
        <f t="shared" si="17"/>
        <v>0</v>
      </c>
    </row>
    <row r="10" spans="1:31" x14ac:dyDescent="0.3">
      <c r="D10" s="2">
        <v>7.4</v>
      </c>
      <c r="E10" s="2">
        <v>6.2</v>
      </c>
      <c r="F10" s="2">
        <v>33</v>
      </c>
      <c r="G10" s="2">
        <v>5</v>
      </c>
      <c r="H10" s="2">
        <v>0.4</v>
      </c>
      <c r="I10" s="2">
        <v>116.4</v>
      </c>
      <c r="J10" s="2">
        <v>85.4</v>
      </c>
      <c r="K10" s="2">
        <f t="shared" si="0"/>
        <v>1.3629976580796253</v>
      </c>
      <c r="L10" s="2">
        <v>0.32</v>
      </c>
      <c r="N10" s="2">
        <f t="shared" si="1"/>
        <v>0.95257000000000003</v>
      </c>
      <c r="O10" s="2">
        <f t="shared" si="2"/>
        <v>1.0345864770195246</v>
      </c>
      <c r="P10" s="2">
        <f t="shared" si="3"/>
        <v>0.33757117658079627</v>
      </c>
      <c r="Q10" s="2">
        <f t="shared" si="4"/>
        <v>0</v>
      </c>
      <c r="R10" s="2">
        <f t="shared" si="5"/>
        <v>1</v>
      </c>
      <c r="S10" s="2">
        <f t="shared" si="6"/>
        <v>33</v>
      </c>
      <c r="T10" s="2">
        <f t="shared" si="7"/>
        <v>0.32628609021962468</v>
      </c>
      <c r="U10" s="2">
        <f t="shared" si="8"/>
        <v>1.2398000000000002</v>
      </c>
      <c r="V10" s="2">
        <v>0</v>
      </c>
      <c r="W10" s="2" t="str">
        <f t="shared" si="9"/>
        <v>5</v>
      </c>
      <c r="X10" s="16">
        <f t="shared" si="10"/>
        <v>5</v>
      </c>
      <c r="Y10" s="16">
        <f t="shared" si="11"/>
        <v>-2.4835124523963303</v>
      </c>
      <c r="Z10" s="1">
        <f t="shared" si="12"/>
        <v>6.5046892944645995E-3</v>
      </c>
      <c r="AA10" s="16">
        <f t="shared" si="13"/>
        <v>0.66</v>
      </c>
      <c r="AB10" s="1">
        <f t="shared" si="14"/>
        <v>0</v>
      </c>
      <c r="AC10" s="1">
        <f t="shared" si="15"/>
        <v>1</v>
      </c>
      <c r="AD10" s="1">
        <f t="shared" si="16"/>
        <v>0</v>
      </c>
      <c r="AE10" s="1">
        <f t="shared" si="17"/>
        <v>1</v>
      </c>
    </row>
    <row r="11" spans="1:31" x14ac:dyDescent="0.3">
      <c r="D11" s="2">
        <v>7.4</v>
      </c>
      <c r="E11" s="2">
        <v>8</v>
      </c>
      <c r="F11" s="2">
        <v>31</v>
      </c>
      <c r="G11" s="2">
        <v>5</v>
      </c>
      <c r="H11" s="2">
        <v>0.4</v>
      </c>
      <c r="I11" s="2">
        <v>155.19999999999999</v>
      </c>
      <c r="J11" s="2">
        <v>106.2</v>
      </c>
      <c r="K11" s="2">
        <f t="shared" si="0"/>
        <v>1.4613935969868173</v>
      </c>
      <c r="L11" s="2">
        <v>0.33</v>
      </c>
      <c r="N11" s="2">
        <f t="shared" si="1"/>
        <v>0.93879999999999997</v>
      </c>
      <c r="O11" s="2">
        <f t="shared" si="2"/>
        <v>1.0345864770195246</v>
      </c>
      <c r="P11" s="2">
        <f t="shared" si="3"/>
        <v>0.35670864030131821</v>
      </c>
      <c r="Q11" s="2">
        <f t="shared" si="4"/>
        <v>0</v>
      </c>
      <c r="R11" s="2">
        <f t="shared" si="5"/>
        <v>1</v>
      </c>
      <c r="S11" s="2">
        <f t="shared" si="6"/>
        <v>31</v>
      </c>
      <c r="T11" s="2">
        <f t="shared" si="7"/>
        <v>0.34478378388333258</v>
      </c>
      <c r="U11" s="2">
        <f t="shared" si="8"/>
        <v>0.55835970964020942</v>
      </c>
      <c r="V11" s="2">
        <v>0</v>
      </c>
      <c r="W11" s="2" t="str">
        <f t="shared" si="9"/>
        <v>5</v>
      </c>
      <c r="X11" s="16">
        <f t="shared" si="10"/>
        <v>5</v>
      </c>
      <c r="Y11" s="16">
        <f t="shared" si="11"/>
        <v>-1.1572078223146411</v>
      </c>
      <c r="Z11" s="1">
        <f t="shared" si="12"/>
        <v>0.12359373130829557</v>
      </c>
      <c r="AA11" s="16">
        <f t="shared" si="13"/>
        <v>0.62</v>
      </c>
      <c r="AB11" s="1">
        <f t="shared" si="14"/>
        <v>0</v>
      </c>
      <c r="AC11" s="1">
        <f t="shared" si="15"/>
        <v>1</v>
      </c>
      <c r="AD11" s="1">
        <f t="shared" si="16"/>
        <v>0</v>
      </c>
      <c r="AE11" s="1">
        <f t="shared" si="17"/>
        <v>1</v>
      </c>
    </row>
    <row r="12" spans="1:31" x14ac:dyDescent="0.3">
      <c r="D12" s="2">
        <v>7.4</v>
      </c>
      <c r="E12" s="2">
        <v>3.9</v>
      </c>
      <c r="F12" s="2">
        <v>15</v>
      </c>
      <c r="G12" s="2">
        <v>5</v>
      </c>
      <c r="H12" s="2">
        <v>0.4</v>
      </c>
      <c r="I12" s="2">
        <v>70</v>
      </c>
      <c r="J12" s="2">
        <v>47.8</v>
      </c>
      <c r="K12" s="2">
        <f t="shared" si="0"/>
        <v>1.4644351464435148</v>
      </c>
      <c r="L12" s="2">
        <v>0.35</v>
      </c>
      <c r="N12" s="2">
        <f t="shared" si="1"/>
        <v>0.97016500000000006</v>
      </c>
      <c r="O12" s="2">
        <f t="shared" si="2"/>
        <v>1.0345864770195246</v>
      </c>
      <c r="P12" s="2">
        <f t="shared" si="3"/>
        <v>0.36939336820083685</v>
      </c>
      <c r="Q12" s="2">
        <f t="shared" si="4"/>
        <v>0</v>
      </c>
      <c r="R12" s="2">
        <f t="shared" si="5"/>
        <v>1</v>
      </c>
      <c r="S12" s="2">
        <f t="shared" si="6"/>
        <v>15</v>
      </c>
      <c r="T12" s="2">
        <f t="shared" si="7"/>
        <v>0.35704445825060377</v>
      </c>
      <c r="U12" s="2">
        <f t="shared" si="8"/>
        <v>0.16005761445032698</v>
      </c>
      <c r="V12" s="2">
        <v>1</v>
      </c>
      <c r="W12" s="2">
        <f t="shared" si="9"/>
        <v>0.44828483050697604</v>
      </c>
      <c r="X12" s="16">
        <f t="shared" si="10"/>
        <v>5</v>
      </c>
      <c r="Y12" s="16">
        <f t="shared" si="11"/>
        <v>3.9656565318815074</v>
      </c>
      <c r="Z12" s="1">
        <f t="shared" si="12"/>
        <v>0.99996340290064822</v>
      </c>
      <c r="AA12" s="16">
        <f t="shared" si="13"/>
        <v>0.3</v>
      </c>
      <c r="AB12" s="1">
        <f t="shared" si="14"/>
        <v>1</v>
      </c>
      <c r="AC12" s="1">
        <f t="shared" si="15"/>
        <v>0</v>
      </c>
      <c r="AD12" s="1">
        <f t="shared" si="16"/>
        <v>1</v>
      </c>
      <c r="AE12" s="1">
        <f t="shared" si="17"/>
        <v>0</v>
      </c>
    </row>
    <row r="13" spans="1:31" x14ac:dyDescent="0.3">
      <c r="D13" s="2">
        <v>7.4</v>
      </c>
      <c r="E13" s="2">
        <v>4.7</v>
      </c>
      <c r="F13" s="2">
        <v>25</v>
      </c>
      <c r="G13" s="2">
        <v>5</v>
      </c>
      <c r="H13" s="2">
        <v>0.4</v>
      </c>
      <c r="I13" s="2">
        <v>86.4</v>
      </c>
      <c r="J13" s="2">
        <v>56.2</v>
      </c>
      <c r="K13" s="2">
        <f t="shared" si="0"/>
        <v>1.5373665480427046</v>
      </c>
      <c r="L13" s="2">
        <v>0.37</v>
      </c>
      <c r="N13" s="2">
        <f t="shared" si="1"/>
        <v>0.96404500000000004</v>
      </c>
      <c r="O13" s="2">
        <f t="shared" si="2"/>
        <v>1.0345864770195246</v>
      </c>
      <c r="P13" s="2">
        <f t="shared" si="3"/>
        <v>0.38534353879003563</v>
      </c>
      <c r="Q13" s="2">
        <f t="shared" si="4"/>
        <v>0</v>
      </c>
      <c r="R13" s="2">
        <f t="shared" si="5"/>
        <v>1</v>
      </c>
      <c r="S13" s="2">
        <f t="shared" si="6"/>
        <v>25</v>
      </c>
      <c r="T13" s="2">
        <f t="shared" si="7"/>
        <v>0.37246141076592043</v>
      </c>
      <c r="U13" s="2">
        <f t="shared" si="8"/>
        <v>0.29187084384010553</v>
      </c>
      <c r="V13" s="2">
        <v>0</v>
      </c>
      <c r="W13" s="2">
        <f t="shared" si="9"/>
        <v>0.78362706955308348</v>
      </c>
      <c r="X13" s="16">
        <f t="shared" si="10"/>
        <v>5</v>
      </c>
      <c r="Y13" s="16">
        <f t="shared" si="11"/>
        <v>0.61827698719969038</v>
      </c>
      <c r="Z13" s="1">
        <f t="shared" si="12"/>
        <v>0.73180361557143947</v>
      </c>
      <c r="AA13" s="16">
        <f t="shared" si="13"/>
        <v>0.5</v>
      </c>
      <c r="AB13" s="1">
        <f t="shared" si="14"/>
        <v>0</v>
      </c>
      <c r="AC13" s="1">
        <f t="shared" si="15"/>
        <v>0</v>
      </c>
      <c r="AD13" s="1">
        <f t="shared" si="16"/>
        <v>0</v>
      </c>
      <c r="AE13" s="1">
        <f t="shared" si="17"/>
        <v>0</v>
      </c>
    </row>
    <row r="14" spans="1:31" x14ac:dyDescent="0.3">
      <c r="D14" s="2">
        <v>7.4</v>
      </c>
      <c r="E14" s="2">
        <v>7</v>
      </c>
      <c r="F14" s="2">
        <v>31</v>
      </c>
      <c r="G14" s="2">
        <v>3</v>
      </c>
      <c r="H14" s="2">
        <v>0.4</v>
      </c>
      <c r="I14" s="2">
        <v>138.19999999999999</v>
      </c>
      <c r="J14" s="2">
        <v>85</v>
      </c>
      <c r="K14" s="2">
        <f t="shared" si="0"/>
        <v>1.6258823529411763</v>
      </c>
      <c r="L14" s="2">
        <v>0.37</v>
      </c>
      <c r="N14" s="2">
        <f t="shared" si="1"/>
        <v>0.94645000000000001</v>
      </c>
      <c r="O14" s="2">
        <f t="shared" si="2"/>
        <v>1.0345864770195246</v>
      </c>
      <c r="P14" s="2">
        <f t="shared" si="3"/>
        <v>0.40009225176470586</v>
      </c>
      <c r="Q14" s="2">
        <f t="shared" si="4"/>
        <v>0</v>
      </c>
      <c r="R14" s="2">
        <f t="shared" si="5"/>
        <v>1</v>
      </c>
      <c r="S14" s="2">
        <f t="shared" si="6"/>
        <v>31</v>
      </c>
      <c r="T14" s="2">
        <f t="shared" si="7"/>
        <v>0.38671707068635441</v>
      </c>
      <c r="U14" s="2">
        <f t="shared" si="8"/>
        <v>0.55835970964020942</v>
      </c>
      <c r="V14" s="2">
        <v>0</v>
      </c>
      <c r="W14" s="2" t="str">
        <f t="shared" si="9"/>
        <v>5</v>
      </c>
      <c r="X14" s="16">
        <f t="shared" si="10"/>
        <v>5</v>
      </c>
      <c r="Y14" s="16">
        <f t="shared" si="11"/>
        <v>-0.89612464886158638</v>
      </c>
      <c r="Z14" s="1">
        <f t="shared" si="12"/>
        <v>0.18509309689974215</v>
      </c>
      <c r="AA14" s="16">
        <f t="shared" si="13"/>
        <v>0.62</v>
      </c>
      <c r="AB14" s="1">
        <f t="shared" si="14"/>
        <v>0</v>
      </c>
      <c r="AC14" s="1">
        <f t="shared" si="15"/>
        <v>1</v>
      </c>
      <c r="AD14" s="1">
        <f t="shared" si="16"/>
        <v>0</v>
      </c>
      <c r="AE14" s="1">
        <f t="shared" si="17"/>
        <v>1</v>
      </c>
    </row>
    <row r="15" spans="1:31" x14ac:dyDescent="0.3">
      <c r="D15" s="2">
        <v>7.4</v>
      </c>
      <c r="E15" s="2">
        <v>8</v>
      </c>
      <c r="F15" s="2">
        <v>35</v>
      </c>
      <c r="G15" s="2">
        <v>4</v>
      </c>
      <c r="H15" s="2">
        <v>0.4</v>
      </c>
      <c r="I15" s="2">
        <v>159.80000000000001</v>
      </c>
      <c r="J15" s="2">
        <v>96.6</v>
      </c>
      <c r="K15" s="2">
        <f t="shared" si="0"/>
        <v>1.6542443064182197</v>
      </c>
      <c r="L15" s="2">
        <v>0.37</v>
      </c>
      <c r="N15" s="2">
        <f t="shared" si="1"/>
        <v>0.93879999999999997</v>
      </c>
      <c r="O15" s="2">
        <f t="shared" si="2"/>
        <v>1.0345864770195246</v>
      </c>
      <c r="P15" s="2">
        <f t="shared" si="3"/>
        <v>0.40378118426501036</v>
      </c>
      <c r="Q15" s="2">
        <f t="shared" si="4"/>
        <v>0</v>
      </c>
      <c r="R15" s="2">
        <f t="shared" si="5"/>
        <v>1</v>
      </c>
      <c r="S15" s="2">
        <f t="shared" si="6"/>
        <v>35</v>
      </c>
      <c r="T15" s="2">
        <f t="shared" si="7"/>
        <v>0.39028268127787474</v>
      </c>
      <c r="U15" s="2">
        <f t="shared" si="8"/>
        <v>-0.74542027927623178</v>
      </c>
      <c r="V15" s="2">
        <v>0</v>
      </c>
      <c r="W15" s="2" t="str">
        <f t="shared" si="9"/>
        <v>5</v>
      </c>
      <c r="X15" s="16">
        <f t="shared" si="10"/>
        <v>5</v>
      </c>
      <c r="Y15" s="16">
        <f t="shared" si="11"/>
        <v>-2.1866497982494533</v>
      </c>
      <c r="Z15" s="1">
        <f t="shared" si="12"/>
        <v>1.4384049513416385E-2</v>
      </c>
      <c r="AA15" s="16">
        <f t="shared" si="13"/>
        <v>0.7</v>
      </c>
      <c r="AB15" s="1">
        <f t="shared" si="14"/>
        <v>0</v>
      </c>
      <c r="AC15" s="1">
        <f t="shared" si="15"/>
        <v>1</v>
      </c>
      <c r="AD15" s="1">
        <f t="shared" si="16"/>
        <v>0</v>
      </c>
      <c r="AE15" s="1">
        <f t="shared" si="17"/>
        <v>1</v>
      </c>
    </row>
    <row r="16" spans="1:31" x14ac:dyDescent="0.3">
      <c r="D16" s="2">
        <v>7.4</v>
      </c>
      <c r="E16" s="2">
        <v>7.4</v>
      </c>
      <c r="F16" s="2">
        <v>20</v>
      </c>
      <c r="G16" s="2">
        <v>1</v>
      </c>
      <c r="H16" s="2">
        <v>0.4</v>
      </c>
      <c r="I16" s="2">
        <v>138.1</v>
      </c>
      <c r="J16" s="2">
        <v>79.099999999999994</v>
      </c>
      <c r="K16" s="2">
        <f t="shared" si="0"/>
        <v>1.7458912768647283</v>
      </c>
      <c r="L16" s="2">
        <v>0.4</v>
      </c>
      <c r="N16" s="2">
        <f t="shared" si="1"/>
        <v>0.94338999999999995</v>
      </c>
      <c r="O16" s="2">
        <f t="shared" si="2"/>
        <v>1.0345864770195246</v>
      </c>
      <c r="P16" s="2">
        <f t="shared" si="3"/>
        <v>0.42823465663716809</v>
      </c>
      <c r="Q16" s="2">
        <f t="shared" si="4"/>
        <v>0</v>
      </c>
      <c r="R16" s="2">
        <f t="shared" si="5"/>
        <v>1</v>
      </c>
      <c r="S16" s="2">
        <f t="shared" si="6"/>
        <v>20</v>
      </c>
      <c r="T16" s="2">
        <f t="shared" si="7"/>
        <v>0.41391866813380601</v>
      </c>
      <c r="U16" s="2">
        <f t="shared" si="8"/>
        <v>0.21540970583244634</v>
      </c>
      <c r="V16" s="2">
        <v>0</v>
      </c>
      <c r="W16" s="2">
        <f t="shared" si="9"/>
        <v>0.52041553671314866</v>
      </c>
      <c r="X16" s="16">
        <f t="shared" si="10"/>
        <v>5</v>
      </c>
      <c r="Y16" s="16">
        <f t="shared" si="11"/>
        <v>3.4961977289041868</v>
      </c>
      <c r="Z16" s="1">
        <f t="shared" si="12"/>
        <v>0.99976403057552432</v>
      </c>
      <c r="AA16" s="16">
        <f t="shared" si="13"/>
        <v>0.4</v>
      </c>
      <c r="AB16" s="1">
        <f t="shared" si="14"/>
        <v>0</v>
      </c>
      <c r="AC16" s="1">
        <f t="shared" si="15"/>
        <v>0</v>
      </c>
      <c r="AD16" s="1">
        <f t="shared" si="16"/>
        <v>0</v>
      </c>
      <c r="AE16" s="1">
        <f t="shared" si="17"/>
        <v>0</v>
      </c>
    </row>
    <row r="17" spans="4:31" x14ac:dyDescent="0.3">
      <c r="D17" s="2">
        <v>7.4</v>
      </c>
      <c r="E17" s="2">
        <v>7</v>
      </c>
      <c r="F17" s="2">
        <v>44</v>
      </c>
      <c r="G17" s="2">
        <v>4</v>
      </c>
      <c r="H17" s="2">
        <v>0.4</v>
      </c>
      <c r="I17" s="2">
        <v>129</v>
      </c>
      <c r="J17" s="2">
        <v>63.4</v>
      </c>
      <c r="K17" s="2">
        <f t="shared" si="0"/>
        <v>2.0347003154574135</v>
      </c>
      <c r="L17" s="2">
        <v>0.47</v>
      </c>
      <c r="N17" s="2">
        <f t="shared" si="1"/>
        <v>0.94645000000000001</v>
      </c>
      <c r="O17" s="2">
        <f t="shared" si="2"/>
        <v>1.0345864770195246</v>
      </c>
      <c r="P17" s="2">
        <f t="shared" si="3"/>
        <v>0.50069294952681387</v>
      </c>
      <c r="Q17" s="2">
        <f t="shared" si="4"/>
        <v>0</v>
      </c>
      <c r="R17" s="2">
        <f t="shared" si="5"/>
        <v>1</v>
      </c>
      <c r="S17" s="2">
        <f t="shared" si="6"/>
        <v>44</v>
      </c>
      <c r="T17" s="2">
        <f t="shared" si="7"/>
        <v>0.48395466270661963</v>
      </c>
      <c r="U17" s="2">
        <f t="shared" si="8"/>
        <v>0.22113848836614275</v>
      </c>
      <c r="V17" s="2">
        <v>0</v>
      </c>
      <c r="W17" s="2" t="str">
        <f t="shared" si="9"/>
        <v>5</v>
      </c>
      <c r="X17" s="16">
        <f t="shared" si="10"/>
        <v>5</v>
      </c>
      <c r="Y17" s="16">
        <f t="shared" si="11"/>
        <v>-5.1024748312735202</v>
      </c>
      <c r="Z17" s="1">
        <f t="shared" si="12"/>
        <v>1.6762017121593069E-7</v>
      </c>
      <c r="AA17" s="16">
        <f t="shared" si="13"/>
        <v>0.88</v>
      </c>
      <c r="AB17" s="1">
        <f t="shared" si="14"/>
        <v>0</v>
      </c>
      <c r="AC17" s="1">
        <f t="shared" si="15"/>
        <v>1</v>
      </c>
      <c r="AD17" s="1">
        <f t="shared" si="16"/>
        <v>0</v>
      </c>
      <c r="AE17" s="1">
        <f t="shared" si="17"/>
        <v>1</v>
      </c>
    </row>
    <row r="18" spans="4:31" x14ac:dyDescent="0.3">
      <c r="D18" s="2">
        <v>7.4</v>
      </c>
      <c r="E18" s="2">
        <v>4.4000000000000004</v>
      </c>
      <c r="F18" s="2">
        <v>30</v>
      </c>
      <c r="G18" s="2">
        <v>4</v>
      </c>
      <c r="H18" s="2">
        <v>0.4</v>
      </c>
      <c r="I18" s="2">
        <v>82.5</v>
      </c>
      <c r="J18" s="2">
        <v>55.4</v>
      </c>
      <c r="K18" s="2">
        <f t="shared" si="0"/>
        <v>1.4891696750902528</v>
      </c>
      <c r="L18" s="2">
        <v>0.36</v>
      </c>
      <c r="N18" s="2">
        <f t="shared" si="1"/>
        <v>0.96633999999999998</v>
      </c>
      <c r="O18" s="2">
        <f t="shared" si="2"/>
        <v>1.0345864770195246</v>
      </c>
      <c r="P18" s="2">
        <f t="shared" si="3"/>
        <v>0.37415149819494581</v>
      </c>
      <c r="Q18" s="2">
        <f t="shared" si="4"/>
        <v>0</v>
      </c>
      <c r="R18" s="2">
        <f t="shared" si="5"/>
        <v>1</v>
      </c>
      <c r="S18" s="2">
        <f t="shared" si="6"/>
        <v>30</v>
      </c>
      <c r="T18" s="2">
        <f t="shared" si="7"/>
        <v>0.3616435228042178</v>
      </c>
      <c r="U18" s="2">
        <f t="shared" si="8"/>
        <v>0.4676423020373871</v>
      </c>
      <c r="V18" s="2">
        <v>0</v>
      </c>
      <c r="W18" s="2">
        <f t="shared" si="9"/>
        <v>1.2931029385269914</v>
      </c>
      <c r="X18" s="16">
        <f t="shared" si="10"/>
        <v>5</v>
      </c>
      <c r="Y18" s="16">
        <f t="shared" si="11"/>
        <v>-1.4356664325557198</v>
      </c>
      <c r="Z18" s="1">
        <f t="shared" si="12"/>
        <v>7.5548640636872319E-2</v>
      </c>
      <c r="AA18" s="16">
        <f t="shared" si="13"/>
        <v>0.6</v>
      </c>
      <c r="AB18" s="1">
        <f t="shared" si="14"/>
        <v>0</v>
      </c>
      <c r="AC18" s="1">
        <f t="shared" si="15"/>
        <v>1</v>
      </c>
      <c r="AD18" s="1">
        <f t="shared" si="16"/>
        <v>0</v>
      </c>
      <c r="AE18" s="1">
        <f t="shared" si="17"/>
        <v>1</v>
      </c>
    </row>
    <row r="19" spans="4:31" x14ac:dyDescent="0.3">
      <c r="D19" s="2">
        <v>7.4</v>
      </c>
      <c r="E19" s="2">
        <v>5.5</v>
      </c>
      <c r="F19" s="2">
        <v>30</v>
      </c>
      <c r="G19" s="2">
        <v>3</v>
      </c>
      <c r="H19" s="2">
        <v>0.4</v>
      </c>
      <c r="I19" s="2">
        <v>107.3</v>
      </c>
      <c r="J19" s="2">
        <v>69.2</v>
      </c>
      <c r="K19" s="2">
        <f t="shared" si="0"/>
        <v>1.5505780346820808</v>
      </c>
      <c r="L19" s="2">
        <v>0.36</v>
      </c>
      <c r="N19" s="2">
        <f t="shared" si="1"/>
        <v>0.95792500000000003</v>
      </c>
      <c r="O19" s="2">
        <f t="shared" si="2"/>
        <v>1.0345864770195246</v>
      </c>
      <c r="P19" s="2">
        <f t="shared" si="3"/>
        <v>0.38618774060693645</v>
      </c>
      <c r="Q19" s="2">
        <f t="shared" si="4"/>
        <v>0</v>
      </c>
      <c r="R19" s="2">
        <f t="shared" si="5"/>
        <v>1</v>
      </c>
      <c r="S19" s="2">
        <f t="shared" si="6"/>
        <v>30</v>
      </c>
      <c r="T19" s="2">
        <f t="shared" si="7"/>
        <v>0.37327739071119559</v>
      </c>
      <c r="U19" s="2">
        <f t="shared" si="8"/>
        <v>0.4676423020373871</v>
      </c>
      <c r="V19" s="2">
        <v>0</v>
      </c>
      <c r="W19" s="2">
        <f t="shared" si="9"/>
        <v>1.2528010366403401</v>
      </c>
      <c r="X19" s="16">
        <f t="shared" si="10"/>
        <v>5</v>
      </c>
      <c r="Y19" s="16">
        <f t="shared" si="11"/>
        <v>-0.97466359627099186</v>
      </c>
      <c r="Z19" s="1">
        <f t="shared" si="12"/>
        <v>0.16486357808703533</v>
      </c>
      <c r="AA19" s="16">
        <f t="shared" si="13"/>
        <v>0.6</v>
      </c>
      <c r="AB19" s="1">
        <f t="shared" si="14"/>
        <v>0</v>
      </c>
      <c r="AC19" s="1">
        <f t="shared" si="15"/>
        <v>1</v>
      </c>
      <c r="AD19" s="1">
        <f t="shared" si="16"/>
        <v>0</v>
      </c>
      <c r="AE19" s="1">
        <f t="shared" si="17"/>
        <v>1</v>
      </c>
    </row>
    <row r="20" spans="4:31" x14ac:dyDescent="0.3">
      <c r="D20" s="2">
        <v>7.4</v>
      </c>
      <c r="E20" s="2">
        <v>7.5</v>
      </c>
      <c r="F20" s="2">
        <v>36</v>
      </c>
      <c r="G20" s="2">
        <v>5</v>
      </c>
      <c r="H20" s="2">
        <v>0.4</v>
      </c>
      <c r="I20" s="2">
        <v>147.19999999999999</v>
      </c>
      <c r="J20" s="2">
        <v>89.1</v>
      </c>
      <c r="K20" s="2">
        <f t="shared" si="0"/>
        <v>1.6520763187429854</v>
      </c>
      <c r="L20" s="2">
        <v>0.38</v>
      </c>
      <c r="N20" s="2">
        <f t="shared" si="1"/>
        <v>0.94262500000000005</v>
      </c>
      <c r="O20" s="2">
        <f t="shared" si="2"/>
        <v>1.0345864770195246</v>
      </c>
      <c r="P20" s="2">
        <f t="shared" si="3"/>
        <v>0.40489499438832777</v>
      </c>
      <c r="Q20" s="2">
        <f t="shared" si="4"/>
        <v>0</v>
      </c>
      <c r="R20" s="2">
        <f t="shared" si="5"/>
        <v>1</v>
      </c>
      <c r="S20" s="2">
        <f t="shared" si="6"/>
        <v>36</v>
      </c>
      <c r="T20" s="2">
        <f t="shared" si="7"/>
        <v>0.39135925645844938</v>
      </c>
      <c r="U20" s="2">
        <f t="shared" si="8"/>
        <v>-0.23802850175278159</v>
      </c>
      <c r="V20" s="2">
        <v>0</v>
      </c>
      <c r="W20" s="2" t="str">
        <f t="shared" si="9"/>
        <v>5</v>
      </c>
      <c r="X20" s="16">
        <f t="shared" si="10"/>
        <v>5</v>
      </c>
      <c r="Y20" s="16">
        <f t="shared" si="11"/>
        <v>-2.6615904786090616</v>
      </c>
      <c r="Z20" s="1">
        <f t="shared" si="12"/>
        <v>3.8886217883327039E-3</v>
      </c>
      <c r="AA20" s="16">
        <f t="shared" si="13"/>
        <v>0.72</v>
      </c>
      <c r="AB20" s="1">
        <f t="shared" si="14"/>
        <v>0</v>
      </c>
      <c r="AC20" s="1">
        <f t="shared" si="15"/>
        <v>1</v>
      </c>
      <c r="AD20" s="1">
        <f t="shared" si="16"/>
        <v>0</v>
      </c>
      <c r="AE20" s="1">
        <f t="shared" si="17"/>
        <v>1</v>
      </c>
    </row>
    <row r="21" spans="4:31" x14ac:dyDescent="0.3">
      <c r="D21" s="2">
        <v>7.4</v>
      </c>
      <c r="E21" s="2">
        <v>5.2</v>
      </c>
      <c r="F21" s="2">
        <v>30</v>
      </c>
      <c r="G21" s="2">
        <v>4</v>
      </c>
      <c r="H21" s="2">
        <v>0.4</v>
      </c>
      <c r="I21" s="2">
        <v>95</v>
      </c>
      <c r="J21" s="2">
        <v>62</v>
      </c>
      <c r="K21" s="2">
        <f t="shared" si="0"/>
        <v>1.532258064516129</v>
      </c>
      <c r="L21" s="2">
        <v>0.36</v>
      </c>
      <c r="N21" s="2">
        <f t="shared" si="1"/>
        <v>0.96021999999999996</v>
      </c>
      <c r="O21" s="2">
        <f t="shared" si="2"/>
        <v>1.0345864770195246</v>
      </c>
      <c r="P21" s="2">
        <f t="shared" si="3"/>
        <v>0.38253925806451611</v>
      </c>
      <c r="Q21" s="2">
        <f t="shared" si="4"/>
        <v>0</v>
      </c>
      <c r="R21" s="2">
        <f t="shared" si="5"/>
        <v>1</v>
      </c>
      <c r="S21" s="2">
        <f t="shared" si="6"/>
        <v>30</v>
      </c>
      <c r="T21" s="2">
        <f t="shared" si="7"/>
        <v>0.36975087782565025</v>
      </c>
      <c r="U21" s="2">
        <f t="shared" si="8"/>
        <v>0.4676423020373871</v>
      </c>
      <c r="V21" s="2">
        <v>0</v>
      </c>
      <c r="W21" s="2">
        <f t="shared" si="9"/>
        <v>1.2647496735839958</v>
      </c>
      <c r="X21" s="16">
        <f t="shared" si="10"/>
        <v>5</v>
      </c>
      <c r="Y21" s="16">
        <f t="shared" si="11"/>
        <v>-1.1720502509639912</v>
      </c>
      <c r="Z21" s="1">
        <f t="shared" si="12"/>
        <v>0.12058844085123013</v>
      </c>
      <c r="AA21" s="16">
        <f t="shared" si="13"/>
        <v>0.6</v>
      </c>
      <c r="AB21" s="1">
        <f t="shared" si="14"/>
        <v>0</v>
      </c>
      <c r="AC21" s="1">
        <f t="shared" si="15"/>
        <v>1</v>
      </c>
      <c r="AD21" s="1">
        <f t="shared" si="16"/>
        <v>0</v>
      </c>
      <c r="AE21" s="1">
        <f t="shared" si="17"/>
        <v>1</v>
      </c>
    </row>
    <row r="22" spans="4:31" x14ac:dyDescent="0.3">
      <c r="D22" s="2">
        <v>7.4</v>
      </c>
      <c r="E22" s="2">
        <v>7</v>
      </c>
      <c r="F22" s="2">
        <v>31</v>
      </c>
      <c r="G22" s="2">
        <v>5</v>
      </c>
      <c r="H22" s="2">
        <v>0.4</v>
      </c>
      <c r="I22" s="2">
        <v>136.1</v>
      </c>
      <c r="J22" s="2">
        <v>85.1</v>
      </c>
      <c r="K22" s="2">
        <f t="shared" si="0"/>
        <v>1.599294947121034</v>
      </c>
      <c r="L22" s="2">
        <v>0.37</v>
      </c>
      <c r="N22" s="2">
        <f t="shared" si="1"/>
        <v>0.94645000000000001</v>
      </c>
      <c r="O22" s="2">
        <f t="shared" si="2"/>
        <v>1.0345864770195246</v>
      </c>
      <c r="P22" s="2">
        <f t="shared" si="3"/>
        <v>0.39354970270270273</v>
      </c>
      <c r="Q22" s="2">
        <f t="shared" si="4"/>
        <v>0</v>
      </c>
      <c r="R22" s="2">
        <f t="shared" si="5"/>
        <v>1</v>
      </c>
      <c r="S22" s="2">
        <f t="shared" si="6"/>
        <v>31</v>
      </c>
      <c r="T22" s="2">
        <f t="shared" si="7"/>
        <v>0.38039324062736202</v>
      </c>
      <c r="U22" s="2">
        <f t="shared" si="8"/>
        <v>0.55835970964020942</v>
      </c>
      <c r="V22" s="2">
        <v>0</v>
      </c>
      <c r="W22" s="2" t="str">
        <f t="shared" si="9"/>
        <v>5</v>
      </c>
      <c r="X22" s="16">
        <f t="shared" si="10"/>
        <v>5</v>
      </c>
      <c r="Y22" s="16">
        <f t="shared" si="11"/>
        <v>-0.97585311447736423</v>
      </c>
      <c r="Z22" s="1">
        <f t="shared" si="12"/>
        <v>0.16456862961512869</v>
      </c>
      <c r="AA22" s="16">
        <f t="shared" si="13"/>
        <v>0.62</v>
      </c>
      <c r="AB22" s="1">
        <f t="shared" si="14"/>
        <v>0</v>
      </c>
      <c r="AC22" s="1">
        <f t="shared" si="15"/>
        <v>1</v>
      </c>
      <c r="AD22" s="1">
        <f t="shared" si="16"/>
        <v>0</v>
      </c>
      <c r="AE22" s="1">
        <f t="shared" si="17"/>
        <v>1</v>
      </c>
    </row>
    <row r="23" spans="4:31" x14ac:dyDescent="0.3">
      <c r="D23" s="2">
        <v>7.4</v>
      </c>
      <c r="E23" s="2">
        <v>4.5999999999999996</v>
      </c>
      <c r="F23" s="2">
        <v>22</v>
      </c>
      <c r="G23" s="2">
        <v>4</v>
      </c>
      <c r="H23" s="2">
        <v>0.4</v>
      </c>
      <c r="I23" s="2">
        <v>80.599999999999994</v>
      </c>
      <c r="J23" s="2">
        <v>57.4</v>
      </c>
      <c r="K23" s="2">
        <f t="shared" si="0"/>
        <v>1.4041811846689896</v>
      </c>
      <c r="L23" s="2">
        <v>0.33</v>
      </c>
      <c r="N23" s="2">
        <f t="shared" si="1"/>
        <v>0.96480999999999995</v>
      </c>
      <c r="O23" s="2">
        <f t="shared" si="2"/>
        <v>1.0345864770195246</v>
      </c>
      <c r="P23" s="2">
        <f t="shared" si="3"/>
        <v>0.35223969268292682</v>
      </c>
      <c r="Q23" s="2">
        <f t="shared" si="4"/>
        <v>0</v>
      </c>
      <c r="R23" s="2">
        <f t="shared" si="5"/>
        <v>1</v>
      </c>
      <c r="S23" s="2">
        <f t="shared" si="6"/>
        <v>22</v>
      </c>
      <c r="T23" s="2">
        <f t="shared" si="7"/>
        <v>0.3404642342684317</v>
      </c>
      <c r="U23" s="2">
        <f t="shared" si="8"/>
        <v>0.24200829344830768</v>
      </c>
      <c r="V23" s="2">
        <v>1</v>
      </c>
      <c r="W23" s="2">
        <f t="shared" si="9"/>
        <v>0.71081855034882002</v>
      </c>
      <c r="X23" s="16">
        <f t="shared" si="10"/>
        <v>5</v>
      </c>
      <c r="Y23" s="16">
        <f t="shared" si="11"/>
        <v>1.3374343279826455</v>
      </c>
      <c r="Z23" s="1">
        <f t="shared" si="12"/>
        <v>0.90945954728418454</v>
      </c>
      <c r="AA23" s="16">
        <f t="shared" si="13"/>
        <v>0.44</v>
      </c>
      <c r="AB23" s="1">
        <f t="shared" si="14"/>
        <v>1</v>
      </c>
      <c r="AC23" s="1">
        <f t="shared" si="15"/>
        <v>0</v>
      </c>
      <c r="AD23" s="1">
        <f t="shared" si="16"/>
        <v>1</v>
      </c>
      <c r="AE23" s="1">
        <f t="shared" si="17"/>
        <v>0</v>
      </c>
    </row>
    <row r="24" spans="4:31" x14ac:dyDescent="0.3">
      <c r="D24" s="2">
        <v>7.4</v>
      </c>
      <c r="E24" s="2">
        <v>1.6</v>
      </c>
      <c r="F24" s="2">
        <v>10</v>
      </c>
      <c r="G24" s="2">
        <v>2</v>
      </c>
      <c r="H24" s="2">
        <v>0.4</v>
      </c>
      <c r="I24" s="2">
        <v>28.5</v>
      </c>
      <c r="J24" s="2">
        <v>17.5</v>
      </c>
      <c r="K24" s="2">
        <f t="shared" si="0"/>
        <v>1.6285714285714286</v>
      </c>
      <c r="L24" s="2">
        <v>0.41</v>
      </c>
      <c r="N24" s="2">
        <f t="shared" si="1"/>
        <v>0.98775999999999997</v>
      </c>
      <c r="O24" s="2">
        <f t="shared" si="2"/>
        <v>1.0345864770195246</v>
      </c>
      <c r="P24" s="2">
        <f t="shared" si="3"/>
        <v>0.41824580571428571</v>
      </c>
      <c r="Q24" s="2">
        <f t="shared" si="4"/>
        <v>0</v>
      </c>
      <c r="R24" s="2">
        <f t="shared" si="5"/>
        <v>1</v>
      </c>
      <c r="S24" s="2">
        <f t="shared" si="6"/>
        <v>10</v>
      </c>
      <c r="T24" s="2">
        <f t="shared" si="7"/>
        <v>0.40426374692155642</v>
      </c>
      <c r="U24" s="2">
        <f t="shared" si="8"/>
        <v>0.11311886202492621</v>
      </c>
      <c r="V24" s="2">
        <v>1</v>
      </c>
      <c r="W24" s="2">
        <f t="shared" si="9"/>
        <v>0.27981450942934999</v>
      </c>
      <c r="X24" s="16">
        <f t="shared" si="10"/>
        <v>5</v>
      </c>
      <c r="Y24" s="16">
        <f t="shared" si="11"/>
        <v>5.0903188490608766</v>
      </c>
      <c r="Z24" s="1">
        <f t="shared" si="12"/>
        <v>0.99999982126903764</v>
      </c>
      <c r="AA24" s="16">
        <f t="shared" si="13"/>
        <v>0.2</v>
      </c>
      <c r="AB24" s="1">
        <f t="shared" si="14"/>
        <v>1</v>
      </c>
      <c r="AC24" s="1">
        <f t="shared" si="15"/>
        <v>0</v>
      </c>
      <c r="AD24" s="1">
        <f t="shared" si="16"/>
        <v>1</v>
      </c>
      <c r="AE24" s="1">
        <f t="shared" si="17"/>
        <v>0</v>
      </c>
    </row>
    <row r="25" spans="4:31" x14ac:dyDescent="0.3">
      <c r="D25" s="2">
        <v>7.4</v>
      </c>
      <c r="E25" s="2">
        <v>8.8000000000000007</v>
      </c>
      <c r="F25" s="2">
        <v>13</v>
      </c>
      <c r="G25" s="2">
        <v>3</v>
      </c>
      <c r="H25" s="2">
        <v>0.4</v>
      </c>
      <c r="I25" s="2">
        <v>167.1</v>
      </c>
      <c r="J25" s="2">
        <v>84.1</v>
      </c>
      <c r="K25" s="2">
        <f t="shared" si="0"/>
        <v>1.9869203329369798</v>
      </c>
      <c r="L25" s="2">
        <v>0.44</v>
      </c>
      <c r="N25" s="2">
        <f t="shared" si="1"/>
        <v>0.93267999999999995</v>
      </c>
      <c r="O25" s="2">
        <f t="shared" si="2"/>
        <v>1.0345864770195246</v>
      </c>
      <c r="P25" s="2">
        <f t="shared" si="3"/>
        <v>0.48182182259215217</v>
      </c>
      <c r="Q25" s="2">
        <f t="shared" si="4"/>
        <v>0</v>
      </c>
      <c r="R25" s="2">
        <f t="shared" si="5"/>
        <v>1</v>
      </c>
      <c r="S25" s="2">
        <f t="shared" si="6"/>
        <v>13</v>
      </c>
      <c r="T25" s="2">
        <f t="shared" si="7"/>
        <v>0.46571440212538107</v>
      </c>
      <c r="U25" s="2">
        <f t="shared" si="8"/>
        <v>0.14054799697656839</v>
      </c>
      <c r="V25" s="2">
        <v>1</v>
      </c>
      <c r="W25" s="2">
        <f t="shared" si="9"/>
        <v>0.30179010212084795</v>
      </c>
      <c r="X25" s="16">
        <f t="shared" si="10"/>
        <v>5</v>
      </c>
      <c r="Y25" s="16">
        <f t="shared" si="11"/>
        <v>6.8062924006951127</v>
      </c>
      <c r="Z25" s="1">
        <f t="shared" si="12"/>
        <v>0.99999999999499267</v>
      </c>
      <c r="AA25" s="16">
        <f t="shared" si="13"/>
        <v>0.26</v>
      </c>
      <c r="AB25" s="1">
        <f t="shared" si="14"/>
        <v>1</v>
      </c>
      <c r="AC25" s="1">
        <f t="shared" si="15"/>
        <v>0</v>
      </c>
      <c r="AD25" s="1">
        <f t="shared" si="16"/>
        <v>1</v>
      </c>
      <c r="AE25" s="1">
        <f t="shared" si="17"/>
        <v>0</v>
      </c>
    </row>
    <row r="26" spans="4:31" x14ac:dyDescent="0.3">
      <c r="D26" s="2">
        <v>7.4</v>
      </c>
      <c r="E26" s="2">
        <v>2.2000000000000002</v>
      </c>
      <c r="F26" s="2">
        <v>9</v>
      </c>
      <c r="G26" s="2">
        <v>5</v>
      </c>
      <c r="H26" s="2">
        <v>0.4</v>
      </c>
      <c r="I26" s="2">
        <v>41.2</v>
      </c>
      <c r="J26" s="2">
        <v>23.6</v>
      </c>
      <c r="K26" s="2">
        <f t="shared" si="0"/>
        <v>1.7457627118644068</v>
      </c>
      <c r="L26" s="2">
        <v>0.43</v>
      </c>
      <c r="N26" s="2">
        <f t="shared" si="1"/>
        <v>0.98316999999999999</v>
      </c>
      <c r="O26" s="2">
        <f t="shared" si="2"/>
        <v>1.0345864770195246</v>
      </c>
      <c r="P26" s="2">
        <f t="shared" si="3"/>
        <v>0.44625919661016955</v>
      </c>
      <c r="Q26" s="2">
        <f t="shared" si="4"/>
        <v>0</v>
      </c>
      <c r="R26" s="2">
        <f t="shared" si="5"/>
        <v>1</v>
      </c>
      <c r="S26" s="2">
        <f t="shared" si="6"/>
        <v>9</v>
      </c>
      <c r="T26" s="2">
        <f t="shared" si="7"/>
        <v>0.43134064336097816</v>
      </c>
      <c r="U26" s="2">
        <f t="shared" si="8"/>
        <v>0.10441015089163236</v>
      </c>
      <c r="V26" s="2">
        <v>1</v>
      </c>
      <c r="W26" s="2">
        <f t="shared" si="9"/>
        <v>0.24205961691454642</v>
      </c>
      <c r="X26" s="16">
        <f t="shared" si="10"/>
        <v>5</v>
      </c>
      <c r="Y26" s="16">
        <f t="shared" si="11"/>
        <v>6.1977312806394256</v>
      </c>
      <c r="Z26" s="1">
        <f t="shared" si="12"/>
        <v>0.99999999971358589</v>
      </c>
      <c r="AA26" s="16">
        <f t="shared" si="13"/>
        <v>0.18</v>
      </c>
      <c r="AB26" s="1">
        <f t="shared" si="14"/>
        <v>1</v>
      </c>
      <c r="AC26" s="1">
        <f t="shared" si="15"/>
        <v>0</v>
      </c>
      <c r="AD26" s="1">
        <f t="shared" si="16"/>
        <v>1</v>
      </c>
      <c r="AE26" s="1">
        <f t="shared" si="17"/>
        <v>0</v>
      </c>
    </row>
    <row r="27" spans="4:31" x14ac:dyDescent="0.3">
      <c r="D27" s="2">
        <v>7.4</v>
      </c>
      <c r="E27" s="2">
        <v>1.6</v>
      </c>
      <c r="F27" s="2">
        <v>18</v>
      </c>
      <c r="G27" s="2">
        <v>5</v>
      </c>
      <c r="H27" s="2">
        <v>0.4</v>
      </c>
      <c r="I27" s="2">
        <v>28.9</v>
      </c>
      <c r="J27" s="2">
        <v>16.399999999999999</v>
      </c>
      <c r="K27" s="2">
        <f t="shared" si="0"/>
        <v>1.7621951219512195</v>
      </c>
      <c r="L27" s="2">
        <v>0.44</v>
      </c>
      <c r="N27" s="2">
        <f t="shared" si="1"/>
        <v>0.98775999999999997</v>
      </c>
      <c r="O27" s="2">
        <f t="shared" si="2"/>
        <v>1.0345864770195246</v>
      </c>
      <c r="P27" s="2">
        <f t="shared" si="3"/>
        <v>0.45256272195121955</v>
      </c>
      <c r="Q27" s="2">
        <f t="shared" si="4"/>
        <v>0</v>
      </c>
      <c r="R27" s="2">
        <f t="shared" si="5"/>
        <v>1</v>
      </c>
      <c r="S27" s="2">
        <f t="shared" si="6"/>
        <v>18</v>
      </c>
      <c r="T27" s="2">
        <f t="shared" si="7"/>
        <v>0.43743344032001963</v>
      </c>
      <c r="U27" s="2">
        <f t="shared" si="8"/>
        <v>0.19182098765432098</v>
      </c>
      <c r="V27" s="2">
        <v>1</v>
      </c>
      <c r="W27" s="2">
        <f t="shared" si="9"/>
        <v>0.43851468583194664</v>
      </c>
      <c r="X27" s="16">
        <f t="shared" si="10"/>
        <v>5</v>
      </c>
      <c r="Y27" s="16">
        <f t="shared" si="11"/>
        <v>2.368160937192207</v>
      </c>
      <c r="Z27" s="1">
        <f t="shared" si="12"/>
        <v>0.99106162113146301</v>
      </c>
      <c r="AA27" s="16">
        <f t="shared" si="13"/>
        <v>0.36</v>
      </c>
      <c r="AB27" s="1">
        <f t="shared" si="14"/>
        <v>1</v>
      </c>
      <c r="AC27" s="1">
        <f t="shared" si="15"/>
        <v>0</v>
      </c>
      <c r="AD27" s="1">
        <f t="shared" si="16"/>
        <v>1</v>
      </c>
      <c r="AE27" s="1">
        <f t="shared" si="17"/>
        <v>0</v>
      </c>
    </row>
    <row r="28" spans="4:31" x14ac:dyDescent="0.3">
      <c r="D28" s="2">
        <v>7.4</v>
      </c>
      <c r="E28" s="2">
        <v>2.4</v>
      </c>
      <c r="F28" s="2">
        <v>4</v>
      </c>
      <c r="G28" s="2">
        <v>2</v>
      </c>
      <c r="H28" s="2">
        <v>0.4</v>
      </c>
      <c r="I28" s="2">
        <v>46.4</v>
      </c>
      <c r="J28" s="2">
        <v>25.9</v>
      </c>
      <c r="K28" s="2">
        <f t="shared" si="0"/>
        <v>1.7915057915057915</v>
      </c>
      <c r="L28" s="2">
        <v>0.44</v>
      </c>
      <c r="N28" s="2">
        <f t="shared" si="1"/>
        <v>0.98163999999999996</v>
      </c>
      <c r="O28" s="2">
        <f t="shared" si="2"/>
        <v>1.0345864770195246</v>
      </c>
      <c r="P28" s="2">
        <f t="shared" si="3"/>
        <v>0.45723957374517377</v>
      </c>
      <c r="Q28" s="2">
        <f t="shared" si="4"/>
        <v>0</v>
      </c>
      <c r="R28" s="2">
        <f t="shared" si="5"/>
        <v>1</v>
      </c>
      <c r="S28" s="2">
        <f t="shared" si="6"/>
        <v>4</v>
      </c>
      <c r="T28" s="2">
        <f t="shared" si="7"/>
        <v>0.44195394382343622</v>
      </c>
      <c r="U28" s="2">
        <f t="shared" si="8"/>
        <v>6.4883378187876456E-2</v>
      </c>
      <c r="V28" s="2">
        <v>1</v>
      </c>
      <c r="W28" s="2">
        <f t="shared" si="9"/>
        <v>0.14681027083174492</v>
      </c>
      <c r="X28" s="16">
        <f t="shared" si="10"/>
        <v>5</v>
      </c>
      <c r="Y28" s="16">
        <f t="shared" si="11"/>
        <v>8.3339766982922701</v>
      </c>
      <c r="Z28" s="1">
        <f t="shared" si="12"/>
        <v>1</v>
      </c>
      <c r="AA28" s="16">
        <f t="shared" si="13"/>
        <v>0.08</v>
      </c>
      <c r="AB28" s="1">
        <f t="shared" si="14"/>
        <v>1</v>
      </c>
      <c r="AC28" s="1">
        <f t="shared" si="15"/>
        <v>0</v>
      </c>
      <c r="AD28" s="1">
        <f t="shared" si="16"/>
        <v>1</v>
      </c>
      <c r="AE28" s="1">
        <f t="shared" si="17"/>
        <v>0</v>
      </c>
    </row>
    <row r="29" spans="4:31" x14ac:dyDescent="0.3">
      <c r="D29" s="2">
        <v>7.4</v>
      </c>
      <c r="E29" s="2">
        <v>7</v>
      </c>
      <c r="F29" s="2">
        <v>31</v>
      </c>
      <c r="G29" s="2">
        <v>8</v>
      </c>
      <c r="H29" s="2">
        <v>0.4</v>
      </c>
      <c r="I29" s="2">
        <v>132.1</v>
      </c>
      <c r="J29" s="2">
        <v>69.5</v>
      </c>
      <c r="K29" s="2">
        <f t="shared" si="0"/>
        <v>1.9007194244604315</v>
      </c>
      <c r="L29" s="2">
        <v>0.44</v>
      </c>
      <c r="N29" s="2">
        <f t="shared" si="1"/>
        <v>0.94645000000000001</v>
      </c>
      <c r="O29" s="2">
        <f t="shared" si="2"/>
        <v>1.0345864770195246</v>
      </c>
      <c r="P29" s="2">
        <f t="shared" si="3"/>
        <v>0.46772333381294956</v>
      </c>
      <c r="Q29" s="2">
        <f t="shared" si="4"/>
        <v>0.29857025909289908</v>
      </c>
      <c r="R29" s="2">
        <f t="shared" si="5"/>
        <v>1.0126274169979694</v>
      </c>
      <c r="S29" s="2">
        <f t="shared" si="6"/>
        <v>31.690020186029951</v>
      </c>
      <c r="T29" s="2">
        <f t="shared" si="7"/>
        <v>0.45208722924775169</v>
      </c>
      <c r="U29" s="2">
        <f t="shared" si="8"/>
        <v>0.66302686781659625</v>
      </c>
      <c r="V29" s="2">
        <v>0</v>
      </c>
      <c r="W29" s="2" t="str">
        <f t="shared" si="9"/>
        <v>5</v>
      </c>
      <c r="X29" s="16">
        <f t="shared" si="10"/>
        <v>8</v>
      </c>
      <c r="Y29" s="16">
        <f t="shared" si="11"/>
        <v>-0.59485021689869777</v>
      </c>
      <c r="Z29" s="1">
        <f t="shared" si="12"/>
        <v>0.27597179847068976</v>
      </c>
      <c r="AA29" s="16">
        <f t="shared" si="13"/>
        <v>0.63380040372059898</v>
      </c>
      <c r="AB29" s="1">
        <f t="shared" si="14"/>
        <v>0</v>
      </c>
      <c r="AC29" s="1">
        <f t="shared" si="15"/>
        <v>1</v>
      </c>
      <c r="AD29" s="1">
        <f t="shared" si="16"/>
        <v>0</v>
      </c>
      <c r="AE29" s="1">
        <f t="shared" si="17"/>
        <v>1</v>
      </c>
    </row>
    <row r="30" spans="4:31" x14ac:dyDescent="0.3">
      <c r="D30" s="2">
        <v>7.4</v>
      </c>
      <c r="E30" s="2">
        <v>7.9</v>
      </c>
      <c r="F30" s="2">
        <v>44</v>
      </c>
      <c r="G30" s="2">
        <v>9</v>
      </c>
      <c r="H30" s="2">
        <v>0.4</v>
      </c>
      <c r="I30" s="2">
        <v>150.4</v>
      </c>
      <c r="J30" s="2">
        <v>78.8</v>
      </c>
      <c r="K30" s="2">
        <f t="shared" si="0"/>
        <v>1.9086294416243657</v>
      </c>
      <c r="L30" s="2">
        <v>0.43</v>
      </c>
      <c r="N30" s="2">
        <f t="shared" si="1"/>
        <v>0.93956499999999998</v>
      </c>
      <c r="O30" s="2">
        <f t="shared" si="2"/>
        <v>1.0345864770195246</v>
      </c>
      <c r="P30" s="2">
        <f t="shared" si="3"/>
        <v>0.46625316954314733</v>
      </c>
      <c r="Q30" s="2">
        <f t="shared" si="4"/>
        <v>0.5567277084540817</v>
      </c>
      <c r="R30" s="2">
        <f t="shared" si="5"/>
        <v>1.0169999999999999</v>
      </c>
      <c r="S30" s="2">
        <f t="shared" si="6"/>
        <v>45.304727708454081</v>
      </c>
      <c r="T30" s="2">
        <f t="shared" si="7"/>
        <v>0.45066621292629583</v>
      </c>
      <c r="U30" s="2">
        <f t="shared" si="8"/>
        <v>0.24233358118257842</v>
      </c>
      <c r="V30" s="2">
        <v>0</v>
      </c>
      <c r="W30" s="2" t="str">
        <f t="shared" si="9"/>
        <v>5</v>
      </c>
      <c r="X30" s="16">
        <f t="shared" si="10"/>
        <v>9</v>
      </c>
      <c r="Y30" s="16">
        <f t="shared" si="11"/>
        <v>-5.4908741881775693</v>
      </c>
      <c r="Z30" s="1">
        <f t="shared" si="12"/>
        <v>1.9997459263442931E-8</v>
      </c>
      <c r="AA30" s="16">
        <f t="shared" si="13"/>
        <v>0.90609455416908158</v>
      </c>
      <c r="AB30" s="1">
        <f t="shared" si="14"/>
        <v>0</v>
      </c>
      <c r="AC30" s="1">
        <f t="shared" si="15"/>
        <v>1</v>
      </c>
      <c r="AD30" s="1">
        <f t="shared" si="16"/>
        <v>0</v>
      </c>
      <c r="AE30" s="1">
        <f t="shared" si="17"/>
        <v>1</v>
      </c>
    </row>
    <row r="31" spans="4:31" x14ac:dyDescent="0.3">
      <c r="D31" s="2">
        <v>7.4</v>
      </c>
      <c r="E31" s="2">
        <v>8.8000000000000007</v>
      </c>
      <c r="F31" s="2">
        <v>44</v>
      </c>
      <c r="G31" s="2">
        <v>5</v>
      </c>
      <c r="H31" s="2">
        <v>0.4</v>
      </c>
      <c r="I31" s="2">
        <v>169.1</v>
      </c>
      <c r="J31" s="2">
        <v>88.5</v>
      </c>
      <c r="K31" s="2">
        <f t="shared" si="0"/>
        <v>1.9107344632768362</v>
      </c>
      <c r="L31" s="2">
        <v>0.42</v>
      </c>
      <c r="N31" s="2">
        <f t="shared" si="1"/>
        <v>0.93267999999999995</v>
      </c>
      <c r="O31" s="2">
        <f t="shared" si="2"/>
        <v>1.0345864770195246</v>
      </c>
      <c r="P31" s="2">
        <f t="shared" si="3"/>
        <v>0.46334699299435023</v>
      </c>
      <c r="Q31" s="2">
        <f t="shared" si="4"/>
        <v>0</v>
      </c>
      <c r="R31" s="2">
        <f t="shared" si="5"/>
        <v>1</v>
      </c>
      <c r="S31" s="2">
        <f t="shared" si="6"/>
        <v>44</v>
      </c>
      <c r="T31" s="2">
        <f t="shared" si="7"/>
        <v>0.44785719056485018</v>
      </c>
      <c r="U31" s="2">
        <f t="shared" si="8"/>
        <v>0.22113848836614275</v>
      </c>
      <c r="V31" s="2">
        <v>0</v>
      </c>
      <c r="W31" s="2" t="str">
        <f t="shared" si="9"/>
        <v>5</v>
      </c>
      <c r="X31" s="16">
        <f t="shared" si="10"/>
        <v>5</v>
      </c>
      <c r="Y31" s="16">
        <f t="shared" si="11"/>
        <v>-5.027819602859732</v>
      </c>
      <c r="Z31" s="1">
        <f t="shared" si="12"/>
        <v>2.4804411436999398E-7</v>
      </c>
      <c r="AA31" s="16">
        <f t="shared" si="13"/>
        <v>0.88</v>
      </c>
      <c r="AB31" s="1">
        <f t="shared" si="14"/>
        <v>0</v>
      </c>
      <c r="AC31" s="1">
        <f t="shared" si="15"/>
        <v>1</v>
      </c>
      <c r="AD31" s="1">
        <f t="shared" si="16"/>
        <v>0</v>
      </c>
      <c r="AE31" s="1">
        <f t="shared" si="17"/>
        <v>1</v>
      </c>
    </row>
    <row r="32" spans="4:31" x14ac:dyDescent="0.3">
      <c r="D32" s="2">
        <v>7.4</v>
      </c>
      <c r="E32" s="2">
        <v>6.5</v>
      </c>
      <c r="F32" s="2">
        <v>38</v>
      </c>
      <c r="G32" s="2">
        <v>8</v>
      </c>
      <c r="H32" s="2">
        <v>0.4</v>
      </c>
      <c r="I32" s="2">
        <v>119.6</v>
      </c>
      <c r="J32" s="2">
        <v>62.6</v>
      </c>
      <c r="K32" s="2">
        <f t="shared" si="0"/>
        <v>1.9105431309904153</v>
      </c>
      <c r="L32" s="2">
        <v>0.44</v>
      </c>
      <c r="N32" s="2">
        <f t="shared" si="1"/>
        <v>0.95027499999999998</v>
      </c>
      <c r="O32" s="2">
        <f t="shared" si="2"/>
        <v>1.0345864770195246</v>
      </c>
      <c r="P32" s="2">
        <f t="shared" si="3"/>
        <v>0.47204075718849836</v>
      </c>
      <c r="Q32" s="2">
        <f t="shared" si="4"/>
        <v>0.29857025909289908</v>
      </c>
      <c r="R32" s="2">
        <f t="shared" si="5"/>
        <v>1.0126274169979694</v>
      </c>
      <c r="S32" s="2">
        <f t="shared" si="6"/>
        <v>38.77841210501574</v>
      </c>
      <c r="T32" s="2">
        <f t="shared" si="7"/>
        <v>0.45626032011202294</v>
      </c>
      <c r="U32" s="2">
        <f t="shared" si="8"/>
        <v>7.3239904499599898E-2</v>
      </c>
      <c r="V32" s="2">
        <v>0</v>
      </c>
      <c r="W32" s="2" t="str">
        <f t="shared" si="9"/>
        <v>5</v>
      </c>
      <c r="X32" s="16">
        <f t="shared" si="10"/>
        <v>8</v>
      </c>
      <c r="Y32" s="16">
        <f t="shared" si="11"/>
        <v>-3.3683643885117922</v>
      </c>
      <c r="Z32" s="1">
        <f t="shared" si="12"/>
        <v>3.7807792873818303E-4</v>
      </c>
      <c r="AA32" s="16">
        <f t="shared" si="13"/>
        <v>0.77556824210031483</v>
      </c>
      <c r="AB32" s="1">
        <f t="shared" si="14"/>
        <v>0</v>
      </c>
      <c r="AC32" s="1">
        <f t="shared" si="15"/>
        <v>1</v>
      </c>
      <c r="AD32" s="1">
        <f t="shared" si="16"/>
        <v>0</v>
      </c>
      <c r="AE32" s="1">
        <f t="shared" si="17"/>
        <v>1</v>
      </c>
    </row>
    <row r="33" spans="4:31" x14ac:dyDescent="0.3">
      <c r="D33" s="2">
        <v>7.4</v>
      </c>
      <c r="E33" s="2">
        <v>6.8</v>
      </c>
      <c r="F33" s="2">
        <v>15</v>
      </c>
      <c r="G33" s="2">
        <v>14</v>
      </c>
      <c r="H33" s="2">
        <v>0.4</v>
      </c>
      <c r="I33" s="2">
        <v>126.1</v>
      </c>
      <c r="J33" s="2">
        <v>64.099999999999994</v>
      </c>
      <c r="K33" s="2">
        <f t="shared" si="0"/>
        <v>1.967238689547582</v>
      </c>
      <c r="L33" s="2">
        <v>0.45</v>
      </c>
      <c r="N33" s="2">
        <f t="shared" si="1"/>
        <v>0.94798000000000004</v>
      </c>
      <c r="O33" s="2">
        <f t="shared" si="2"/>
        <v>1.0345864770195246</v>
      </c>
      <c r="P33" s="2">
        <f t="shared" si="3"/>
        <v>0.48487476255850243</v>
      </c>
      <c r="Q33" s="2">
        <f t="shared" si="4"/>
        <v>2.204745857525146</v>
      </c>
      <c r="R33" s="2">
        <f t="shared" si="5"/>
        <v>1.042383203414835</v>
      </c>
      <c r="S33" s="2">
        <f t="shared" si="6"/>
        <v>17.840493908747671</v>
      </c>
      <c r="T33" s="2">
        <f t="shared" si="7"/>
        <v>0.46866528156771176</v>
      </c>
      <c r="U33" s="2">
        <f t="shared" si="8"/>
        <v>0.1900366941502114</v>
      </c>
      <c r="V33" s="2">
        <v>1</v>
      </c>
      <c r="W33" s="2">
        <f t="shared" si="9"/>
        <v>0.40548489854961722</v>
      </c>
      <c r="X33" s="16">
        <f t="shared" si="10"/>
        <v>14</v>
      </c>
      <c r="Y33" s="16">
        <f t="shared" si="11"/>
        <v>5.3430895632977791</v>
      </c>
      <c r="Z33" s="1">
        <f t="shared" si="12"/>
        <v>0.99999995431220712</v>
      </c>
      <c r="AA33" s="16">
        <f t="shared" si="13"/>
        <v>0.35680987817495341</v>
      </c>
      <c r="AB33" s="1">
        <f t="shared" si="14"/>
        <v>1</v>
      </c>
      <c r="AC33" s="1">
        <f t="shared" si="15"/>
        <v>0</v>
      </c>
      <c r="AD33" s="1">
        <f t="shared" si="16"/>
        <v>1</v>
      </c>
      <c r="AE33" s="1">
        <f t="shared" si="17"/>
        <v>0</v>
      </c>
    </row>
    <row r="34" spans="4:31" x14ac:dyDescent="0.3">
      <c r="D34" s="2">
        <v>7.4</v>
      </c>
      <c r="E34" s="2">
        <v>2.2000000000000002</v>
      </c>
      <c r="F34" s="2">
        <v>15</v>
      </c>
      <c r="G34" s="2">
        <v>15</v>
      </c>
      <c r="H34" s="2">
        <v>0.4</v>
      </c>
      <c r="I34" s="2">
        <v>39.9</v>
      </c>
      <c r="J34" s="2">
        <v>35.1</v>
      </c>
      <c r="K34" s="2">
        <f t="shared" si="0"/>
        <v>1.1367521367521367</v>
      </c>
      <c r="L34" s="2">
        <v>0.28000000000000003</v>
      </c>
      <c r="N34" s="2">
        <f t="shared" si="1"/>
        <v>0.98316999999999999</v>
      </c>
      <c r="O34" s="2">
        <f t="shared" si="2"/>
        <v>1.0345864770195246</v>
      </c>
      <c r="P34" s="2">
        <f t="shared" si="3"/>
        <v>0.29058135555555553</v>
      </c>
      <c r="Q34" s="2">
        <f t="shared" si="4"/>
        <v>2.4981627346432429</v>
      </c>
      <c r="R34" s="2">
        <f t="shared" si="5"/>
        <v>1.0480947501931113</v>
      </c>
      <c r="S34" s="2">
        <f t="shared" si="6"/>
        <v>18.219583987539913</v>
      </c>
      <c r="T34" s="2">
        <f t="shared" si="7"/>
        <v>0.28086715031562481</v>
      </c>
      <c r="U34" s="2">
        <f t="shared" si="8"/>
        <v>0.19429822219395626</v>
      </c>
      <c r="V34" s="2">
        <v>1</v>
      </c>
      <c r="W34" s="2">
        <f t="shared" si="9"/>
        <v>0.69177980399492567</v>
      </c>
      <c r="X34" s="16">
        <f t="shared" si="10"/>
        <v>15</v>
      </c>
      <c r="Y34" s="16">
        <f t="shared" si="11"/>
        <v>1.9511511155438785</v>
      </c>
      <c r="Z34" s="1">
        <f t="shared" si="12"/>
        <v>0.97448046392049747</v>
      </c>
      <c r="AA34" s="16">
        <f t="shared" si="13"/>
        <v>0.36439167975079828</v>
      </c>
      <c r="AB34" s="1">
        <f t="shared" si="14"/>
        <v>1</v>
      </c>
      <c r="AC34" s="1">
        <f t="shared" si="15"/>
        <v>0</v>
      </c>
      <c r="AD34" s="1">
        <f t="shared" si="16"/>
        <v>1</v>
      </c>
      <c r="AE34" s="1">
        <f t="shared" si="17"/>
        <v>0</v>
      </c>
    </row>
    <row r="35" spans="4:31" x14ac:dyDescent="0.3">
      <c r="D35" s="2">
        <v>7.4</v>
      </c>
      <c r="E35" s="2">
        <v>9.9</v>
      </c>
      <c r="F35" s="2">
        <v>9</v>
      </c>
      <c r="G35" s="2">
        <v>9</v>
      </c>
      <c r="H35" s="2">
        <v>0.4</v>
      </c>
      <c r="I35" s="2">
        <v>181.7</v>
      </c>
      <c r="J35" s="2">
        <v>99.9</v>
      </c>
      <c r="K35" s="2">
        <f t="shared" si="0"/>
        <v>1.8188188188188186</v>
      </c>
      <c r="L35" s="2">
        <v>0.4</v>
      </c>
      <c r="N35" s="2">
        <f t="shared" si="1"/>
        <v>0.90966999999999998</v>
      </c>
      <c r="O35" s="2">
        <f t="shared" si="2"/>
        <v>1.0345864770195246</v>
      </c>
      <c r="P35" s="2">
        <f t="shared" si="3"/>
        <v>0.43017647787787783</v>
      </c>
      <c r="Q35" s="2">
        <f t="shared" si="4"/>
        <v>0.5567277084540817</v>
      </c>
      <c r="R35" s="2">
        <f t="shared" si="5"/>
        <v>1.0169999999999999</v>
      </c>
      <c r="S35" s="2">
        <f t="shared" si="6"/>
        <v>9.7097277084540803</v>
      </c>
      <c r="T35" s="2">
        <f t="shared" si="7"/>
        <v>0.41579557381916138</v>
      </c>
      <c r="U35" s="2">
        <f t="shared" si="8"/>
        <v>0.11056892571296036</v>
      </c>
      <c r="V35" s="2">
        <v>1</v>
      </c>
      <c r="W35" s="2">
        <f t="shared" si="9"/>
        <v>0.26592136298461228</v>
      </c>
      <c r="X35" s="16">
        <f t="shared" si="10"/>
        <v>9</v>
      </c>
      <c r="Y35" s="16">
        <f t="shared" si="11"/>
        <v>7.8665877063798773</v>
      </c>
      <c r="Z35" s="1">
        <f t="shared" si="12"/>
        <v>0.99999999999999822</v>
      </c>
      <c r="AA35" s="16">
        <f t="shared" si="13"/>
        <v>0.1941945541690816</v>
      </c>
      <c r="AB35" s="1">
        <f t="shared" si="14"/>
        <v>1</v>
      </c>
      <c r="AC35" s="1">
        <f t="shared" si="15"/>
        <v>0</v>
      </c>
      <c r="AD35" s="1">
        <f t="shared" si="16"/>
        <v>1</v>
      </c>
      <c r="AE35" s="1">
        <f t="shared" si="17"/>
        <v>0</v>
      </c>
    </row>
    <row r="36" spans="4:31" hidden="1" x14ac:dyDescent="0.3">
      <c r="D36" s="2">
        <v>7.4</v>
      </c>
      <c r="E36" s="2">
        <v>2</v>
      </c>
      <c r="F36" s="2">
        <v>30</v>
      </c>
      <c r="G36" s="2">
        <v>11</v>
      </c>
      <c r="H36" s="2">
        <v>0.4</v>
      </c>
      <c r="I36" s="2">
        <v>37.299999999999997</v>
      </c>
      <c r="J36" s="2">
        <v>37.299999999999997</v>
      </c>
      <c r="K36" s="2">
        <f t="shared" si="0"/>
        <v>1</v>
      </c>
      <c r="L36" s="2">
        <v>0.25</v>
      </c>
      <c r="N36" s="2">
        <f t="shared" si="1"/>
        <v>0.98470000000000002</v>
      </c>
      <c r="O36" s="2">
        <f t="shared" si="2"/>
        <v>1.0345864770195246</v>
      </c>
      <c r="P36" s="2">
        <f t="shared" si="3"/>
        <v>0.25602200000000003</v>
      </c>
      <c r="Q36" s="2">
        <f t="shared" si="4"/>
        <v>1.208949820871366</v>
      </c>
      <c r="R36" s="2">
        <f t="shared" si="5"/>
        <v>1.0264828726939095</v>
      </c>
      <c r="S36" s="2">
        <f t="shared" ref="S36:S75" si="18">Q36+R36*F36</f>
        <v>32.003436001688648</v>
      </c>
      <c r="T36" s="2">
        <f t="shared" si="7"/>
        <v>0.24746312240380117</v>
      </c>
      <c r="U36" s="2">
        <f t="shared" si="8"/>
        <v>0.73329820191178652</v>
      </c>
      <c r="V36" s="2">
        <v>0</v>
      </c>
      <c r="W36" s="2" t="str">
        <f t="shared" ref="W36:W75" si="19">IF(S36&lt;=30,U36/T36,"Non-Liq.")</f>
        <v>Non-Liq.</v>
      </c>
    </row>
    <row r="37" spans="4:31" x14ac:dyDescent="0.3">
      <c r="D37" s="2">
        <v>7.4</v>
      </c>
      <c r="E37" s="2">
        <v>7.9</v>
      </c>
      <c r="F37" s="2">
        <v>40</v>
      </c>
      <c r="G37" s="2">
        <v>11</v>
      </c>
      <c r="H37" s="2">
        <v>0.4</v>
      </c>
      <c r="I37" s="2">
        <v>138.80000000000001</v>
      </c>
      <c r="J37" s="2">
        <v>74.8</v>
      </c>
      <c r="K37" s="2">
        <f t="shared" si="0"/>
        <v>1.8556149732620324</v>
      </c>
      <c r="L37" s="2">
        <v>0.42</v>
      </c>
      <c r="N37" s="2">
        <f t="shared" si="1"/>
        <v>0.93956499999999998</v>
      </c>
      <c r="O37" s="2">
        <f t="shared" si="2"/>
        <v>1.0345864770195246</v>
      </c>
      <c r="P37" s="2">
        <f t="shared" si="3"/>
        <v>0.45330242941176474</v>
      </c>
      <c r="Q37" s="2">
        <f t="shared" si="4"/>
        <v>1.208949820871366</v>
      </c>
      <c r="R37" s="2">
        <f t="shared" si="5"/>
        <v>1.0264828726939095</v>
      </c>
      <c r="S37" s="2">
        <f t="shared" ref="S37:S55" si="20">IF(Q37+R37*F37&lt;=50,Q37+R37*F37,50)</f>
        <v>42.268264728627749</v>
      </c>
      <c r="T37" s="2">
        <f t="shared" si="7"/>
        <v>0.4381484191806328</v>
      </c>
      <c r="U37" s="2">
        <f t="shared" si="8"/>
        <v>0.1873824909480637</v>
      </c>
      <c r="V37" s="2">
        <v>0</v>
      </c>
      <c r="W37" s="2" t="str">
        <f t="shared" ref="W37:W55" si="21">IF(S37&lt;=30,U37/T37,"5")</f>
        <v>5</v>
      </c>
      <c r="X37" s="16">
        <f t="shared" ref="X37:X55" si="22">IF(G37&lt;5,5,IF(G37&gt;35,35,G37))</f>
        <v>11</v>
      </c>
      <c r="Y37" s="16">
        <f t="shared" ref="Y37:Y55" si="23">-(F37*(1+0.004*X37)-13.32*LN(P37)-29.53*LN(D37)-3.7*LN(J37/100)+0.05*X37+16.85)/2.7</f>
        <v>-4.3219728343786468</v>
      </c>
      <c r="Z37" s="1">
        <f t="shared" ref="Z37:Z55" si="24">_xlfn.NORM.S.DIST(Y37,TRUE)</f>
        <v>7.7320116151486468E-6</v>
      </c>
      <c r="AA37" s="16">
        <f t="shared" ref="AA37:AA55" si="25">S37/50</f>
        <v>0.84536529457255494</v>
      </c>
      <c r="AB37" s="1">
        <f t="shared" ref="AB37:AB55" si="26">IF(AND(V37=1,W37&lt;=1),1,0)</f>
        <v>0</v>
      </c>
      <c r="AC37" s="1">
        <f t="shared" ref="AC37:AC55" si="27">IF(AND(V37=0,W37&gt;1),1,0)</f>
        <v>1</v>
      </c>
      <c r="AD37" s="1">
        <f t="shared" ref="AD37:AD55" si="28">IF(AND(V37=1,Z37&gt;=0.5),1,0)</f>
        <v>0</v>
      </c>
      <c r="AE37" s="1">
        <f t="shared" ref="AE37:AE55" si="29">IF(AND(V37=0,Z37&lt;0.5),1,0)</f>
        <v>1</v>
      </c>
    </row>
    <row r="38" spans="4:31" x14ac:dyDescent="0.3">
      <c r="D38" s="2">
        <v>7.4</v>
      </c>
      <c r="E38" s="2">
        <v>9</v>
      </c>
      <c r="F38" s="2">
        <v>50</v>
      </c>
      <c r="G38" s="2">
        <v>4</v>
      </c>
      <c r="H38" s="2">
        <v>0.4</v>
      </c>
      <c r="I38" s="2">
        <v>157</v>
      </c>
      <c r="J38" s="2">
        <v>82.5</v>
      </c>
      <c r="K38" s="2">
        <f t="shared" si="0"/>
        <v>1.9030303030303031</v>
      </c>
      <c r="L38" s="2">
        <v>0.42</v>
      </c>
      <c r="N38" s="2">
        <f t="shared" si="1"/>
        <v>0.93115000000000003</v>
      </c>
      <c r="O38" s="2">
        <f t="shared" si="2"/>
        <v>1.0345864770195246</v>
      </c>
      <c r="P38" s="2">
        <f t="shared" si="3"/>
        <v>0.46072173333333333</v>
      </c>
      <c r="Q38" s="2">
        <f t="shared" si="4"/>
        <v>0</v>
      </c>
      <c r="R38" s="2">
        <f t="shared" si="5"/>
        <v>1</v>
      </c>
      <c r="S38" s="2">
        <f t="shared" si="20"/>
        <v>50</v>
      </c>
      <c r="T38" s="2">
        <f t="shared" si="7"/>
        <v>0.44531969397144811</v>
      </c>
      <c r="U38" s="2">
        <f t="shared" si="8"/>
        <v>0.30303870636902364</v>
      </c>
      <c r="V38" s="2">
        <v>0</v>
      </c>
      <c r="W38" s="2" t="str">
        <f t="shared" si="21"/>
        <v>5</v>
      </c>
      <c r="X38" s="16">
        <f t="shared" si="22"/>
        <v>5</v>
      </c>
      <c r="Y38" s="16">
        <f t="shared" si="23"/>
        <v>-7.4187231717248947</v>
      </c>
      <c r="Z38" s="1">
        <f t="shared" si="24"/>
        <v>5.9127392862155713E-14</v>
      </c>
      <c r="AA38" s="16">
        <f t="shared" si="25"/>
        <v>1</v>
      </c>
      <c r="AB38" s="1">
        <f t="shared" si="26"/>
        <v>0</v>
      </c>
      <c r="AC38" s="1">
        <f t="shared" si="27"/>
        <v>1</v>
      </c>
      <c r="AD38" s="1">
        <f t="shared" si="28"/>
        <v>0</v>
      </c>
      <c r="AE38" s="1">
        <f t="shared" si="29"/>
        <v>1</v>
      </c>
    </row>
    <row r="39" spans="4:31" x14ac:dyDescent="0.3">
      <c r="D39" s="2">
        <v>7.4</v>
      </c>
      <c r="E39" s="2">
        <v>7.2</v>
      </c>
      <c r="F39" s="2">
        <v>21</v>
      </c>
      <c r="G39" s="2">
        <v>13</v>
      </c>
      <c r="H39" s="2">
        <v>0.4</v>
      </c>
      <c r="I39" s="2">
        <v>123.3</v>
      </c>
      <c r="J39" s="2">
        <v>55</v>
      </c>
      <c r="K39" s="2">
        <f t="shared" si="0"/>
        <v>2.2418181818181817</v>
      </c>
      <c r="L39" s="2">
        <v>0.51</v>
      </c>
      <c r="N39" s="2">
        <f t="shared" si="1"/>
        <v>0.94491999999999998</v>
      </c>
      <c r="O39" s="2">
        <f t="shared" si="2"/>
        <v>1.0345864770195246</v>
      </c>
      <c r="P39" s="2">
        <f t="shared" si="3"/>
        <v>0.55076809745454547</v>
      </c>
      <c r="Q39" s="2">
        <f t="shared" si="4"/>
        <v>1.888418384193032</v>
      </c>
      <c r="R39" s="2">
        <f t="shared" si="5"/>
        <v>1.0368721665810319</v>
      </c>
      <c r="S39" s="2">
        <f t="shared" si="20"/>
        <v>23.662733882394701</v>
      </c>
      <c r="T39" s="2">
        <f t="shared" si="7"/>
        <v>0.53235578628595537</v>
      </c>
      <c r="U39" s="2">
        <f t="shared" si="8"/>
        <v>0.26764729237753404</v>
      </c>
      <c r="V39" s="2">
        <v>1</v>
      </c>
      <c r="W39" s="2">
        <f t="shared" si="21"/>
        <v>0.50276018270564471</v>
      </c>
      <c r="X39" s="16">
        <f t="shared" si="22"/>
        <v>13</v>
      </c>
      <c r="Y39" s="16">
        <f t="shared" si="23"/>
        <v>3.4648546666889524</v>
      </c>
      <c r="Z39" s="1">
        <f t="shared" si="24"/>
        <v>0.99973474095380399</v>
      </c>
      <c r="AA39" s="16">
        <f t="shared" si="25"/>
        <v>0.47325467764789403</v>
      </c>
      <c r="AB39" s="1">
        <f t="shared" si="26"/>
        <v>1</v>
      </c>
      <c r="AC39" s="1">
        <f t="shared" si="27"/>
        <v>0</v>
      </c>
      <c r="AD39" s="1">
        <f t="shared" si="28"/>
        <v>1</v>
      </c>
      <c r="AE39" s="1">
        <f t="shared" si="29"/>
        <v>0</v>
      </c>
    </row>
    <row r="40" spans="4:31" x14ac:dyDescent="0.3">
      <c r="D40" s="2">
        <v>7.4</v>
      </c>
      <c r="E40" s="2">
        <v>8.4</v>
      </c>
      <c r="F40" s="2">
        <v>31</v>
      </c>
      <c r="G40" s="2">
        <v>7</v>
      </c>
      <c r="H40" s="2">
        <v>0.4</v>
      </c>
      <c r="I40" s="2">
        <v>148</v>
      </c>
      <c r="J40" s="2">
        <v>67.7</v>
      </c>
      <c r="K40" s="2">
        <f t="shared" si="0"/>
        <v>2.1861152141802065</v>
      </c>
      <c r="L40" s="2">
        <v>0.49</v>
      </c>
      <c r="N40" s="2">
        <f t="shared" si="1"/>
        <v>0.93574000000000002</v>
      </c>
      <c r="O40" s="2">
        <f t="shared" si="2"/>
        <v>1.0345864770195246</v>
      </c>
      <c r="P40" s="2">
        <f t="shared" si="3"/>
        <v>0.53186521713441659</v>
      </c>
      <c r="Q40" s="2">
        <f t="shared" si="4"/>
        <v>0.12032594375897732</v>
      </c>
      <c r="R40" s="2">
        <f t="shared" si="5"/>
        <v>1.008520259177452</v>
      </c>
      <c r="S40" s="2">
        <f t="shared" si="20"/>
        <v>31.384453978259991</v>
      </c>
      <c r="T40" s="2">
        <f t="shared" si="7"/>
        <v>0.51408483384263226</v>
      </c>
      <c r="U40" s="2">
        <f t="shared" si="8"/>
        <v>0.61019507390053862</v>
      </c>
      <c r="V40" s="2">
        <v>0</v>
      </c>
      <c r="W40" s="2" t="str">
        <f t="shared" si="21"/>
        <v>5</v>
      </c>
      <c r="X40" s="16">
        <f t="shared" si="22"/>
        <v>7</v>
      </c>
      <c r="Y40" s="16">
        <f t="shared" si="23"/>
        <v>6.7633140560678678E-2</v>
      </c>
      <c r="Z40" s="1">
        <f t="shared" si="24"/>
        <v>0.52696116328127585</v>
      </c>
      <c r="AA40" s="16">
        <f t="shared" si="25"/>
        <v>0.62768907956519981</v>
      </c>
      <c r="AB40" s="1">
        <f t="shared" si="26"/>
        <v>0</v>
      </c>
      <c r="AC40" s="1">
        <f t="shared" si="27"/>
        <v>1</v>
      </c>
      <c r="AD40" s="1">
        <f t="shared" si="28"/>
        <v>0</v>
      </c>
      <c r="AE40" s="1">
        <f t="shared" si="29"/>
        <v>0</v>
      </c>
    </row>
    <row r="41" spans="4:31" x14ac:dyDescent="0.3">
      <c r="D41" s="2">
        <v>7.4</v>
      </c>
      <c r="E41" s="2">
        <v>7.7</v>
      </c>
      <c r="F41" s="2">
        <v>39</v>
      </c>
      <c r="G41" s="2">
        <v>11</v>
      </c>
      <c r="H41" s="2">
        <v>0.4</v>
      </c>
      <c r="I41" s="2">
        <v>133</v>
      </c>
      <c r="J41" s="2">
        <v>82</v>
      </c>
      <c r="K41" s="2">
        <f t="shared" si="0"/>
        <v>1.6219512195121952</v>
      </c>
      <c r="L41" s="2">
        <v>0.37</v>
      </c>
      <c r="N41" s="2">
        <f t="shared" si="1"/>
        <v>0.94109500000000001</v>
      </c>
      <c r="O41" s="2">
        <f t="shared" si="2"/>
        <v>1.0345864770195246</v>
      </c>
      <c r="P41" s="2">
        <f t="shared" si="3"/>
        <v>0.39686664756097562</v>
      </c>
      <c r="Q41" s="2">
        <f t="shared" si="4"/>
        <v>1.208949820871366</v>
      </c>
      <c r="R41" s="2">
        <f t="shared" si="5"/>
        <v>1.0264828726939095</v>
      </c>
      <c r="S41" s="2">
        <f t="shared" si="20"/>
        <v>41.241781855933837</v>
      </c>
      <c r="T41" s="2">
        <f t="shared" si="7"/>
        <v>0.38359929921400471</v>
      </c>
      <c r="U41" s="2">
        <f t="shared" si="8"/>
        <v>0.16264608881071091</v>
      </c>
      <c r="V41" s="2">
        <v>0</v>
      </c>
      <c r="W41" s="2" t="str">
        <f t="shared" si="21"/>
        <v>5</v>
      </c>
      <c r="X41" s="16">
        <f t="shared" si="22"/>
        <v>11</v>
      </c>
      <c r="Y41" s="16">
        <f t="shared" si="23"/>
        <v>-4.4652992846800617</v>
      </c>
      <c r="Z41" s="1">
        <f t="shared" si="24"/>
        <v>3.9978450619088079E-6</v>
      </c>
      <c r="AA41" s="16">
        <f t="shared" si="25"/>
        <v>0.82483563711867669</v>
      </c>
      <c r="AB41" s="1">
        <f t="shared" si="26"/>
        <v>0</v>
      </c>
      <c r="AC41" s="1">
        <f t="shared" si="27"/>
        <v>1</v>
      </c>
      <c r="AD41" s="1">
        <f t="shared" si="28"/>
        <v>0</v>
      </c>
      <c r="AE41" s="1">
        <f t="shared" si="29"/>
        <v>1</v>
      </c>
    </row>
    <row r="42" spans="4:31" x14ac:dyDescent="0.3">
      <c r="D42" s="2">
        <v>7.4</v>
      </c>
      <c r="E42" s="2">
        <v>8.9</v>
      </c>
      <c r="F42" s="2">
        <v>47</v>
      </c>
      <c r="G42" s="2">
        <v>4</v>
      </c>
      <c r="H42" s="2">
        <v>0.4</v>
      </c>
      <c r="I42" s="2">
        <v>160.1</v>
      </c>
      <c r="J42" s="2">
        <v>97.1</v>
      </c>
      <c r="K42" s="2">
        <f t="shared" si="0"/>
        <v>1.6488156539649845</v>
      </c>
      <c r="L42" s="2">
        <v>0.37</v>
      </c>
      <c r="N42" s="2">
        <f t="shared" si="1"/>
        <v>0.93191500000000005</v>
      </c>
      <c r="O42" s="2">
        <f t="shared" si="2"/>
        <v>1.0345864770195246</v>
      </c>
      <c r="P42" s="2">
        <f t="shared" si="3"/>
        <v>0.39950457044284249</v>
      </c>
      <c r="Q42" s="2">
        <f t="shared" si="4"/>
        <v>0</v>
      </c>
      <c r="R42" s="2">
        <f t="shared" si="5"/>
        <v>1</v>
      </c>
      <c r="S42" s="2">
        <f t="shared" si="20"/>
        <v>47</v>
      </c>
      <c r="T42" s="2">
        <f t="shared" si="7"/>
        <v>0.3861490356937104</v>
      </c>
      <c r="U42" s="2">
        <f t="shared" si="8"/>
        <v>0.26641359040689799</v>
      </c>
      <c r="V42" s="2">
        <v>0</v>
      </c>
      <c r="W42" s="2" t="str">
        <f t="shared" si="21"/>
        <v>5</v>
      </c>
      <c r="X42" s="16">
        <f t="shared" si="22"/>
        <v>5</v>
      </c>
      <c r="Y42" s="16">
        <f t="shared" si="23"/>
        <v>-6.7654380635137095</v>
      </c>
      <c r="Z42" s="1">
        <f t="shared" si="24"/>
        <v>6.64532218147823E-12</v>
      </c>
      <c r="AA42" s="16">
        <f t="shared" si="25"/>
        <v>0.94</v>
      </c>
      <c r="AB42" s="1">
        <f t="shared" si="26"/>
        <v>0</v>
      </c>
      <c r="AC42" s="1">
        <f t="shared" si="27"/>
        <v>1</v>
      </c>
      <c r="AD42" s="1">
        <f t="shared" si="28"/>
        <v>0</v>
      </c>
      <c r="AE42" s="1">
        <f t="shared" si="29"/>
        <v>1</v>
      </c>
    </row>
    <row r="43" spans="4:31" x14ac:dyDescent="0.3">
      <c r="D43" s="2">
        <v>7.4</v>
      </c>
      <c r="E43" s="2">
        <v>5.7</v>
      </c>
      <c r="F43" s="2">
        <v>14</v>
      </c>
      <c r="G43" s="2">
        <v>9</v>
      </c>
      <c r="H43" s="2">
        <v>0.4</v>
      </c>
      <c r="I43" s="2">
        <v>105.5</v>
      </c>
      <c r="J43" s="2">
        <v>55.9</v>
      </c>
      <c r="K43" s="2">
        <f t="shared" si="0"/>
        <v>1.8872987477638641</v>
      </c>
      <c r="L43" s="2">
        <v>0.44</v>
      </c>
      <c r="N43" s="2">
        <f t="shared" si="1"/>
        <v>0.956395</v>
      </c>
      <c r="O43" s="2">
        <f t="shared" si="2"/>
        <v>1.0345864770195246</v>
      </c>
      <c r="P43" s="2">
        <f t="shared" si="3"/>
        <v>0.46930080232558136</v>
      </c>
      <c r="Q43" s="2">
        <f t="shared" si="4"/>
        <v>0.5567277084540817</v>
      </c>
      <c r="R43" s="2">
        <f t="shared" si="5"/>
        <v>1.0169999999999999</v>
      </c>
      <c r="S43" s="2">
        <f t="shared" si="20"/>
        <v>14.794727708454081</v>
      </c>
      <c r="T43" s="2">
        <f t="shared" si="7"/>
        <v>0.45361196260515668</v>
      </c>
      <c r="U43" s="2">
        <f t="shared" si="8"/>
        <v>0.15800266246413872</v>
      </c>
      <c r="V43" s="2">
        <v>1</v>
      </c>
      <c r="W43" s="2">
        <f t="shared" si="21"/>
        <v>0.34832119849024135</v>
      </c>
      <c r="X43" s="16">
        <f t="shared" si="22"/>
        <v>9</v>
      </c>
      <c r="Y43" s="16">
        <f t="shared" si="23"/>
        <v>5.5818636253513816</v>
      </c>
      <c r="Z43" s="1">
        <f t="shared" si="24"/>
        <v>0.99999998810225332</v>
      </c>
      <c r="AA43" s="16">
        <f t="shared" si="25"/>
        <v>0.29589455416908161</v>
      </c>
      <c r="AB43" s="1">
        <f t="shared" si="26"/>
        <v>1</v>
      </c>
      <c r="AC43" s="1">
        <f t="shared" si="27"/>
        <v>0</v>
      </c>
      <c r="AD43" s="1">
        <f t="shared" si="28"/>
        <v>1</v>
      </c>
      <c r="AE43" s="1">
        <f t="shared" si="29"/>
        <v>0</v>
      </c>
    </row>
    <row r="44" spans="4:31" x14ac:dyDescent="0.3">
      <c r="D44" s="2">
        <v>7.4</v>
      </c>
      <c r="E44" s="2">
        <v>6.5</v>
      </c>
      <c r="F44" s="2">
        <v>45</v>
      </c>
      <c r="G44" s="2">
        <v>5</v>
      </c>
      <c r="H44" s="2">
        <v>0.4</v>
      </c>
      <c r="I44" s="2">
        <v>122.1</v>
      </c>
      <c r="J44" s="2">
        <v>64.5</v>
      </c>
      <c r="K44" s="2">
        <f t="shared" si="0"/>
        <v>1.8930232558139535</v>
      </c>
      <c r="L44" s="2">
        <v>0.44</v>
      </c>
      <c r="N44" s="2">
        <f t="shared" si="1"/>
        <v>0.95027499999999998</v>
      </c>
      <c r="O44" s="2">
        <f t="shared" si="2"/>
        <v>1.0345864770195246</v>
      </c>
      <c r="P44" s="2">
        <f t="shared" si="3"/>
        <v>0.46771209534883718</v>
      </c>
      <c r="Q44" s="2">
        <f t="shared" si="4"/>
        <v>0</v>
      </c>
      <c r="R44" s="2">
        <f t="shared" si="5"/>
        <v>1</v>
      </c>
      <c r="S44" s="2">
        <f t="shared" si="20"/>
        <v>45</v>
      </c>
      <c r="T44" s="2">
        <f t="shared" si="7"/>
        <v>0.45207636648822214</v>
      </c>
      <c r="U44" s="2">
        <f t="shared" si="8"/>
        <v>0.23762830323436382</v>
      </c>
      <c r="V44" s="2">
        <v>0</v>
      </c>
      <c r="W44" s="2" t="str">
        <f t="shared" si="21"/>
        <v>5</v>
      </c>
      <c r="X44" s="16">
        <f t="shared" si="22"/>
        <v>5</v>
      </c>
      <c r="Y44" s="16">
        <f t="shared" si="23"/>
        <v>-5.7928382589261167</v>
      </c>
      <c r="Z44" s="1">
        <f t="shared" si="24"/>
        <v>3.4603375072125245E-9</v>
      </c>
      <c r="AA44" s="16">
        <f t="shared" si="25"/>
        <v>0.9</v>
      </c>
      <c r="AB44" s="1">
        <f t="shared" si="26"/>
        <v>0</v>
      </c>
      <c r="AC44" s="1">
        <f t="shared" si="27"/>
        <v>1</v>
      </c>
      <c r="AD44" s="1">
        <f t="shared" si="28"/>
        <v>0</v>
      </c>
      <c r="AE44" s="1">
        <f t="shared" si="29"/>
        <v>1</v>
      </c>
    </row>
    <row r="45" spans="4:31" x14ac:dyDescent="0.3">
      <c r="D45" s="2">
        <v>7.4</v>
      </c>
      <c r="E45" s="2">
        <v>7.5</v>
      </c>
      <c r="F45" s="2">
        <v>39</v>
      </c>
      <c r="G45" s="2">
        <v>8</v>
      </c>
      <c r="H45" s="2">
        <v>0.4</v>
      </c>
      <c r="I45" s="2">
        <v>142.69999999999999</v>
      </c>
      <c r="J45" s="2">
        <v>75.099999999999994</v>
      </c>
      <c r="K45" s="2">
        <f t="shared" si="0"/>
        <v>1.9001331557922769</v>
      </c>
      <c r="L45" s="2">
        <v>0.43</v>
      </c>
      <c r="N45" s="2">
        <f t="shared" si="1"/>
        <v>0.94262500000000005</v>
      </c>
      <c r="O45" s="2">
        <f t="shared" si="2"/>
        <v>1.0345864770195246</v>
      </c>
      <c r="P45" s="2">
        <f t="shared" si="3"/>
        <v>0.46568938415446076</v>
      </c>
      <c r="Q45" s="2">
        <f t="shared" si="4"/>
        <v>0.29857025909289908</v>
      </c>
      <c r="R45" s="2">
        <f t="shared" si="5"/>
        <v>1.0126274169979694</v>
      </c>
      <c r="S45" s="2">
        <f t="shared" si="20"/>
        <v>39.791039522013705</v>
      </c>
      <c r="T45" s="2">
        <f t="shared" si="7"/>
        <v>0.450121275019983</v>
      </c>
      <c r="U45" s="2">
        <f t="shared" si="8"/>
        <v>0.11732275332951075</v>
      </c>
      <c r="V45" s="2">
        <v>0</v>
      </c>
      <c r="W45" s="2" t="str">
        <f t="shared" si="21"/>
        <v>5</v>
      </c>
      <c r="X45" s="16">
        <f t="shared" si="22"/>
        <v>8</v>
      </c>
      <c r="Y45" s="16">
        <f t="shared" si="23"/>
        <v>-3.5679327376599681</v>
      </c>
      <c r="Z45" s="1">
        <f t="shared" si="24"/>
        <v>1.7990441735600877E-4</v>
      </c>
      <c r="AA45" s="16">
        <f t="shared" si="25"/>
        <v>0.7958207904402741</v>
      </c>
      <c r="AB45" s="1">
        <f t="shared" si="26"/>
        <v>0</v>
      </c>
      <c r="AC45" s="1">
        <f t="shared" si="27"/>
        <v>1</v>
      </c>
      <c r="AD45" s="1">
        <f t="shared" si="28"/>
        <v>0</v>
      </c>
      <c r="AE45" s="1">
        <f t="shared" si="29"/>
        <v>1</v>
      </c>
    </row>
    <row r="46" spans="4:31" x14ac:dyDescent="0.3">
      <c r="D46" s="2">
        <v>7.4</v>
      </c>
      <c r="E46" s="2">
        <v>2.2999999999999998</v>
      </c>
      <c r="F46" s="2">
        <v>7</v>
      </c>
      <c r="G46" s="2">
        <v>9</v>
      </c>
      <c r="H46" s="2">
        <v>0.4</v>
      </c>
      <c r="I46" s="2">
        <v>41.9</v>
      </c>
      <c r="J46" s="2">
        <v>25.1</v>
      </c>
      <c r="K46" s="2">
        <f t="shared" si="0"/>
        <v>1.6693227091633465</v>
      </c>
      <c r="L46" s="2">
        <v>0.41</v>
      </c>
      <c r="N46" s="2">
        <f t="shared" si="1"/>
        <v>0.98240499999999997</v>
      </c>
      <c r="O46" s="2">
        <f t="shared" si="2"/>
        <v>1.0345864770195246</v>
      </c>
      <c r="P46" s="2">
        <f t="shared" si="3"/>
        <v>0.42638725378486048</v>
      </c>
      <c r="Q46" s="2">
        <f t="shared" si="4"/>
        <v>0.5567277084540817</v>
      </c>
      <c r="R46" s="2">
        <f t="shared" si="5"/>
        <v>1.0169999999999999</v>
      </c>
      <c r="S46" s="2">
        <f t="shared" si="20"/>
        <v>7.6757277084540814</v>
      </c>
      <c r="T46" s="2">
        <f t="shared" si="7"/>
        <v>0.41213302440721322</v>
      </c>
      <c r="U46" s="2">
        <f t="shared" si="8"/>
        <v>9.3217715971048359E-2</v>
      </c>
      <c r="V46" s="2">
        <v>1</v>
      </c>
      <c r="W46" s="2">
        <f t="shared" si="21"/>
        <v>0.22618356319571087</v>
      </c>
      <c r="X46" s="16">
        <f t="shared" si="22"/>
        <v>9</v>
      </c>
      <c r="Y46" s="16">
        <f t="shared" si="23"/>
        <v>6.6974520456996656</v>
      </c>
      <c r="Z46" s="1">
        <f t="shared" si="24"/>
        <v>0.99999999998939582</v>
      </c>
      <c r="AA46" s="16">
        <f t="shared" si="25"/>
        <v>0.15351455416908164</v>
      </c>
      <c r="AB46" s="1">
        <f t="shared" si="26"/>
        <v>1</v>
      </c>
      <c r="AC46" s="1">
        <f t="shared" si="27"/>
        <v>0</v>
      </c>
      <c r="AD46" s="1">
        <f t="shared" si="28"/>
        <v>1</v>
      </c>
      <c r="AE46" s="1">
        <f t="shared" si="29"/>
        <v>0</v>
      </c>
    </row>
    <row r="47" spans="4:31" x14ac:dyDescent="0.3">
      <c r="D47" s="2">
        <v>7.4</v>
      </c>
      <c r="E47" s="2">
        <v>8</v>
      </c>
      <c r="F47" s="2">
        <v>9</v>
      </c>
      <c r="G47" s="2">
        <v>9</v>
      </c>
      <c r="H47" s="2">
        <v>0.4</v>
      </c>
      <c r="I47" s="2">
        <v>150.19999999999999</v>
      </c>
      <c r="J47" s="2">
        <v>76.400000000000006</v>
      </c>
      <c r="K47" s="2">
        <f t="shared" si="0"/>
        <v>1.9659685863874343</v>
      </c>
      <c r="L47" s="2">
        <v>0.44</v>
      </c>
      <c r="N47" s="2">
        <f t="shared" si="1"/>
        <v>0.93879999999999997</v>
      </c>
      <c r="O47" s="2">
        <f t="shared" si="2"/>
        <v>1.0345864770195246</v>
      </c>
      <c r="P47" s="2">
        <f t="shared" si="3"/>
        <v>0.47986934031413608</v>
      </c>
      <c r="Q47" s="2">
        <f t="shared" si="4"/>
        <v>0.5567277084540817</v>
      </c>
      <c r="R47" s="2">
        <f t="shared" si="5"/>
        <v>1.0169999999999999</v>
      </c>
      <c r="S47" s="2">
        <f t="shared" si="20"/>
        <v>9.7097277084540803</v>
      </c>
      <c r="T47" s="2">
        <f t="shared" si="7"/>
        <v>0.4638271918037839</v>
      </c>
      <c r="U47" s="2">
        <f t="shared" si="8"/>
        <v>0.11056892571296036</v>
      </c>
      <c r="V47" s="2">
        <v>1</v>
      </c>
      <c r="W47" s="2">
        <f t="shared" si="21"/>
        <v>0.23838388017521644</v>
      </c>
      <c r="X47" s="16">
        <f t="shared" si="22"/>
        <v>9</v>
      </c>
      <c r="Y47" s="16">
        <f t="shared" si="23"/>
        <v>8.0383759192446149</v>
      </c>
      <c r="Z47" s="1">
        <f t="shared" si="24"/>
        <v>0.99999999999999956</v>
      </c>
      <c r="AA47" s="16">
        <f t="shared" si="25"/>
        <v>0.1941945541690816</v>
      </c>
      <c r="AB47" s="1">
        <f t="shared" si="26"/>
        <v>1</v>
      </c>
      <c r="AC47" s="1">
        <f t="shared" si="27"/>
        <v>0</v>
      </c>
      <c r="AD47" s="1">
        <f t="shared" si="28"/>
        <v>1</v>
      </c>
      <c r="AE47" s="1">
        <f t="shared" si="29"/>
        <v>0</v>
      </c>
    </row>
    <row r="48" spans="4:31" x14ac:dyDescent="0.3">
      <c r="D48" s="2">
        <v>7.4</v>
      </c>
      <c r="E48" s="2">
        <v>10</v>
      </c>
      <c r="F48" s="2">
        <v>45</v>
      </c>
      <c r="G48" s="2">
        <v>11</v>
      </c>
      <c r="H48" s="2">
        <v>0.4</v>
      </c>
      <c r="I48" s="2">
        <v>187.1</v>
      </c>
      <c r="J48" s="2">
        <v>96.3</v>
      </c>
      <c r="K48" s="2">
        <f t="shared" si="0"/>
        <v>1.9428868120456906</v>
      </c>
      <c r="L48" s="2">
        <v>0.42</v>
      </c>
      <c r="N48" s="2">
        <f t="shared" si="1"/>
        <v>0.90699999999999992</v>
      </c>
      <c r="O48" s="2">
        <f t="shared" si="2"/>
        <v>1.0345864770195246</v>
      </c>
      <c r="P48" s="2">
        <f t="shared" si="3"/>
        <v>0.45817156801661474</v>
      </c>
      <c r="Q48" s="2">
        <f t="shared" si="4"/>
        <v>1.208949820871366</v>
      </c>
      <c r="R48" s="2">
        <f t="shared" si="5"/>
        <v>1.0264828726939095</v>
      </c>
      <c r="S48" s="2">
        <f t="shared" si="20"/>
        <v>47.400679092097292</v>
      </c>
      <c r="T48" s="2">
        <f t="shared" si="7"/>
        <v>0.44285478130018918</v>
      </c>
      <c r="U48" s="2">
        <f t="shared" si="8"/>
        <v>0.27167867717729105</v>
      </c>
      <c r="V48" s="2">
        <v>0</v>
      </c>
      <c r="W48" s="2" t="str">
        <f t="shared" si="21"/>
        <v>5</v>
      </c>
      <c r="X48" s="16">
        <f t="shared" si="22"/>
        <v>11</v>
      </c>
      <c r="Y48" s="16">
        <f t="shared" si="23"/>
        <v>-5.8563727825850789</v>
      </c>
      <c r="Z48" s="1">
        <f t="shared" si="24"/>
        <v>2.3654283401962761E-9</v>
      </c>
      <c r="AA48" s="16">
        <f t="shared" si="25"/>
        <v>0.94801358184194584</v>
      </c>
      <c r="AB48" s="1">
        <f t="shared" si="26"/>
        <v>0</v>
      </c>
      <c r="AC48" s="1">
        <f t="shared" si="27"/>
        <v>1</v>
      </c>
      <c r="AD48" s="1">
        <f t="shared" si="28"/>
        <v>0</v>
      </c>
      <c r="AE48" s="1">
        <f t="shared" si="29"/>
        <v>1</v>
      </c>
    </row>
    <row r="49" spans="4:31" x14ac:dyDescent="0.3">
      <c r="D49" s="2">
        <v>7.4</v>
      </c>
      <c r="E49" s="2">
        <v>9.8000000000000007</v>
      </c>
      <c r="F49" s="2">
        <v>34</v>
      </c>
      <c r="G49" s="2">
        <v>7</v>
      </c>
      <c r="H49" s="2">
        <v>0.4</v>
      </c>
      <c r="I49" s="2">
        <v>183.3</v>
      </c>
      <c r="J49" s="2">
        <v>91.7</v>
      </c>
      <c r="K49" s="2">
        <f t="shared" si="0"/>
        <v>1.9989094874591058</v>
      </c>
      <c r="L49" s="2">
        <v>0.44</v>
      </c>
      <c r="N49" s="2">
        <f t="shared" si="1"/>
        <v>0.91233999999999993</v>
      </c>
      <c r="O49" s="2">
        <f t="shared" si="2"/>
        <v>1.0345864770195246</v>
      </c>
      <c r="P49" s="2">
        <f t="shared" si="3"/>
        <v>0.47415812126499451</v>
      </c>
      <c r="Q49" s="2">
        <f t="shared" si="4"/>
        <v>0.12032594375897732</v>
      </c>
      <c r="R49" s="2">
        <f t="shared" si="5"/>
        <v>1.008520259177452</v>
      </c>
      <c r="S49" s="2">
        <f t="shared" si="20"/>
        <v>34.410014755792346</v>
      </c>
      <c r="T49" s="2">
        <f t="shared" si="7"/>
        <v>0.45830690019356041</v>
      </c>
      <c r="U49" s="2">
        <f t="shared" si="8"/>
        <v>-2.1887173620284628</v>
      </c>
      <c r="V49" s="2">
        <v>0</v>
      </c>
      <c r="W49" s="2" t="str">
        <f t="shared" si="21"/>
        <v>5</v>
      </c>
      <c r="X49" s="16">
        <f t="shared" si="22"/>
        <v>7</v>
      </c>
      <c r="Y49" s="16">
        <f t="shared" si="23"/>
        <v>-1.225358741857542</v>
      </c>
      <c r="Z49" s="1">
        <f t="shared" si="24"/>
        <v>0.1102200424017787</v>
      </c>
      <c r="AA49" s="16">
        <f t="shared" si="25"/>
        <v>0.68820029511584691</v>
      </c>
      <c r="AB49" s="1">
        <f t="shared" si="26"/>
        <v>0</v>
      </c>
      <c r="AC49" s="1">
        <f t="shared" si="27"/>
        <v>1</v>
      </c>
      <c r="AD49" s="1">
        <f t="shared" si="28"/>
        <v>0</v>
      </c>
      <c r="AE49" s="1">
        <f t="shared" si="29"/>
        <v>1</v>
      </c>
    </row>
    <row r="50" spans="4:31" x14ac:dyDescent="0.3">
      <c r="D50" s="2">
        <v>7.4</v>
      </c>
      <c r="E50" s="2">
        <v>3.5</v>
      </c>
      <c r="F50" s="2">
        <v>10</v>
      </c>
      <c r="G50" s="2">
        <v>21</v>
      </c>
      <c r="H50" s="2">
        <v>0.4</v>
      </c>
      <c r="I50" s="2">
        <v>58.6</v>
      </c>
      <c r="J50" s="2">
        <v>54.6</v>
      </c>
      <c r="K50" s="2">
        <f t="shared" si="0"/>
        <v>1.0732600732600732</v>
      </c>
      <c r="L50" s="2">
        <v>0.26</v>
      </c>
      <c r="N50" s="2">
        <f t="shared" si="1"/>
        <v>0.97322500000000001</v>
      </c>
      <c r="O50" s="2">
        <f t="shared" si="2"/>
        <v>1.0345864770195246</v>
      </c>
      <c r="P50" s="2">
        <f t="shared" si="3"/>
        <v>0.27157611904761908</v>
      </c>
      <c r="Q50" s="2">
        <f t="shared" si="4"/>
        <v>3.7778724140058317</v>
      </c>
      <c r="R50" s="2">
        <f t="shared" si="5"/>
        <v>1.0862340895940727</v>
      </c>
      <c r="S50" s="2">
        <f t="shared" si="20"/>
        <v>14.64021330994656</v>
      </c>
      <c r="T50" s="2">
        <f t="shared" si="7"/>
        <v>0.26249726347669433</v>
      </c>
      <c r="U50" s="2">
        <f t="shared" si="8"/>
        <v>0.15646430959377813</v>
      </c>
      <c r="V50" s="2">
        <v>1</v>
      </c>
      <c r="W50" s="2">
        <f t="shared" si="21"/>
        <v>0.59606072658227816</v>
      </c>
      <c r="X50" s="16">
        <f t="shared" si="22"/>
        <v>21</v>
      </c>
      <c r="Y50" s="16">
        <f t="shared" si="23"/>
        <v>3.9858923705895637</v>
      </c>
      <c r="Z50" s="1">
        <f t="shared" si="24"/>
        <v>0.99996638650876035</v>
      </c>
      <c r="AA50" s="16">
        <f t="shared" si="25"/>
        <v>0.29280426619893118</v>
      </c>
      <c r="AB50" s="1">
        <f t="shared" si="26"/>
        <v>1</v>
      </c>
      <c r="AC50" s="1">
        <f t="shared" si="27"/>
        <v>0</v>
      </c>
      <c r="AD50" s="1">
        <f t="shared" si="28"/>
        <v>1</v>
      </c>
      <c r="AE50" s="1">
        <f t="shared" si="29"/>
        <v>0</v>
      </c>
    </row>
    <row r="51" spans="4:31" x14ac:dyDescent="0.3">
      <c r="D51" s="2">
        <v>7.4</v>
      </c>
      <c r="E51" s="2">
        <v>5</v>
      </c>
      <c r="F51" s="2">
        <v>31</v>
      </c>
      <c r="G51" s="2">
        <v>29</v>
      </c>
      <c r="H51" s="2">
        <v>0.4</v>
      </c>
      <c r="I51" s="2">
        <v>89.3</v>
      </c>
      <c r="J51" s="2">
        <v>70.3</v>
      </c>
      <c r="K51" s="2">
        <f t="shared" si="0"/>
        <v>1.2702702702702702</v>
      </c>
      <c r="L51" s="2">
        <v>0.3</v>
      </c>
      <c r="N51" s="2">
        <f t="shared" si="1"/>
        <v>0.96174999999999999</v>
      </c>
      <c r="O51" s="2">
        <f t="shared" si="2"/>
        <v>1.0345864770195246</v>
      </c>
      <c r="P51" s="2">
        <f t="shared" si="3"/>
        <v>0.31763743243243248</v>
      </c>
      <c r="Q51" s="2">
        <f t="shared" si="4"/>
        <v>4.6370504164880719</v>
      </c>
      <c r="R51" s="2">
        <f t="shared" si="5"/>
        <v>1.1461697794069006</v>
      </c>
      <c r="S51" s="2">
        <f t="shared" si="20"/>
        <v>40.168313578101987</v>
      </c>
      <c r="T51" s="2">
        <f t="shared" si="7"/>
        <v>0.30701873597603391</v>
      </c>
      <c r="U51" s="2">
        <f t="shared" si="8"/>
        <v>0.1306747920617691</v>
      </c>
      <c r="V51" s="2">
        <v>0</v>
      </c>
      <c r="W51" s="2" t="str">
        <f t="shared" si="21"/>
        <v>5</v>
      </c>
      <c r="X51" s="16">
        <f t="shared" si="22"/>
        <v>29</v>
      </c>
      <c r="Y51" s="16">
        <f t="shared" si="23"/>
        <v>-3.8415336964393485</v>
      </c>
      <c r="Z51" s="1">
        <f t="shared" si="24"/>
        <v>6.1133973526481867E-5</v>
      </c>
      <c r="AA51" s="16">
        <f t="shared" si="25"/>
        <v>0.80336627156203977</v>
      </c>
      <c r="AB51" s="1">
        <f t="shared" si="26"/>
        <v>0</v>
      </c>
      <c r="AC51" s="1">
        <f t="shared" si="27"/>
        <v>1</v>
      </c>
      <c r="AD51" s="1">
        <f t="shared" si="28"/>
        <v>0</v>
      </c>
      <c r="AE51" s="1">
        <f t="shared" si="29"/>
        <v>1</v>
      </c>
    </row>
    <row r="52" spans="4:31" x14ac:dyDescent="0.3">
      <c r="D52" s="2">
        <v>7.4</v>
      </c>
      <c r="E52" s="2">
        <v>3.8</v>
      </c>
      <c r="F52" s="2">
        <v>10</v>
      </c>
      <c r="G52" s="2">
        <v>28</v>
      </c>
      <c r="H52" s="2">
        <v>0.4</v>
      </c>
      <c r="I52" s="2">
        <v>68.2</v>
      </c>
      <c r="J52" s="2">
        <v>43.2</v>
      </c>
      <c r="K52" s="2">
        <f t="shared" si="0"/>
        <v>1.5787037037037037</v>
      </c>
      <c r="L52" s="2">
        <v>0.38</v>
      </c>
      <c r="N52" s="2">
        <f t="shared" si="1"/>
        <v>0.97092999999999996</v>
      </c>
      <c r="O52" s="2">
        <f t="shared" si="2"/>
        <v>1.0345864770195246</v>
      </c>
      <c r="P52" s="2">
        <f t="shared" si="3"/>
        <v>0.39853080462962964</v>
      </c>
      <c r="Q52" s="2">
        <f t="shared" si="4"/>
        <v>4.5615070448822781</v>
      </c>
      <c r="R52" s="2">
        <f t="shared" si="5"/>
        <v>1.1381620734196169</v>
      </c>
      <c r="S52" s="2">
        <f t="shared" si="20"/>
        <v>15.943127779078447</v>
      </c>
      <c r="T52" s="2">
        <f t="shared" si="7"/>
        <v>0.38520782310796492</v>
      </c>
      <c r="U52" s="2">
        <f t="shared" si="8"/>
        <v>0.16967421668170135</v>
      </c>
      <c r="V52" s="2">
        <v>1</v>
      </c>
      <c r="W52" s="2">
        <f t="shared" si="21"/>
        <v>0.44047448287192642</v>
      </c>
      <c r="X52" s="16">
        <f t="shared" si="22"/>
        <v>28</v>
      </c>
      <c r="Y52" s="16">
        <f t="shared" si="23"/>
        <v>5.3237695283106827</v>
      </c>
      <c r="Z52" s="1">
        <f t="shared" si="24"/>
        <v>0.99999994918066548</v>
      </c>
      <c r="AA52" s="16">
        <f t="shared" si="25"/>
        <v>0.31886255558156895</v>
      </c>
      <c r="AB52" s="1">
        <f t="shared" si="26"/>
        <v>1</v>
      </c>
      <c r="AC52" s="1">
        <f t="shared" si="27"/>
        <v>0</v>
      </c>
      <c r="AD52" s="1">
        <f t="shared" si="28"/>
        <v>1</v>
      </c>
      <c r="AE52" s="1">
        <f t="shared" si="29"/>
        <v>0</v>
      </c>
    </row>
    <row r="53" spans="4:31" x14ac:dyDescent="0.3">
      <c r="D53" s="2">
        <v>7.4</v>
      </c>
      <c r="E53" s="2">
        <v>8</v>
      </c>
      <c r="F53" s="2">
        <v>18</v>
      </c>
      <c r="G53" s="2">
        <v>25</v>
      </c>
      <c r="H53" s="2">
        <v>0.4</v>
      </c>
      <c r="I53" s="2">
        <v>148.1</v>
      </c>
      <c r="J53" s="2">
        <v>76.099999999999994</v>
      </c>
      <c r="K53" s="2">
        <f t="shared" si="0"/>
        <v>1.9461235216819974</v>
      </c>
      <c r="L53" s="2">
        <v>0.44</v>
      </c>
      <c r="N53" s="2">
        <f t="shared" si="1"/>
        <v>0.93879999999999997</v>
      </c>
      <c r="O53" s="2">
        <f t="shared" si="2"/>
        <v>1.0345864770195246</v>
      </c>
      <c r="P53" s="2">
        <f t="shared" si="3"/>
        <v>0.47502539816031542</v>
      </c>
      <c r="Q53" s="2">
        <f t="shared" si="4"/>
        <v>4.2887700920237108</v>
      </c>
      <c r="R53" s="2">
        <f t="shared" si="5"/>
        <v>1.115</v>
      </c>
      <c r="S53" s="2">
        <f t="shared" si="20"/>
        <v>24.358770092023711</v>
      </c>
      <c r="T53" s="2">
        <f t="shared" si="7"/>
        <v>0.45914518381178376</v>
      </c>
      <c r="U53" s="2">
        <f t="shared" si="8"/>
        <v>0.27975690432192429</v>
      </c>
      <c r="V53" s="2">
        <v>1</v>
      </c>
      <c r="W53" s="2">
        <f t="shared" si="21"/>
        <v>0.60929944206189113</v>
      </c>
      <c r="X53" s="16">
        <f t="shared" si="22"/>
        <v>25</v>
      </c>
      <c r="Y53" s="16">
        <f t="shared" si="23"/>
        <v>3.8066364335567835</v>
      </c>
      <c r="Z53" s="1">
        <f t="shared" si="24"/>
        <v>0.99992956520237097</v>
      </c>
      <c r="AA53" s="16">
        <f t="shared" si="25"/>
        <v>0.4871754018404742</v>
      </c>
      <c r="AB53" s="1">
        <f t="shared" si="26"/>
        <v>1</v>
      </c>
      <c r="AC53" s="1">
        <f t="shared" si="27"/>
        <v>0</v>
      </c>
      <c r="AD53" s="1">
        <f t="shared" si="28"/>
        <v>1</v>
      </c>
      <c r="AE53" s="1">
        <f t="shared" si="29"/>
        <v>0</v>
      </c>
    </row>
    <row r="54" spans="4:31" x14ac:dyDescent="0.3">
      <c r="D54" s="2">
        <v>7.4</v>
      </c>
      <c r="E54" s="2">
        <v>5.2</v>
      </c>
      <c r="F54" s="2">
        <v>18</v>
      </c>
      <c r="G54" s="2">
        <v>18</v>
      </c>
      <c r="H54" s="2">
        <v>0.4</v>
      </c>
      <c r="I54" s="2">
        <v>94.5</v>
      </c>
      <c r="J54" s="2">
        <v>48.5</v>
      </c>
      <c r="K54" s="2">
        <f t="shared" si="0"/>
        <v>1.9484536082474226</v>
      </c>
      <c r="L54" s="2">
        <v>0.46</v>
      </c>
      <c r="N54" s="2">
        <f t="shared" si="1"/>
        <v>0.96021999999999996</v>
      </c>
      <c r="O54" s="2">
        <f t="shared" si="2"/>
        <v>1.0345864770195246</v>
      </c>
      <c r="P54" s="2">
        <f t="shared" si="3"/>
        <v>0.48644547216494843</v>
      </c>
      <c r="Q54" s="2">
        <f t="shared" si="4"/>
        <v>3.2335488424157086</v>
      </c>
      <c r="R54" s="2">
        <f t="shared" si="5"/>
        <v>1.066367532368147</v>
      </c>
      <c r="S54" s="2">
        <f t="shared" si="20"/>
        <v>22.428164425042354</v>
      </c>
      <c r="T54" s="2">
        <f t="shared" si="7"/>
        <v>0.47018348197080512</v>
      </c>
      <c r="U54" s="2">
        <f t="shared" si="8"/>
        <v>0.24824080013403305</v>
      </c>
      <c r="V54" s="2">
        <v>1</v>
      </c>
      <c r="W54" s="2">
        <f t="shared" si="21"/>
        <v>0.52796580410165694</v>
      </c>
      <c r="X54" s="16">
        <f t="shared" si="22"/>
        <v>18</v>
      </c>
      <c r="Y54" s="16">
        <f t="shared" si="23"/>
        <v>3.6228010999007041</v>
      </c>
      <c r="Z54" s="1">
        <f t="shared" si="24"/>
        <v>0.99985428504217022</v>
      </c>
      <c r="AA54" s="16">
        <f t="shared" si="25"/>
        <v>0.44856328850084709</v>
      </c>
      <c r="AB54" s="1">
        <f t="shared" si="26"/>
        <v>1</v>
      </c>
      <c r="AC54" s="1">
        <f t="shared" si="27"/>
        <v>0</v>
      </c>
      <c r="AD54" s="1">
        <f t="shared" si="28"/>
        <v>1</v>
      </c>
      <c r="AE54" s="1">
        <f t="shared" si="29"/>
        <v>0</v>
      </c>
    </row>
    <row r="55" spans="4:31" x14ac:dyDescent="0.3">
      <c r="D55" s="2">
        <v>7.4</v>
      </c>
      <c r="E55" s="2">
        <v>10.199999999999999</v>
      </c>
      <c r="F55" s="2">
        <v>27</v>
      </c>
      <c r="G55" s="2">
        <v>19</v>
      </c>
      <c r="H55" s="2">
        <v>0.4</v>
      </c>
      <c r="I55" s="2">
        <v>193</v>
      </c>
      <c r="J55" s="2">
        <v>97</v>
      </c>
      <c r="K55" s="2">
        <f t="shared" si="0"/>
        <v>1.9896907216494846</v>
      </c>
      <c r="L55" s="2">
        <v>0.43</v>
      </c>
      <c r="N55" s="2">
        <f t="shared" si="1"/>
        <v>0.90165999999999991</v>
      </c>
      <c r="O55" s="2">
        <f t="shared" si="2"/>
        <v>1.0345864770195246</v>
      </c>
      <c r="P55" s="2">
        <f t="shared" si="3"/>
        <v>0.46644637938144323</v>
      </c>
      <c r="Q55" s="2">
        <f t="shared" si="4"/>
        <v>3.4338573135717136</v>
      </c>
      <c r="R55" s="2">
        <f t="shared" si="5"/>
        <v>1.0728190799272728</v>
      </c>
      <c r="S55" s="2">
        <f t="shared" si="20"/>
        <v>32.399972471608081</v>
      </c>
      <c r="T55" s="2">
        <f t="shared" si="7"/>
        <v>0.45085296371280575</v>
      </c>
      <c r="U55" s="2">
        <f t="shared" si="8"/>
        <v>0.86035625588501319</v>
      </c>
      <c r="V55" s="2">
        <v>0</v>
      </c>
      <c r="W55" s="2" t="str">
        <f t="shared" si="21"/>
        <v>5</v>
      </c>
      <c r="X55" s="16">
        <f t="shared" si="22"/>
        <v>19</v>
      </c>
      <c r="Y55" s="16">
        <f t="shared" si="23"/>
        <v>0.73370767861035269</v>
      </c>
      <c r="Z55" s="1">
        <f t="shared" si="24"/>
        <v>0.76843654118204152</v>
      </c>
      <c r="AA55" s="16">
        <f t="shared" si="25"/>
        <v>0.64799944943216159</v>
      </c>
      <c r="AB55" s="1">
        <f t="shared" si="26"/>
        <v>0</v>
      </c>
      <c r="AC55" s="1">
        <f t="shared" si="27"/>
        <v>1</v>
      </c>
      <c r="AD55" s="1">
        <f t="shared" si="28"/>
        <v>0</v>
      </c>
      <c r="AE55" s="1">
        <f t="shared" si="29"/>
        <v>0</v>
      </c>
    </row>
    <row r="56" spans="4:31" hidden="1" x14ac:dyDescent="0.3">
      <c r="D56" s="2">
        <v>7.4</v>
      </c>
      <c r="E56" s="2">
        <v>3.5</v>
      </c>
      <c r="F56" s="2">
        <v>14</v>
      </c>
      <c r="G56" s="2">
        <v>34</v>
      </c>
      <c r="H56" s="2">
        <v>0.4</v>
      </c>
      <c r="I56" s="2">
        <v>66.2</v>
      </c>
      <c r="J56" s="2">
        <v>66.2</v>
      </c>
      <c r="K56" s="2">
        <f t="shared" si="0"/>
        <v>1</v>
      </c>
      <c r="L56" s="2">
        <v>0.24</v>
      </c>
      <c r="N56" s="2">
        <f t="shared" si="1"/>
        <v>0.97322500000000001</v>
      </c>
      <c r="O56" s="2">
        <f t="shared" si="2"/>
        <v>1.0345864770195246</v>
      </c>
      <c r="P56" s="2">
        <f t="shared" si="3"/>
        <v>0.25303849999999994</v>
      </c>
      <c r="Q56" s="2">
        <f t="shared" si="4"/>
        <v>4.9314848948208478</v>
      </c>
      <c r="R56" s="2">
        <f t="shared" si="5"/>
        <v>1.1882523644247402</v>
      </c>
      <c r="S56" s="2">
        <f t="shared" si="18"/>
        <v>21.567017996767213</v>
      </c>
      <c r="T56" s="2">
        <f t="shared" si="7"/>
        <v>0.24457936153289256</v>
      </c>
      <c r="U56" s="2">
        <f t="shared" si="8"/>
        <v>0.23592276266519036</v>
      </c>
      <c r="V56" s="2">
        <v>0</v>
      </c>
      <c r="W56" s="2">
        <f t="shared" si="19"/>
        <v>0.96460617603444843</v>
      </c>
    </row>
    <row r="57" spans="4:31" hidden="1" x14ac:dyDescent="0.3">
      <c r="D57" s="2">
        <v>7.4</v>
      </c>
      <c r="E57" s="2">
        <v>6.6</v>
      </c>
      <c r="F57" s="2">
        <v>8</v>
      </c>
      <c r="G57" s="2">
        <v>35</v>
      </c>
      <c r="H57" s="2">
        <v>0.4</v>
      </c>
      <c r="I57" s="2">
        <v>122</v>
      </c>
      <c r="J57" s="2">
        <v>122</v>
      </c>
      <c r="K57" s="2">
        <f t="shared" si="0"/>
        <v>1</v>
      </c>
      <c r="L57" s="2">
        <v>0.23</v>
      </c>
      <c r="N57" s="2">
        <f t="shared" si="1"/>
        <v>0.94950999999999997</v>
      </c>
      <c r="O57" s="2">
        <f t="shared" si="2"/>
        <v>1.0345864770195246</v>
      </c>
      <c r="P57" s="2">
        <f t="shared" si="3"/>
        <v>0.24687260000000003</v>
      </c>
      <c r="Q57" s="2">
        <f t="shared" si="4"/>
        <v>5</v>
      </c>
      <c r="R57" s="2">
        <f t="shared" si="5"/>
        <v>1.2</v>
      </c>
      <c r="S57" s="2">
        <f t="shared" si="18"/>
        <v>14.6</v>
      </c>
      <c r="T57" s="2">
        <f t="shared" si="7"/>
        <v>0.23861958906634836</v>
      </c>
      <c r="U57" s="2">
        <f t="shared" si="8"/>
        <v>0.15606511636518641</v>
      </c>
      <c r="V57" s="2">
        <v>0</v>
      </c>
      <c r="W57" s="2">
        <f t="shared" si="19"/>
        <v>0.65403312852823825</v>
      </c>
    </row>
    <row r="58" spans="4:31" x14ac:dyDescent="0.3">
      <c r="D58" s="2">
        <v>7.4</v>
      </c>
      <c r="E58" s="2">
        <v>4.0999999999999996</v>
      </c>
      <c r="F58" s="2">
        <v>9</v>
      </c>
      <c r="G58" s="2">
        <v>33</v>
      </c>
      <c r="H58" s="2">
        <v>0.4</v>
      </c>
      <c r="I58" s="2">
        <v>71.2</v>
      </c>
      <c r="J58" s="2">
        <v>45.2</v>
      </c>
      <c r="K58" s="2">
        <f t="shared" si="0"/>
        <v>1.5752212389380531</v>
      </c>
      <c r="L58" s="2">
        <v>0.38</v>
      </c>
      <c r="N58" s="2">
        <f t="shared" si="1"/>
        <v>0.96863500000000002</v>
      </c>
      <c r="O58" s="2">
        <f t="shared" si="2"/>
        <v>1.0345864770195246</v>
      </c>
      <c r="P58" s="2">
        <f t="shared" si="3"/>
        <v>0.39671175044247786</v>
      </c>
      <c r="Q58" s="2">
        <f t="shared" si="4"/>
        <v>4.8818683604776183</v>
      </c>
      <c r="R58" s="2">
        <f t="shared" si="5"/>
        <v>1.179570567335755</v>
      </c>
      <c r="S58" s="2">
        <f t="shared" ref="S58:S74" si="30">IF(Q58+R58*F58&lt;=50,Q58+R58*F58,50)</f>
        <v>15.498003466499414</v>
      </c>
      <c r="T58" s="2">
        <f t="shared" si="7"/>
        <v>0.38344958034377169</v>
      </c>
      <c r="U58" s="2">
        <f t="shared" si="8"/>
        <v>0.16509849641242344</v>
      </c>
      <c r="V58" s="2">
        <v>1</v>
      </c>
      <c r="W58" s="2">
        <f t="shared" ref="W58:W74" si="31">IF(S58&lt;=30,U58/T58,"5")</f>
        <v>0.43056116077740575</v>
      </c>
      <c r="X58" s="16">
        <f t="shared" ref="X58:X74" si="32">IF(G58&lt;5,5,IF(G58&gt;35,35,G58))</f>
        <v>33</v>
      </c>
      <c r="Y58" s="16">
        <f t="shared" ref="Y58:Y74" si="33">-(F58*(1+0.004*X58)-13.32*LN(P58)-29.53*LN(D58)-3.7*LN(J58/100)+0.05*X58+16.85)/2.7</f>
        <v>5.6158111573199196</v>
      </c>
      <c r="Z58" s="1">
        <f t="shared" ref="Z58:Z74" si="34">_xlfn.NORM.S.DIST(Y58,TRUE)</f>
        <v>0.99999999021788788</v>
      </c>
      <c r="AA58" s="16">
        <f t="shared" ref="AA58:AA74" si="35">S58/50</f>
        <v>0.30996006932998826</v>
      </c>
      <c r="AB58" s="1">
        <f t="shared" ref="AB58:AB74" si="36">IF(AND(V58=1,W58&lt;=1),1,0)</f>
        <v>1</v>
      </c>
      <c r="AC58" s="1">
        <f t="shared" ref="AC58:AC74" si="37">IF(AND(V58=0,W58&gt;1),1,0)</f>
        <v>0</v>
      </c>
      <c r="AD58" s="1">
        <f t="shared" ref="AD58:AD74" si="38">IF(AND(V58=1,Z58&gt;=0.5),1,0)</f>
        <v>1</v>
      </c>
      <c r="AE58" s="1">
        <f t="shared" ref="AE58:AE74" si="39">IF(AND(V58=0,Z58&lt;0.5),1,0)</f>
        <v>0</v>
      </c>
    </row>
    <row r="59" spans="4:31" x14ac:dyDescent="0.3">
      <c r="D59" s="2">
        <v>7.4</v>
      </c>
      <c r="E59" s="2">
        <v>6.8</v>
      </c>
      <c r="F59" s="2">
        <v>43</v>
      </c>
      <c r="G59" s="2">
        <v>17</v>
      </c>
      <c r="H59" s="2">
        <v>0.4</v>
      </c>
      <c r="I59" s="2">
        <v>117.9</v>
      </c>
      <c r="J59" s="2">
        <v>65.400000000000006</v>
      </c>
      <c r="K59" s="2">
        <f t="shared" si="0"/>
        <v>1.8027522935779816</v>
      </c>
      <c r="L59" s="2">
        <v>0.41</v>
      </c>
      <c r="N59" s="2">
        <f t="shared" si="1"/>
        <v>0.94798000000000004</v>
      </c>
      <c r="O59" s="2">
        <f t="shared" si="2"/>
        <v>1.0345864770195246</v>
      </c>
      <c r="P59" s="2">
        <f t="shared" si="3"/>
        <v>0.44433301100917433</v>
      </c>
      <c r="Q59" s="2">
        <f t="shared" si="4"/>
        <v>3.011868208894426</v>
      </c>
      <c r="R59" s="2">
        <f t="shared" si="5"/>
        <v>1.0600927956355002</v>
      </c>
      <c r="S59" s="2">
        <f t="shared" si="30"/>
        <v>48.595858421220932</v>
      </c>
      <c r="T59" s="2">
        <f t="shared" si="7"/>
        <v>0.42947885061210689</v>
      </c>
      <c r="U59" s="2">
        <f t="shared" si="8"/>
        <v>0.28663409315767896</v>
      </c>
      <c r="V59" s="2">
        <v>0</v>
      </c>
      <c r="W59" s="2" t="str">
        <f t="shared" si="31"/>
        <v>5</v>
      </c>
      <c r="X59" s="16">
        <f t="shared" si="32"/>
        <v>17</v>
      </c>
      <c r="Y59" s="16">
        <f t="shared" si="33"/>
        <v>-6.257934623863834</v>
      </c>
      <c r="Z59" s="1">
        <f t="shared" si="34"/>
        <v>1.9505463940578783E-10</v>
      </c>
      <c r="AA59" s="16">
        <f t="shared" si="35"/>
        <v>0.97191716842441866</v>
      </c>
      <c r="AB59" s="1">
        <f t="shared" si="36"/>
        <v>0</v>
      </c>
      <c r="AC59" s="1">
        <f t="shared" si="37"/>
        <v>1</v>
      </c>
      <c r="AD59" s="1">
        <f t="shared" si="38"/>
        <v>0</v>
      </c>
      <c r="AE59" s="1">
        <f t="shared" si="39"/>
        <v>1</v>
      </c>
    </row>
    <row r="60" spans="4:31" x14ac:dyDescent="0.3">
      <c r="D60" s="2">
        <v>7.4</v>
      </c>
      <c r="E60" s="2">
        <v>6.6</v>
      </c>
      <c r="F60" s="2">
        <v>7</v>
      </c>
      <c r="G60" s="2">
        <v>20</v>
      </c>
      <c r="H60" s="2">
        <v>0.4</v>
      </c>
      <c r="I60" s="2">
        <v>119.3</v>
      </c>
      <c r="J60" s="2">
        <v>77.3</v>
      </c>
      <c r="K60" s="2">
        <f t="shared" si="0"/>
        <v>1.5433376455368693</v>
      </c>
      <c r="L60" s="2">
        <v>0.36</v>
      </c>
      <c r="N60" s="2">
        <f t="shared" si="1"/>
        <v>0.94950999999999997</v>
      </c>
      <c r="O60" s="2">
        <f t="shared" si="2"/>
        <v>1.0345864770195246</v>
      </c>
      <c r="P60" s="2">
        <f t="shared" si="3"/>
        <v>0.38100777723156537</v>
      </c>
      <c r="Q60" s="2">
        <f t="shared" si="4"/>
        <v>3.6146679572174487</v>
      </c>
      <c r="R60" s="2">
        <f t="shared" si="5"/>
        <v>1.0794427190999916</v>
      </c>
      <c r="S60" s="2">
        <f t="shared" si="30"/>
        <v>11.170766990917389</v>
      </c>
      <c r="T60" s="2">
        <f t="shared" si="7"/>
        <v>0.36827059476863339</v>
      </c>
      <c r="U60" s="2">
        <f t="shared" si="8"/>
        <v>0.12358596362409591</v>
      </c>
      <c r="V60" s="2">
        <v>1</v>
      </c>
      <c r="W60" s="2">
        <f t="shared" si="31"/>
        <v>0.33558466350466831</v>
      </c>
      <c r="X60" s="16">
        <f t="shared" si="32"/>
        <v>20</v>
      </c>
      <c r="Y60" s="16">
        <f t="shared" si="33"/>
        <v>7.3659635587146859</v>
      </c>
      <c r="Z60" s="1">
        <f t="shared" si="34"/>
        <v>0.99999999999991207</v>
      </c>
      <c r="AA60" s="16">
        <f t="shared" si="35"/>
        <v>0.2234153398183478</v>
      </c>
      <c r="AB60" s="1">
        <f t="shared" si="36"/>
        <v>1</v>
      </c>
      <c r="AC60" s="1">
        <f t="shared" si="37"/>
        <v>0</v>
      </c>
      <c r="AD60" s="1">
        <f t="shared" si="38"/>
        <v>1</v>
      </c>
      <c r="AE60" s="1">
        <f t="shared" si="39"/>
        <v>0</v>
      </c>
    </row>
    <row r="61" spans="4:31" x14ac:dyDescent="0.3">
      <c r="D61" s="2">
        <v>7.4</v>
      </c>
      <c r="E61" s="2">
        <v>4</v>
      </c>
      <c r="F61" s="2">
        <v>8</v>
      </c>
      <c r="G61" s="2">
        <v>33</v>
      </c>
      <c r="H61" s="2">
        <v>0.4</v>
      </c>
      <c r="I61" s="2">
        <v>61.4</v>
      </c>
      <c r="J61" s="2">
        <v>47.4</v>
      </c>
      <c r="K61" s="2">
        <f t="shared" si="0"/>
        <v>1.2953586497890295</v>
      </c>
      <c r="L61" s="2">
        <v>0.31</v>
      </c>
      <c r="N61" s="2">
        <f t="shared" si="1"/>
        <v>0.96940000000000004</v>
      </c>
      <c r="O61" s="2">
        <f t="shared" si="2"/>
        <v>1.0345864770195246</v>
      </c>
      <c r="P61" s="2">
        <f t="shared" si="3"/>
        <v>0.32648737552742618</v>
      </c>
      <c r="Q61" s="2">
        <f t="shared" si="4"/>
        <v>4.8818683604776183</v>
      </c>
      <c r="R61" s="2">
        <f t="shared" si="5"/>
        <v>1.179570567335755</v>
      </c>
      <c r="S61" s="2">
        <f t="shared" si="30"/>
        <v>14.318432899163659</v>
      </c>
      <c r="T61" s="2">
        <f t="shared" si="7"/>
        <v>0.31557282332549258</v>
      </c>
      <c r="U61" s="2">
        <f t="shared" si="8"/>
        <v>0.15328332543515852</v>
      </c>
      <c r="V61" s="2">
        <v>1</v>
      </c>
      <c r="W61" s="2">
        <f t="shared" si="31"/>
        <v>0.48573043717727515</v>
      </c>
      <c r="X61" s="16">
        <f t="shared" si="32"/>
        <v>33</v>
      </c>
      <c r="Y61" s="16">
        <f t="shared" si="33"/>
        <v>5.1390920455797238</v>
      </c>
      <c r="Z61" s="1">
        <f t="shared" si="34"/>
        <v>0.99999986196542412</v>
      </c>
      <c r="AA61" s="16">
        <f t="shared" si="35"/>
        <v>0.28636865798327316</v>
      </c>
      <c r="AB61" s="1">
        <f t="shared" si="36"/>
        <v>1</v>
      </c>
      <c r="AC61" s="1">
        <f t="shared" si="37"/>
        <v>0</v>
      </c>
      <c r="AD61" s="1">
        <f t="shared" si="38"/>
        <v>1</v>
      </c>
      <c r="AE61" s="1">
        <f t="shared" si="39"/>
        <v>0</v>
      </c>
    </row>
    <row r="62" spans="4:31" x14ac:dyDescent="0.3">
      <c r="D62" s="2">
        <v>7.4</v>
      </c>
      <c r="E62" s="2">
        <v>6.7</v>
      </c>
      <c r="F62" s="2">
        <v>42</v>
      </c>
      <c r="G62" s="2">
        <v>17</v>
      </c>
      <c r="H62" s="2">
        <v>0.4</v>
      </c>
      <c r="I62" s="2">
        <v>112.7</v>
      </c>
      <c r="J62" s="2">
        <v>71.7</v>
      </c>
      <c r="K62" s="2">
        <f t="shared" si="0"/>
        <v>1.5718270571827058</v>
      </c>
      <c r="L62" s="2">
        <v>0.36</v>
      </c>
      <c r="N62" s="2">
        <f t="shared" si="1"/>
        <v>0.94874499999999995</v>
      </c>
      <c r="O62" s="2">
        <f t="shared" si="2"/>
        <v>1.0345864770195246</v>
      </c>
      <c r="P62" s="2">
        <f t="shared" si="3"/>
        <v>0.38772839595536962</v>
      </c>
      <c r="Q62" s="2">
        <f t="shared" si="4"/>
        <v>3.011868208894426</v>
      </c>
      <c r="R62" s="2">
        <f t="shared" si="5"/>
        <v>1.0600927956355002</v>
      </c>
      <c r="S62" s="2">
        <f t="shared" si="30"/>
        <v>47.535765625585434</v>
      </c>
      <c r="T62" s="2">
        <f t="shared" si="7"/>
        <v>0.37476654157741562</v>
      </c>
      <c r="U62" s="2">
        <f t="shared" si="8"/>
        <v>0.27342309179871627</v>
      </c>
      <c r="V62" s="2">
        <v>0</v>
      </c>
      <c r="W62" s="2" t="str">
        <f t="shared" si="31"/>
        <v>5</v>
      </c>
      <c r="X62" s="16">
        <f t="shared" si="32"/>
        <v>17</v>
      </c>
      <c r="Y62" s="16">
        <f t="shared" si="33"/>
        <v>-6.4086096710900486</v>
      </c>
      <c r="Z62" s="1">
        <f t="shared" si="34"/>
        <v>7.3426312746440355E-11</v>
      </c>
      <c r="AA62" s="16">
        <f t="shared" si="35"/>
        <v>0.95071531251170871</v>
      </c>
      <c r="AB62" s="1">
        <f t="shared" si="36"/>
        <v>0</v>
      </c>
      <c r="AC62" s="1">
        <f t="shared" si="37"/>
        <v>1</v>
      </c>
      <c r="AD62" s="1">
        <f t="shared" si="38"/>
        <v>0</v>
      </c>
      <c r="AE62" s="1">
        <f t="shared" si="39"/>
        <v>1</v>
      </c>
    </row>
    <row r="63" spans="4:31" x14ac:dyDescent="0.3">
      <c r="D63" s="2">
        <v>7.4</v>
      </c>
      <c r="E63" s="2">
        <v>9.1999999999999993</v>
      </c>
      <c r="F63" s="2">
        <v>32</v>
      </c>
      <c r="G63" s="2">
        <v>20</v>
      </c>
      <c r="H63" s="2">
        <v>0.4</v>
      </c>
      <c r="I63" s="2">
        <v>170.8</v>
      </c>
      <c r="J63" s="2">
        <v>88</v>
      </c>
      <c r="K63" s="2">
        <f t="shared" si="0"/>
        <v>1.9409090909090911</v>
      </c>
      <c r="L63" s="2">
        <v>0.43</v>
      </c>
      <c r="N63" s="2">
        <f t="shared" si="1"/>
        <v>0.92835999999999996</v>
      </c>
      <c r="O63" s="2">
        <f t="shared" si="2"/>
        <v>1.0345864770195246</v>
      </c>
      <c r="P63" s="2">
        <f t="shared" si="3"/>
        <v>0.46848421454545458</v>
      </c>
      <c r="Q63" s="2">
        <f t="shared" si="4"/>
        <v>3.6146679572174487</v>
      </c>
      <c r="R63" s="2">
        <f t="shared" si="5"/>
        <v>1.0794427190999916</v>
      </c>
      <c r="S63" s="2">
        <f t="shared" si="30"/>
        <v>38.156834968417179</v>
      </c>
      <c r="T63" s="2">
        <f t="shared" si="7"/>
        <v>0.45282267355270428</v>
      </c>
      <c r="U63" s="2">
        <f t="shared" si="8"/>
        <v>3.7350361575200323E-2</v>
      </c>
      <c r="V63" s="2">
        <v>0</v>
      </c>
      <c r="W63" s="2" t="str">
        <f t="shared" si="31"/>
        <v>5</v>
      </c>
      <c r="X63" s="16">
        <f t="shared" si="32"/>
        <v>20</v>
      </c>
      <c r="Y63" s="16">
        <f t="shared" si="33"/>
        <v>-1.4367434505418857</v>
      </c>
      <c r="Z63" s="1">
        <f t="shared" si="34"/>
        <v>7.5395451924071683E-2</v>
      </c>
      <c r="AA63" s="16">
        <f t="shared" si="35"/>
        <v>0.76313669936834361</v>
      </c>
      <c r="AB63" s="1">
        <f t="shared" si="36"/>
        <v>0</v>
      </c>
      <c r="AC63" s="1">
        <f t="shared" si="37"/>
        <v>1</v>
      </c>
      <c r="AD63" s="1">
        <f t="shared" si="38"/>
        <v>0</v>
      </c>
      <c r="AE63" s="1">
        <f t="shared" si="39"/>
        <v>1</v>
      </c>
    </row>
    <row r="64" spans="4:31" x14ac:dyDescent="0.3">
      <c r="D64" s="2">
        <v>7.4</v>
      </c>
      <c r="E64" s="2">
        <v>8.5</v>
      </c>
      <c r="F64" s="2">
        <v>40</v>
      </c>
      <c r="G64" s="2">
        <v>20</v>
      </c>
      <c r="H64" s="2">
        <v>0.4</v>
      </c>
      <c r="I64" s="2">
        <v>162.80000000000001</v>
      </c>
      <c r="J64" s="2">
        <v>77.8</v>
      </c>
      <c r="K64" s="2">
        <f t="shared" si="0"/>
        <v>2.0925449871465296</v>
      </c>
      <c r="L64" s="2">
        <v>0.47</v>
      </c>
      <c r="N64" s="2">
        <f t="shared" si="1"/>
        <v>0.934975</v>
      </c>
      <c r="O64" s="2">
        <f t="shared" si="2"/>
        <v>1.0345864770195246</v>
      </c>
      <c r="P64" s="2">
        <f t="shared" si="3"/>
        <v>0.50868408483290495</v>
      </c>
      <c r="Q64" s="2">
        <f t="shared" si="4"/>
        <v>3.6146679572174487</v>
      </c>
      <c r="R64" s="2">
        <f t="shared" si="5"/>
        <v>1.0794427190999916</v>
      </c>
      <c r="S64" s="2">
        <f t="shared" si="30"/>
        <v>46.79237672121711</v>
      </c>
      <c r="T64" s="2">
        <f t="shared" si="7"/>
        <v>0.49167865241999015</v>
      </c>
      <c r="U64" s="2">
        <f t="shared" si="8"/>
        <v>0.26362868986744342</v>
      </c>
      <c r="V64" s="2">
        <v>0</v>
      </c>
      <c r="W64" s="2" t="str">
        <f t="shared" si="31"/>
        <v>5</v>
      </c>
      <c r="X64" s="16">
        <f t="shared" si="32"/>
        <v>20</v>
      </c>
      <c r="Y64" s="16">
        <f t="shared" si="33"/>
        <v>-4.3994312813847438</v>
      </c>
      <c r="Z64" s="1">
        <f t="shared" si="34"/>
        <v>5.4267469177961643E-6</v>
      </c>
      <c r="AA64" s="16">
        <f t="shared" si="35"/>
        <v>0.93584753442434221</v>
      </c>
      <c r="AB64" s="1">
        <f t="shared" si="36"/>
        <v>0</v>
      </c>
      <c r="AC64" s="1">
        <f t="shared" si="37"/>
        <v>1</v>
      </c>
      <c r="AD64" s="1">
        <f t="shared" si="38"/>
        <v>0</v>
      </c>
      <c r="AE64" s="1">
        <f t="shared" si="39"/>
        <v>1</v>
      </c>
    </row>
    <row r="65" spans="1:31" x14ac:dyDescent="0.3">
      <c r="D65" s="2">
        <v>7.4</v>
      </c>
      <c r="E65" s="2">
        <v>9.4</v>
      </c>
      <c r="F65" s="2">
        <v>34</v>
      </c>
      <c r="G65" s="2">
        <v>24</v>
      </c>
      <c r="H65" s="2">
        <v>0.4</v>
      </c>
      <c r="I65" s="2">
        <v>180.9</v>
      </c>
      <c r="J65" s="2">
        <v>86.9</v>
      </c>
      <c r="K65" s="2">
        <f t="shared" si="0"/>
        <v>2.0817031070195626</v>
      </c>
      <c r="L65" s="2">
        <v>0.46</v>
      </c>
      <c r="N65" s="2">
        <f t="shared" si="1"/>
        <v>0.92301999999999995</v>
      </c>
      <c r="O65" s="2">
        <f t="shared" si="2"/>
        <v>1.0345864770195246</v>
      </c>
      <c r="P65" s="2">
        <f t="shared" si="3"/>
        <v>0.49957793647871113</v>
      </c>
      <c r="Q65" s="2">
        <f t="shared" si="4"/>
        <v>4.1792796071166904</v>
      </c>
      <c r="R65" s="2">
        <f t="shared" si="5"/>
        <v>1.1075755076535927</v>
      </c>
      <c r="S65" s="2">
        <f t="shared" si="30"/>
        <v>41.836846867338842</v>
      </c>
      <c r="T65" s="2">
        <f t="shared" si="7"/>
        <v>0.48287692481532712</v>
      </c>
      <c r="U65" s="2">
        <f t="shared" si="8"/>
        <v>0.17753310107549394</v>
      </c>
      <c r="V65" s="2">
        <v>0</v>
      </c>
      <c r="W65" s="2" t="str">
        <f t="shared" si="31"/>
        <v>5</v>
      </c>
      <c r="X65" s="16">
        <f t="shared" si="32"/>
        <v>24</v>
      </c>
      <c r="Y65" s="16">
        <f t="shared" si="33"/>
        <v>-2.212514640026281</v>
      </c>
      <c r="Z65" s="1">
        <f t="shared" si="34"/>
        <v>1.3465562887823914E-2</v>
      </c>
      <c r="AA65" s="16">
        <f t="shared" si="35"/>
        <v>0.83673693734677679</v>
      </c>
      <c r="AB65" s="1">
        <f t="shared" si="36"/>
        <v>0</v>
      </c>
      <c r="AC65" s="1">
        <f t="shared" si="37"/>
        <v>1</v>
      </c>
      <c r="AD65" s="1">
        <f t="shared" si="38"/>
        <v>0</v>
      </c>
      <c r="AE65" s="1">
        <f t="shared" si="39"/>
        <v>1</v>
      </c>
    </row>
    <row r="66" spans="1:31" x14ac:dyDescent="0.3">
      <c r="D66" s="2">
        <v>7.4</v>
      </c>
      <c r="E66" s="2">
        <v>5</v>
      </c>
      <c r="F66" s="2">
        <v>15</v>
      </c>
      <c r="G66" s="2">
        <v>35</v>
      </c>
      <c r="H66" s="2">
        <v>0.4</v>
      </c>
      <c r="I66" s="2">
        <v>91.4</v>
      </c>
      <c r="J66" s="2">
        <v>53</v>
      </c>
      <c r="K66" s="2">
        <f t="shared" si="0"/>
        <v>1.7245283018867925</v>
      </c>
      <c r="L66" s="2">
        <v>0.41</v>
      </c>
      <c r="N66" s="2">
        <f t="shared" si="1"/>
        <v>0.96174999999999999</v>
      </c>
      <c r="O66" s="2">
        <f t="shared" si="2"/>
        <v>1.0345864770195246</v>
      </c>
      <c r="P66" s="2">
        <f t="shared" si="3"/>
        <v>0.43122692452830197</v>
      </c>
      <c r="Q66" s="2">
        <f t="shared" si="4"/>
        <v>5</v>
      </c>
      <c r="R66" s="2">
        <f t="shared" si="5"/>
        <v>1.2</v>
      </c>
      <c r="S66" s="2">
        <f t="shared" si="30"/>
        <v>23</v>
      </c>
      <c r="T66" s="2">
        <f t="shared" si="7"/>
        <v>0.41681090378311986</v>
      </c>
      <c r="U66" s="2">
        <f t="shared" si="8"/>
        <v>0.25694061830425469</v>
      </c>
      <c r="V66" s="2">
        <v>1</v>
      </c>
      <c r="W66" s="2">
        <f t="shared" si="31"/>
        <v>0.61644409004700407</v>
      </c>
      <c r="X66" s="16">
        <f t="shared" si="32"/>
        <v>35</v>
      </c>
      <c r="Y66" s="16">
        <f t="shared" si="33"/>
        <v>3.6484909149453846</v>
      </c>
      <c r="Z66" s="1">
        <f t="shared" si="34"/>
        <v>0.99986810738534415</v>
      </c>
      <c r="AA66" s="16">
        <f t="shared" si="35"/>
        <v>0.46</v>
      </c>
      <c r="AB66" s="1">
        <f t="shared" si="36"/>
        <v>1</v>
      </c>
      <c r="AC66" s="1">
        <f t="shared" si="37"/>
        <v>0</v>
      </c>
      <c r="AD66" s="1">
        <f t="shared" si="38"/>
        <v>1</v>
      </c>
      <c r="AE66" s="1">
        <f t="shared" si="39"/>
        <v>0</v>
      </c>
    </row>
    <row r="67" spans="1:31" x14ac:dyDescent="0.3">
      <c r="D67" s="2">
        <v>7.4</v>
      </c>
      <c r="E67" s="2">
        <v>5.8</v>
      </c>
      <c r="F67" s="2">
        <v>31</v>
      </c>
      <c r="G67" s="2">
        <v>34</v>
      </c>
      <c r="H67" s="2">
        <v>0.4</v>
      </c>
      <c r="I67" s="2">
        <v>108.2</v>
      </c>
      <c r="J67" s="2">
        <v>66.7</v>
      </c>
      <c r="K67" s="2">
        <f t="shared" ref="K67:K130" si="40">I67/J67</f>
        <v>1.6221889055472263</v>
      </c>
      <c r="L67" s="2">
        <v>0.38</v>
      </c>
      <c r="N67" s="2">
        <f t="shared" si="1"/>
        <v>0.95562999999999998</v>
      </c>
      <c r="O67" s="2">
        <f t="shared" si="2"/>
        <v>1.0345864770195246</v>
      </c>
      <c r="P67" s="2">
        <f t="shared" si="3"/>
        <v>0.40305521979010495</v>
      </c>
      <c r="Q67" s="2">
        <f t="shared" si="4"/>
        <v>4.9314848948208478</v>
      </c>
      <c r="R67" s="2">
        <f t="shared" si="5"/>
        <v>1.1882523644247402</v>
      </c>
      <c r="S67" s="2">
        <f t="shared" si="30"/>
        <v>41.767308191987794</v>
      </c>
      <c r="T67" s="2">
        <f t="shared" si="7"/>
        <v>0.38958098597155599</v>
      </c>
      <c r="U67" s="2">
        <f t="shared" si="8"/>
        <v>0.17587630998227552</v>
      </c>
      <c r="V67" s="2">
        <v>0</v>
      </c>
      <c r="W67" s="2" t="str">
        <f t="shared" si="31"/>
        <v>5</v>
      </c>
      <c r="X67" s="16">
        <f t="shared" si="32"/>
        <v>34</v>
      </c>
      <c r="Y67" s="16">
        <f t="shared" si="33"/>
        <v>-3.0608545413154773</v>
      </c>
      <c r="Z67" s="1">
        <f t="shared" si="34"/>
        <v>1.1035314382151109E-3</v>
      </c>
      <c r="AA67" s="16">
        <f t="shared" si="35"/>
        <v>0.83534616383975591</v>
      </c>
      <c r="AB67" s="1">
        <f t="shared" si="36"/>
        <v>0</v>
      </c>
      <c r="AC67" s="1">
        <f t="shared" si="37"/>
        <v>1</v>
      </c>
      <c r="AD67" s="1">
        <f t="shared" si="38"/>
        <v>0</v>
      </c>
      <c r="AE67" s="1">
        <f t="shared" si="39"/>
        <v>1</v>
      </c>
    </row>
    <row r="68" spans="1:31" x14ac:dyDescent="0.3">
      <c r="D68" s="2">
        <v>7.4</v>
      </c>
      <c r="E68" s="2">
        <v>10</v>
      </c>
      <c r="F68" s="2">
        <v>29</v>
      </c>
      <c r="G68" s="2">
        <v>32</v>
      </c>
      <c r="H68" s="2">
        <v>0.4</v>
      </c>
      <c r="I68" s="2">
        <v>190.3</v>
      </c>
      <c r="J68" s="2">
        <v>106.8</v>
      </c>
      <c r="K68" s="2">
        <f t="shared" si="40"/>
        <v>1.7818352059925096</v>
      </c>
      <c r="L68" s="2">
        <v>0.39</v>
      </c>
      <c r="N68" s="2">
        <f t="shared" si="1"/>
        <v>0.90699999999999992</v>
      </c>
      <c r="O68" s="2">
        <f t="shared" si="2"/>
        <v>1.0345864770195246</v>
      </c>
      <c r="P68" s="2">
        <f t="shared" si="3"/>
        <v>0.42019237827715356</v>
      </c>
      <c r="Q68" s="2">
        <f t="shared" si="4"/>
        <v>4.8281005285266305</v>
      </c>
      <c r="R68" s="2">
        <f t="shared" si="5"/>
        <v>1.1710193359837562</v>
      </c>
      <c r="S68" s="2">
        <f t="shared" si="30"/>
        <v>38.787661272055566</v>
      </c>
      <c r="T68" s="2">
        <f t="shared" si="7"/>
        <v>0.40614524509121702</v>
      </c>
      <c r="U68" s="2">
        <f t="shared" si="8"/>
        <v>7.3712595209057791E-2</v>
      </c>
      <c r="V68" s="2">
        <v>0</v>
      </c>
      <c r="W68" s="2" t="str">
        <f t="shared" si="31"/>
        <v>5</v>
      </c>
      <c r="X68" s="16">
        <f t="shared" si="32"/>
        <v>32</v>
      </c>
      <c r="Y68" s="16">
        <f t="shared" si="33"/>
        <v>-1.245884730685799</v>
      </c>
      <c r="Z68" s="1">
        <f t="shared" si="34"/>
        <v>0.10640335830950376</v>
      </c>
      <c r="AA68" s="16">
        <f t="shared" si="35"/>
        <v>0.77575322544111136</v>
      </c>
      <c r="AB68" s="1">
        <f t="shared" si="36"/>
        <v>0</v>
      </c>
      <c r="AC68" s="1">
        <f t="shared" si="37"/>
        <v>1</v>
      </c>
      <c r="AD68" s="1">
        <f t="shared" si="38"/>
        <v>0</v>
      </c>
      <c r="AE68" s="1">
        <f t="shared" si="39"/>
        <v>1</v>
      </c>
    </row>
    <row r="69" spans="1:31" x14ac:dyDescent="0.3">
      <c r="A69" s="2" t="s">
        <v>17</v>
      </c>
      <c r="B69" s="2">
        <v>1999</v>
      </c>
      <c r="C69" s="2" t="s">
        <v>16</v>
      </c>
      <c r="D69" s="2">
        <v>7.6</v>
      </c>
      <c r="E69" s="2">
        <v>16.2</v>
      </c>
      <c r="F69" s="2">
        <v>13</v>
      </c>
      <c r="G69" s="2">
        <v>13</v>
      </c>
      <c r="H69" s="2">
        <v>0.18</v>
      </c>
      <c r="I69" s="2">
        <v>313</v>
      </c>
      <c r="J69" s="2">
        <v>160</v>
      </c>
      <c r="K69" s="2">
        <f t="shared" si="40"/>
        <v>1.95625</v>
      </c>
      <c r="L69" s="2">
        <v>0.17</v>
      </c>
      <c r="N69" s="2">
        <f t="shared" si="1"/>
        <v>0.74146000000000001</v>
      </c>
      <c r="O69" s="2">
        <f t="shared" si="2"/>
        <v>0.96631162390064473</v>
      </c>
      <c r="P69" s="2">
        <f t="shared" si="3"/>
        <v>0.16970629162499998</v>
      </c>
      <c r="Q69" s="2">
        <f t="shared" si="4"/>
        <v>1.888418384193032</v>
      </c>
      <c r="R69" s="2">
        <f t="shared" si="5"/>
        <v>1.0368721665810319</v>
      </c>
      <c r="S69" s="2">
        <f t="shared" si="30"/>
        <v>15.367756549746447</v>
      </c>
      <c r="T69" s="2">
        <f t="shared" si="7"/>
        <v>0.17562273642115375</v>
      </c>
      <c r="U69" s="2">
        <f t="shared" si="8"/>
        <v>0.16377233175102299</v>
      </c>
      <c r="V69" s="2">
        <v>1</v>
      </c>
      <c r="W69" s="2">
        <f t="shared" si="31"/>
        <v>0.93252351653539445</v>
      </c>
      <c r="X69" s="16">
        <f t="shared" si="32"/>
        <v>13</v>
      </c>
      <c r="Y69" s="16">
        <f t="shared" si="33"/>
        <v>2.5291604513322241</v>
      </c>
      <c r="Z69" s="1">
        <f t="shared" si="34"/>
        <v>0.9942832127632828</v>
      </c>
      <c r="AA69" s="16">
        <f t="shared" si="35"/>
        <v>0.30735513099492895</v>
      </c>
      <c r="AB69" s="1">
        <f t="shared" si="36"/>
        <v>1</v>
      </c>
      <c r="AC69" s="1">
        <f t="shared" si="37"/>
        <v>0</v>
      </c>
      <c r="AD69" s="1">
        <f t="shared" si="38"/>
        <v>1</v>
      </c>
      <c r="AE69" s="1">
        <f t="shared" si="39"/>
        <v>0</v>
      </c>
    </row>
    <row r="70" spans="1:31" x14ac:dyDescent="0.3">
      <c r="D70" s="2">
        <v>7.6</v>
      </c>
      <c r="E70" s="2">
        <v>13.2</v>
      </c>
      <c r="F70" s="2">
        <v>18</v>
      </c>
      <c r="G70" s="2">
        <v>15</v>
      </c>
      <c r="H70" s="2">
        <v>0.18</v>
      </c>
      <c r="I70" s="2">
        <v>238.1</v>
      </c>
      <c r="J70" s="2">
        <v>126.1</v>
      </c>
      <c r="K70" s="2">
        <f t="shared" si="40"/>
        <v>1.8881839809674861</v>
      </c>
      <c r="L70" s="2">
        <v>0.18</v>
      </c>
      <c r="N70" s="2">
        <f t="shared" si="1"/>
        <v>0.82155999999999996</v>
      </c>
      <c r="O70" s="2">
        <f t="shared" si="2"/>
        <v>0.96631162390064473</v>
      </c>
      <c r="P70" s="2">
        <f t="shared" si="3"/>
        <v>0.18149700247422679</v>
      </c>
      <c r="Q70" s="2">
        <f t="shared" si="4"/>
        <v>2.4981627346432429</v>
      </c>
      <c r="R70" s="2">
        <f t="shared" si="5"/>
        <v>1.0480947501931113</v>
      </c>
      <c r="S70" s="2">
        <f t="shared" si="30"/>
        <v>21.363868238119245</v>
      </c>
      <c r="T70" s="2">
        <f t="shared" si="7"/>
        <v>0.1878245050407136</v>
      </c>
      <c r="U70" s="2">
        <f t="shared" si="8"/>
        <v>0.23313647020157879</v>
      </c>
      <c r="V70" s="2">
        <v>0</v>
      </c>
      <c r="W70" s="2">
        <f t="shared" si="31"/>
        <v>1.2412462907917323</v>
      </c>
      <c r="X70" s="16">
        <f t="shared" si="32"/>
        <v>15</v>
      </c>
      <c r="Y70" s="16">
        <f t="shared" si="33"/>
        <v>0.49573017005872005</v>
      </c>
      <c r="Z70" s="1">
        <f t="shared" si="34"/>
        <v>0.6899576009678795</v>
      </c>
      <c r="AA70" s="16">
        <f t="shared" si="35"/>
        <v>0.42727736476238493</v>
      </c>
      <c r="AB70" s="1">
        <f t="shared" si="36"/>
        <v>0</v>
      </c>
      <c r="AC70" s="1">
        <f t="shared" si="37"/>
        <v>1</v>
      </c>
      <c r="AD70" s="1">
        <f t="shared" si="38"/>
        <v>0</v>
      </c>
      <c r="AE70" s="1">
        <f t="shared" si="39"/>
        <v>0</v>
      </c>
    </row>
    <row r="71" spans="1:31" x14ac:dyDescent="0.3">
      <c r="D71" s="2">
        <v>7.6</v>
      </c>
      <c r="E71" s="2">
        <v>16.2</v>
      </c>
      <c r="F71" s="2">
        <v>17</v>
      </c>
      <c r="G71" s="2">
        <v>13</v>
      </c>
      <c r="H71" s="2">
        <v>0.18</v>
      </c>
      <c r="I71" s="2">
        <v>299.39999999999998</v>
      </c>
      <c r="J71" s="2">
        <v>157.9</v>
      </c>
      <c r="K71" s="2">
        <f t="shared" si="40"/>
        <v>1.8961367954401518</v>
      </c>
      <c r="L71" s="2">
        <v>0.16</v>
      </c>
      <c r="N71" s="2">
        <f t="shared" si="1"/>
        <v>0.74146000000000001</v>
      </c>
      <c r="O71" s="2">
        <f t="shared" si="2"/>
        <v>0.96631162390064473</v>
      </c>
      <c r="P71" s="2">
        <f t="shared" si="3"/>
        <v>0.16449142183660542</v>
      </c>
      <c r="Q71" s="2">
        <f t="shared" si="4"/>
        <v>1.888418384193032</v>
      </c>
      <c r="R71" s="2">
        <f t="shared" si="5"/>
        <v>1.0368721665810319</v>
      </c>
      <c r="S71" s="2">
        <f t="shared" si="30"/>
        <v>19.515245216070571</v>
      </c>
      <c r="T71" s="2">
        <f t="shared" si="7"/>
        <v>0.17022606141548213</v>
      </c>
      <c r="U71" s="2">
        <f t="shared" si="8"/>
        <v>0.2094624292722623</v>
      </c>
      <c r="V71" s="2">
        <v>0</v>
      </c>
      <c r="W71" s="2">
        <f t="shared" si="31"/>
        <v>1.2304956569547441</v>
      </c>
      <c r="X71" s="16">
        <f t="shared" si="32"/>
        <v>13</v>
      </c>
      <c r="Y71" s="16">
        <f t="shared" si="33"/>
        <v>0.79856334350453761</v>
      </c>
      <c r="Z71" s="1">
        <f t="shared" si="34"/>
        <v>0.78772817505003834</v>
      </c>
      <c r="AA71" s="16">
        <f t="shared" si="35"/>
        <v>0.39030490432141141</v>
      </c>
      <c r="AB71" s="1">
        <f t="shared" si="36"/>
        <v>0</v>
      </c>
      <c r="AC71" s="1">
        <f t="shared" si="37"/>
        <v>1</v>
      </c>
      <c r="AD71" s="1">
        <f t="shared" si="38"/>
        <v>0</v>
      </c>
      <c r="AE71" s="1">
        <f t="shared" si="39"/>
        <v>0</v>
      </c>
    </row>
    <row r="72" spans="1:31" x14ac:dyDescent="0.3">
      <c r="D72" s="2">
        <v>7.6</v>
      </c>
      <c r="E72" s="2">
        <v>17.8</v>
      </c>
      <c r="F72" s="2">
        <v>16</v>
      </c>
      <c r="G72" s="2">
        <v>12</v>
      </c>
      <c r="H72" s="2">
        <v>0.18</v>
      </c>
      <c r="I72" s="2">
        <v>328.7</v>
      </c>
      <c r="J72" s="2">
        <v>162.4</v>
      </c>
      <c r="K72" s="2">
        <f t="shared" si="40"/>
        <v>2.0240147783251232</v>
      </c>
      <c r="L72" s="2">
        <v>0.16</v>
      </c>
      <c r="N72" s="2">
        <f t="shared" si="1"/>
        <v>0.69873999999999992</v>
      </c>
      <c r="O72" s="2">
        <f t="shared" si="2"/>
        <v>0.96631162390064473</v>
      </c>
      <c r="P72" s="2">
        <f t="shared" si="3"/>
        <v>0.16546843008620685</v>
      </c>
      <c r="Q72" s="2">
        <f t="shared" si="4"/>
        <v>1.5535700732924222</v>
      </c>
      <c r="R72" s="2">
        <f t="shared" si="5"/>
        <v>1.031569219381653</v>
      </c>
      <c r="S72" s="2">
        <f t="shared" si="30"/>
        <v>18.058677583398872</v>
      </c>
      <c r="T72" s="2">
        <f t="shared" si="7"/>
        <v>0.17123713095602808</v>
      </c>
      <c r="U72" s="2">
        <f t="shared" si="8"/>
        <v>0.1924805581037968</v>
      </c>
      <c r="V72" s="2">
        <v>0</v>
      </c>
      <c r="W72" s="2">
        <f t="shared" si="31"/>
        <v>1.1240585323356289</v>
      </c>
      <c r="X72" s="16">
        <f t="shared" si="32"/>
        <v>12</v>
      </c>
      <c r="Y72" s="16">
        <f t="shared" si="33"/>
        <v>1.2981384963124818</v>
      </c>
      <c r="Z72" s="1">
        <f t="shared" si="34"/>
        <v>0.90288012603465062</v>
      </c>
      <c r="AA72" s="16">
        <f t="shared" si="35"/>
        <v>0.36117355166797743</v>
      </c>
      <c r="AB72" s="1">
        <f t="shared" si="36"/>
        <v>0</v>
      </c>
      <c r="AC72" s="1">
        <f t="shared" si="37"/>
        <v>1</v>
      </c>
      <c r="AD72" s="1">
        <f t="shared" si="38"/>
        <v>0</v>
      </c>
      <c r="AE72" s="1">
        <f t="shared" si="39"/>
        <v>0</v>
      </c>
    </row>
    <row r="73" spans="1:31" x14ac:dyDescent="0.3">
      <c r="D73" s="2">
        <v>7.6</v>
      </c>
      <c r="E73" s="2">
        <v>1.2</v>
      </c>
      <c r="F73" s="2">
        <v>4</v>
      </c>
      <c r="G73" s="2">
        <v>7</v>
      </c>
      <c r="H73" s="2">
        <v>0.18</v>
      </c>
      <c r="I73" s="2">
        <v>20.7</v>
      </c>
      <c r="J73" s="2">
        <v>15.9</v>
      </c>
      <c r="K73" s="2">
        <f t="shared" si="40"/>
        <v>1.3018867924528301</v>
      </c>
      <c r="L73" s="2">
        <v>0.15</v>
      </c>
      <c r="N73" s="2">
        <f t="shared" si="1"/>
        <v>0.99082000000000003</v>
      </c>
      <c r="O73" s="2">
        <f t="shared" si="2"/>
        <v>0.96631162390064473</v>
      </c>
      <c r="P73" s="2">
        <f t="shared" si="3"/>
        <v>0.15092245018867925</v>
      </c>
      <c r="Q73" s="2">
        <f t="shared" si="4"/>
        <v>0.12032594375897732</v>
      </c>
      <c r="R73" s="2">
        <f t="shared" si="5"/>
        <v>1.008520259177452</v>
      </c>
      <c r="S73" s="2">
        <f t="shared" si="30"/>
        <v>4.1544069804687851</v>
      </c>
      <c r="T73" s="2">
        <f t="shared" si="7"/>
        <v>0.15618403675975748</v>
      </c>
      <c r="U73" s="2">
        <f t="shared" si="8"/>
        <v>6.5954847198329614E-2</v>
      </c>
      <c r="V73" s="2">
        <v>1</v>
      </c>
      <c r="W73" s="2">
        <f t="shared" si="31"/>
        <v>0.42228929771985252</v>
      </c>
      <c r="X73" s="16">
        <f t="shared" si="32"/>
        <v>7</v>
      </c>
      <c r="Y73" s="16">
        <f t="shared" si="33"/>
        <v>2.4398123310458009</v>
      </c>
      <c r="Z73" s="1">
        <f t="shared" si="34"/>
        <v>0.99265255316981083</v>
      </c>
      <c r="AA73" s="16">
        <f t="shared" si="35"/>
        <v>8.3088139609375708E-2</v>
      </c>
      <c r="AB73" s="1">
        <f t="shared" si="36"/>
        <v>1</v>
      </c>
      <c r="AC73" s="1">
        <f t="shared" si="37"/>
        <v>0</v>
      </c>
      <c r="AD73" s="1">
        <f t="shared" si="38"/>
        <v>1</v>
      </c>
      <c r="AE73" s="1">
        <f t="shared" si="39"/>
        <v>0</v>
      </c>
    </row>
    <row r="74" spans="1:31" x14ac:dyDescent="0.3">
      <c r="D74" s="2">
        <v>7.6</v>
      </c>
      <c r="E74" s="2">
        <v>14.8</v>
      </c>
      <c r="F74" s="2">
        <v>12</v>
      </c>
      <c r="G74" s="2">
        <v>11</v>
      </c>
      <c r="H74" s="2">
        <v>0.18</v>
      </c>
      <c r="I74" s="2">
        <v>279.5</v>
      </c>
      <c r="J74" s="2">
        <v>141.19999999999999</v>
      </c>
      <c r="K74" s="2">
        <f t="shared" si="40"/>
        <v>1.9794617563739378</v>
      </c>
      <c r="L74" s="2">
        <v>0.18</v>
      </c>
      <c r="N74" s="2">
        <f t="shared" si="1"/>
        <v>0.77883999999999987</v>
      </c>
      <c r="O74" s="2">
        <f t="shared" si="2"/>
        <v>0.96631162390064473</v>
      </c>
      <c r="P74" s="2">
        <f t="shared" si="3"/>
        <v>0.18037702733711045</v>
      </c>
      <c r="Q74" s="2">
        <f t="shared" si="4"/>
        <v>1.208949820871366</v>
      </c>
      <c r="R74" s="2">
        <f t="shared" si="5"/>
        <v>1.0264828726939095</v>
      </c>
      <c r="S74" s="2">
        <f t="shared" si="30"/>
        <v>13.526744293198279</v>
      </c>
      <c r="T74" s="2">
        <f t="shared" si="7"/>
        <v>0.1866654843796608</v>
      </c>
      <c r="U74" s="2">
        <f t="shared" si="8"/>
        <v>0.14558095011298297</v>
      </c>
      <c r="V74" s="2">
        <v>1</v>
      </c>
      <c r="W74" s="2">
        <f t="shared" si="31"/>
        <v>0.77990288668945573</v>
      </c>
      <c r="X74" s="16">
        <f t="shared" si="32"/>
        <v>11</v>
      </c>
      <c r="Y74" s="16">
        <f t="shared" si="33"/>
        <v>3.120925903319022</v>
      </c>
      <c r="Z74" s="1">
        <f t="shared" si="34"/>
        <v>0.99909858304853028</v>
      </c>
      <c r="AA74" s="16">
        <f t="shared" si="35"/>
        <v>0.27053488586396557</v>
      </c>
      <c r="AB74" s="1">
        <f t="shared" si="36"/>
        <v>1</v>
      </c>
      <c r="AC74" s="1">
        <f t="shared" si="37"/>
        <v>0</v>
      </c>
      <c r="AD74" s="1">
        <f t="shared" si="38"/>
        <v>1</v>
      </c>
      <c r="AE74" s="1">
        <f t="shared" si="39"/>
        <v>0</v>
      </c>
    </row>
    <row r="75" spans="1:31" hidden="1" x14ac:dyDescent="0.3">
      <c r="D75" s="2">
        <v>7.6</v>
      </c>
      <c r="E75" s="2">
        <v>1.2</v>
      </c>
      <c r="F75" s="2">
        <v>6</v>
      </c>
      <c r="G75" s="2">
        <v>8</v>
      </c>
      <c r="H75" s="2">
        <v>0.18</v>
      </c>
      <c r="I75" s="2">
        <v>17</v>
      </c>
      <c r="J75" s="2">
        <v>17</v>
      </c>
      <c r="K75" s="2">
        <f t="shared" si="40"/>
        <v>1</v>
      </c>
      <c r="L75" s="2">
        <v>0.12</v>
      </c>
      <c r="N75" s="2">
        <f t="shared" si="1"/>
        <v>0.99082000000000003</v>
      </c>
      <c r="O75" s="2">
        <f t="shared" si="2"/>
        <v>0.96631162390064473</v>
      </c>
      <c r="P75" s="2">
        <f t="shared" si="3"/>
        <v>0.11592594000000001</v>
      </c>
      <c r="Q75" s="2">
        <f t="shared" si="4"/>
        <v>0.29857025909289908</v>
      </c>
      <c r="R75" s="2">
        <f t="shared" si="5"/>
        <v>1.0126274169979694</v>
      </c>
      <c r="S75" s="2">
        <f t="shared" si="18"/>
        <v>6.3743347610807151</v>
      </c>
      <c r="T75" s="2">
        <f t="shared" si="7"/>
        <v>0.11996744852561082</v>
      </c>
      <c r="U75" s="2">
        <f t="shared" si="8"/>
        <v>8.2643806314705234E-2</v>
      </c>
      <c r="V75" s="2">
        <v>0</v>
      </c>
      <c r="W75" s="2">
        <f t="shared" si="19"/>
        <v>0.68888525454521365</v>
      </c>
    </row>
    <row r="76" spans="1:31" x14ac:dyDescent="0.3">
      <c r="D76" s="2">
        <v>7.6</v>
      </c>
      <c r="E76" s="2">
        <v>6.1</v>
      </c>
      <c r="F76" s="2">
        <v>14</v>
      </c>
      <c r="G76" s="2">
        <v>14</v>
      </c>
      <c r="H76" s="2">
        <v>0.18</v>
      </c>
      <c r="I76" s="2">
        <v>106.9</v>
      </c>
      <c r="J76" s="2">
        <v>63.7</v>
      </c>
      <c r="K76" s="2">
        <f t="shared" si="40"/>
        <v>1.6781789638932496</v>
      </c>
      <c r="L76" s="2">
        <v>0.19</v>
      </c>
      <c r="N76" s="2">
        <f t="shared" si="1"/>
        <v>0.95333500000000004</v>
      </c>
      <c r="O76" s="2">
        <f t="shared" si="2"/>
        <v>0.96631162390064473</v>
      </c>
      <c r="P76" s="2">
        <f t="shared" si="3"/>
        <v>0.18718440887755103</v>
      </c>
      <c r="Q76" s="2">
        <f t="shared" si="4"/>
        <v>2.204745857525146</v>
      </c>
      <c r="R76" s="2">
        <f t="shared" si="5"/>
        <v>1.042383203414835</v>
      </c>
      <c r="S76" s="2">
        <f t="shared" ref="S76:S96" si="41">IF(Q76+R76*F76&lt;=50,Q76+R76*F76,50)</f>
        <v>16.798110705332835</v>
      </c>
      <c r="T76" s="2">
        <f t="shared" si="7"/>
        <v>0.19371019063390379</v>
      </c>
      <c r="U76" s="2">
        <f t="shared" si="8"/>
        <v>0.17866586868583476</v>
      </c>
      <c r="V76" s="2">
        <v>0</v>
      </c>
      <c r="W76" s="2">
        <f t="shared" ref="W76:W96" si="42">IF(S76&lt;=30,U76/T76,"5")</f>
        <v>0.92233592926196861</v>
      </c>
      <c r="X76" s="16">
        <f t="shared" ref="X76:X96" si="43">IF(G76&lt;5,5,IF(G76&gt;35,35,G76))</f>
        <v>14</v>
      </c>
      <c r="Y76" s="16">
        <f t="shared" ref="Y76:Y96" si="44">-(F76*(1+0.004*X76)-13.32*LN(P76)-29.53*LN(D76)-3.7*LN(J76/100)+0.05*X76+16.85)/2.7</f>
        <v>1.3217653179309172</v>
      </c>
      <c r="Z76" s="1">
        <f t="shared" ref="Z76:Z96" si="45">_xlfn.NORM.S.DIST(Y76,TRUE)</f>
        <v>0.90687684471907692</v>
      </c>
      <c r="AA76" s="16">
        <f t="shared" ref="AA76:AA96" si="46">S76/50</f>
        <v>0.33596221410665672</v>
      </c>
      <c r="AB76" s="1">
        <f t="shared" ref="AB76:AB96" si="47">IF(AND(V76=1,W76&lt;=1),1,0)</f>
        <v>0</v>
      </c>
      <c r="AC76" s="1">
        <f t="shared" ref="AC76:AC96" si="48">IF(AND(V76=0,W76&gt;1),1,0)</f>
        <v>0</v>
      </c>
      <c r="AD76" s="1">
        <f t="shared" ref="AD76:AD96" si="49">IF(AND(V76=1,Z76&gt;=0.5),1,0)</f>
        <v>0</v>
      </c>
      <c r="AE76" s="1">
        <f t="shared" ref="AE76:AE96" si="50">IF(AND(V76=0,Z76&lt;0.5),1,0)</f>
        <v>0</v>
      </c>
    </row>
    <row r="77" spans="1:31" x14ac:dyDescent="0.3">
      <c r="D77" s="2">
        <v>7.6</v>
      </c>
      <c r="E77" s="2">
        <v>14</v>
      </c>
      <c r="F77" s="2">
        <v>18</v>
      </c>
      <c r="G77" s="2">
        <v>6</v>
      </c>
      <c r="H77" s="2">
        <v>0.18</v>
      </c>
      <c r="I77" s="2">
        <v>261.3</v>
      </c>
      <c r="J77" s="2">
        <v>140.6</v>
      </c>
      <c r="K77" s="2">
        <f t="shared" si="40"/>
        <v>1.8584637268847797</v>
      </c>
      <c r="L77" s="2">
        <v>0.18</v>
      </c>
      <c r="N77" s="2">
        <f t="shared" si="1"/>
        <v>0.80019999999999991</v>
      </c>
      <c r="O77" s="2">
        <f t="shared" si="2"/>
        <v>0.96631162390064473</v>
      </c>
      <c r="P77" s="2">
        <f t="shared" si="3"/>
        <v>0.17399569288762445</v>
      </c>
      <c r="Q77" s="2">
        <f t="shared" si="4"/>
        <v>2.9665284829679565E-2</v>
      </c>
      <c r="R77" s="2">
        <f t="shared" si="5"/>
        <v>1.0046969384566991</v>
      </c>
      <c r="S77" s="2">
        <f t="shared" si="41"/>
        <v>18.114210177050264</v>
      </c>
      <c r="T77" s="2">
        <f t="shared" si="7"/>
        <v>0.18006167843171317</v>
      </c>
      <c r="U77" s="2">
        <f t="shared" si="8"/>
        <v>0.19310637907445966</v>
      </c>
      <c r="V77" s="2">
        <v>0</v>
      </c>
      <c r="W77" s="2">
        <f t="shared" si="42"/>
        <v>1.0724457350190344</v>
      </c>
      <c r="X77" s="16">
        <f t="shared" si="43"/>
        <v>6</v>
      </c>
      <c r="Y77" s="16">
        <f t="shared" si="44"/>
        <v>0.84332400985729272</v>
      </c>
      <c r="Z77" s="1">
        <f t="shared" si="45"/>
        <v>0.80047637086498691</v>
      </c>
      <c r="AA77" s="16">
        <f t="shared" si="46"/>
        <v>0.36228420354100527</v>
      </c>
      <c r="AB77" s="1">
        <f t="shared" si="47"/>
        <v>0</v>
      </c>
      <c r="AC77" s="1">
        <f t="shared" si="48"/>
        <v>1</v>
      </c>
      <c r="AD77" s="1">
        <f t="shared" si="49"/>
        <v>0</v>
      </c>
      <c r="AE77" s="1">
        <f t="shared" si="50"/>
        <v>0</v>
      </c>
    </row>
    <row r="78" spans="1:31" x14ac:dyDescent="0.3">
      <c r="D78" s="2">
        <v>7.6</v>
      </c>
      <c r="E78" s="2">
        <v>14.8</v>
      </c>
      <c r="F78" s="2">
        <v>20</v>
      </c>
      <c r="G78" s="2">
        <v>14</v>
      </c>
      <c r="H78" s="2">
        <v>0.18</v>
      </c>
      <c r="I78" s="2">
        <v>277.8</v>
      </c>
      <c r="J78" s="2">
        <v>149.30000000000001</v>
      </c>
      <c r="K78" s="2">
        <f t="shared" si="40"/>
        <v>1.8606831882116543</v>
      </c>
      <c r="L78" s="2">
        <v>0.17</v>
      </c>
      <c r="N78" s="2">
        <f t="shared" si="1"/>
        <v>0.77883999999999987</v>
      </c>
      <c r="O78" s="2">
        <f t="shared" si="2"/>
        <v>0.96631162390064473</v>
      </c>
      <c r="P78" s="2">
        <f t="shared" si="3"/>
        <v>0.16955341583389144</v>
      </c>
      <c r="Q78" s="2">
        <f t="shared" si="4"/>
        <v>2.204745857525146</v>
      </c>
      <c r="R78" s="2">
        <f t="shared" si="5"/>
        <v>1.042383203414835</v>
      </c>
      <c r="S78" s="2">
        <f t="shared" si="41"/>
        <v>23.052409925821848</v>
      </c>
      <c r="T78" s="2">
        <f t="shared" si="7"/>
        <v>0.17546453094444486</v>
      </c>
      <c r="U78" s="2">
        <f t="shared" si="8"/>
        <v>0.25776154055065603</v>
      </c>
      <c r="V78" s="2">
        <v>0</v>
      </c>
      <c r="W78" s="2">
        <f t="shared" si="42"/>
        <v>1.4690236206898581</v>
      </c>
      <c r="X78" s="16">
        <f t="shared" si="43"/>
        <v>14</v>
      </c>
      <c r="Y78" s="16">
        <f t="shared" si="44"/>
        <v>-0.34569288785029467</v>
      </c>
      <c r="Z78" s="1">
        <f t="shared" si="45"/>
        <v>0.36478676489506134</v>
      </c>
      <c r="AA78" s="16">
        <f t="shared" si="46"/>
        <v>0.46104819851643697</v>
      </c>
      <c r="AB78" s="1">
        <f t="shared" si="47"/>
        <v>0</v>
      </c>
      <c r="AC78" s="1">
        <f t="shared" si="48"/>
        <v>1</v>
      </c>
      <c r="AD78" s="1">
        <f t="shared" si="49"/>
        <v>0</v>
      </c>
      <c r="AE78" s="1">
        <f t="shared" si="50"/>
        <v>1</v>
      </c>
    </row>
    <row r="79" spans="1:31" x14ac:dyDescent="0.3">
      <c r="D79" s="2">
        <v>7.6</v>
      </c>
      <c r="E79" s="2">
        <v>17.2</v>
      </c>
      <c r="F79" s="2">
        <v>18</v>
      </c>
      <c r="G79" s="2">
        <v>6</v>
      </c>
      <c r="H79" s="2">
        <v>0.18</v>
      </c>
      <c r="I79" s="2">
        <v>328.2</v>
      </c>
      <c r="J79" s="2">
        <v>176.2</v>
      </c>
      <c r="K79" s="2">
        <f t="shared" si="40"/>
        <v>1.8626560726447219</v>
      </c>
      <c r="L79" s="2">
        <v>0.15</v>
      </c>
      <c r="N79" s="2">
        <f t="shared" si="1"/>
        <v>0.71475999999999995</v>
      </c>
      <c r="O79" s="2">
        <f t="shared" si="2"/>
        <v>0.96631162390064473</v>
      </c>
      <c r="P79" s="2">
        <f t="shared" si="3"/>
        <v>0.15576819037457432</v>
      </c>
      <c r="Q79" s="2">
        <f t="shared" si="4"/>
        <v>2.9665284829679565E-2</v>
      </c>
      <c r="R79" s="2">
        <f t="shared" si="5"/>
        <v>1.0046969384566991</v>
      </c>
      <c r="S79" s="2">
        <f t="shared" si="41"/>
        <v>18.114210177050264</v>
      </c>
      <c r="T79" s="2">
        <f t="shared" si="7"/>
        <v>0.16119871325338653</v>
      </c>
      <c r="U79" s="2">
        <f t="shared" si="8"/>
        <v>0.19310637907445966</v>
      </c>
      <c r="V79" s="2">
        <v>0</v>
      </c>
      <c r="W79" s="2">
        <f t="shared" si="42"/>
        <v>1.1979399535957698</v>
      </c>
      <c r="X79" s="16">
        <f t="shared" si="43"/>
        <v>6</v>
      </c>
      <c r="Y79" s="16">
        <f t="shared" si="44"/>
        <v>0.60668703659049561</v>
      </c>
      <c r="Z79" s="1">
        <f t="shared" si="45"/>
        <v>0.7279706865907295</v>
      </c>
      <c r="AA79" s="16">
        <f t="shared" si="46"/>
        <v>0.36228420354100527</v>
      </c>
      <c r="AB79" s="1">
        <f t="shared" si="47"/>
        <v>0</v>
      </c>
      <c r="AC79" s="1">
        <f t="shared" si="48"/>
        <v>1</v>
      </c>
      <c r="AD79" s="1">
        <f t="shared" si="49"/>
        <v>0</v>
      </c>
      <c r="AE79" s="1">
        <f t="shared" si="50"/>
        <v>0</v>
      </c>
    </row>
    <row r="80" spans="1:31" x14ac:dyDescent="0.3">
      <c r="D80" s="2">
        <v>7.6</v>
      </c>
      <c r="E80" s="2">
        <v>17.8</v>
      </c>
      <c r="F80" s="2">
        <v>16</v>
      </c>
      <c r="G80" s="2">
        <v>14</v>
      </c>
      <c r="H80" s="2">
        <v>0.18</v>
      </c>
      <c r="I80" s="2">
        <v>345.3</v>
      </c>
      <c r="J80" s="2">
        <v>193.3</v>
      </c>
      <c r="K80" s="2">
        <f t="shared" si="40"/>
        <v>1.7863424728401449</v>
      </c>
      <c r="L80" s="2">
        <v>0.14000000000000001</v>
      </c>
      <c r="N80" s="2">
        <f t="shared" si="1"/>
        <v>0.69873999999999992</v>
      </c>
      <c r="O80" s="2">
        <f t="shared" si="2"/>
        <v>0.96631162390064473</v>
      </c>
      <c r="P80" s="2">
        <f t="shared" si="3"/>
        <v>0.14603810591826175</v>
      </c>
      <c r="Q80" s="2">
        <f t="shared" si="4"/>
        <v>2.204745857525146</v>
      </c>
      <c r="R80" s="2">
        <f t="shared" si="5"/>
        <v>1.042383203414835</v>
      </c>
      <c r="S80" s="2">
        <f t="shared" si="41"/>
        <v>18.882877112162507</v>
      </c>
      <c r="T80" s="2">
        <f t="shared" si="7"/>
        <v>0.15112941033324179</v>
      </c>
      <c r="U80" s="2">
        <f t="shared" si="8"/>
        <v>0.20193779711171667</v>
      </c>
      <c r="V80" s="2">
        <v>0</v>
      </c>
      <c r="W80" s="2">
        <f t="shared" si="42"/>
        <v>1.3361912593084424</v>
      </c>
      <c r="X80" s="16">
        <f t="shared" si="43"/>
        <v>14</v>
      </c>
      <c r="Y80" s="16">
        <f t="shared" si="44"/>
        <v>0.8361498249736532</v>
      </c>
      <c r="Z80" s="1">
        <f t="shared" si="45"/>
        <v>0.79846468936523707</v>
      </c>
      <c r="AA80" s="16">
        <f t="shared" si="46"/>
        <v>0.37765754224325015</v>
      </c>
      <c r="AB80" s="1">
        <f t="shared" si="47"/>
        <v>0</v>
      </c>
      <c r="AC80" s="1">
        <f t="shared" si="48"/>
        <v>1</v>
      </c>
      <c r="AD80" s="1">
        <f t="shared" si="49"/>
        <v>0</v>
      </c>
      <c r="AE80" s="1">
        <f t="shared" si="50"/>
        <v>0</v>
      </c>
    </row>
    <row r="81" spans="4:31" x14ac:dyDescent="0.3">
      <c r="D81" s="2">
        <v>7.6</v>
      </c>
      <c r="E81" s="2">
        <v>19.2</v>
      </c>
      <c r="F81" s="2">
        <v>13</v>
      </c>
      <c r="G81" s="2">
        <v>10</v>
      </c>
      <c r="H81" s="2">
        <v>0.18</v>
      </c>
      <c r="I81" s="2">
        <v>375</v>
      </c>
      <c r="J81" s="2">
        <v>209.2</v>
      </c>
      <c r="K81" s="2">
        <f t="shared" si="40"/>
        <v>1.7925430210325048</v>
      </c>
      <c r="L81" s="2">
        <v>0.14000000000000001</v>
      </c>
      <c r="N81" s="2">
        <f t="shared" si="1"/>
        <v>0.66135999999999995</v>
      </c>
      <c r="O81" s="2">
        <f t="shared" si="2"/>
        <v>0.96631162390064473</v>
      </c>
      <c r="P81" s="2">
        <f t="shared" si="3"/>
        <v>0.1387054015296367</v>
      </c>
      <c r="Q81" s="2">
        <f t="shared" si="4"/>
        <v>0.86935823539880586</v>
      </c>
      <c r="R81" s="2">
        <f t="shared" si="5"/>
        <v>1.0216227766016839</v>
      </c>
      <c r="S81" s="2">
        <f t="shared" si="41"/>
        <v>14.150454331220697</v>
      </c>
      <c r="T81" s="2">
        <f t="shared" si="7"/>
        <v>0.14354106697975338</v>
      </c>
      <c r="U81" s="2">
        <f t="shared" si="8"/>
        <v>0.15163461185843735</v>
      </c>
      <c r="V81" s="2">
        <v>0</v>
      </c>
      <c r="W81" s="2">
        <f t="shared" si="42"/>
        <v>1.0563848733256636</v>
      </c>
      <c r="X81" s="16">
        <f t="shared" si="43"/>
        <v>10</v>
      </c>
      <c r="Y81" s="16">
        <f t="shared" si="44"/>
        <v>2.0147761818657695</v>
      </c>
      <c r="Z81" s="1">
        <f t="shared" si="45"/>
        <v>0.97803594712058439</v>
      </c>
      <c r="AA81" s="16">
        <f t="shared" si="46"/>
        <v>0.28300908662441393</v>
      </c>
      <c r="AB81" s="1">
        <f t="shared" si="47"/>
        <v>0</v>
      </c>
      <c r="AC81" s="1">
        <f t="shared" si="48"/>
        <v>1</v>
      </c>
      <c r="AD81" s="1">
        <f t="shared" si="49"/>
        <v>0</v>
      </c>
      <c r="AE81" s="1">
        <f t="shared" si="50"/>
        <v>0</v>
      </c>
    </row>
    <row r="82" spans="4:31" x14ac:dyDescent="0.3">
      <c r="D82" s="2">
        <v>7.6</v>
      </c>
      <c r="E82" s="2">
        <v>11.8</v>
      </c>
      <c r="F82" s="2">
        <v>15</v>
      </c>
      <c r="G82" s="2">
        <v>13</v>
      </c>
      <c r="H82" s="2">
        <v>0.18</v>
      </c>
      <c r="I82" s="2">
        <v>211.1</v>
      </c>
      <c r="J82" s="2">
        <v>103.2</v>
      </c>
      <c r="K82" s="2">
        <f t="shared" si="40"/>
        <v>2.0455426356589146</v>
      </c>
      <c r="L82" s="2">
        <v>0.21</v>
      </c>
      <c r="N82" s="2">
        <f t="shared" si="1"/>
        <v>0.85893999999999981</v>
      </c>
      <c r="O82" s="2">
        <f t="shared" si="2"/>
        <v>0.96631162390064473</v>
      </c>
      <c r="P82" s="2">
        <f t="shared" si="3"/>
        <v>0.2055688118023255</v>
      </c>
      <c r="Q82" s="2">
        <f t="shared" si="4"/>
        <v>1.888418384193032</v>
      </c>
      <c r="R82" s="2">
        <f t="shared" si="5"/>
        <v>1.0368721665810319</v>
      </c>
      <c r="S82" s="2">
        <f t="shared" si="41"/>
        <v>17.44150088290851</v>
      </c>
      <c r="T82" s="2">
        <f t="shared" si="7"/>
        <v>0.21273552621929537</v>
      </c>
      <c r="U82" s="2">
        <f t="shared" si="8"/>
        <v>0.18562682351981749</v>
      </c>
      <c r="V82" s="2">
        <v>1</v>
      </c>
      <c r="W82" s="2">
        <f t="shared" si="42"/>
        <v>0.87257087153589352</v>
      </c>
      <c r="X82" s="16">
        <f t="shared" si="43"/>
        <v>13</v>
      </c>
      <c r="Y82" s="16">
        <f t="shared" si="44"/>
        <v>2.0947641223398734</v>
      </c>
      <c r="Z82" s="1">
        <f t="shared" si="45"/>
        <v>0.98190401704364816</v>
      </c>
      <c r="AA82" s="16">
        <f t="shared" si="46"/>
        <v>0.34883001765817023</v>
      </c>
      <c r="AB82" s="1">
        <f t="shared" si="47"/>
        <v>1</v>
      </c>
      <c r="AC82" s="1">
        <f t="shared" si="48"/>
        <v>0</v>
      </c>
      <c r="AD82" s="1">
        <f t="shared" si="49"/>
        <v>1</v>
      </c>
      <c r="AE82" s="1">
        <f t="shared" si="50"/>
        <v>0</v>
      </c>
    </row>
    <row r="83" spans="4:31" x14ac:dyDescent="0.3">
      <c r="D83" s="2">
        <v>7.6</v>
      </c>
      <c r="E83" s="2">
        <v>2.2000000000000002</v>
      </c>
      <c r="F83" s="2">
        <v>9</v>
      </c>
      <c r="G83" s="2">
        <v>15</v>
      </c>
      <c r="H83" s="2">
        <v>0.18</v>
      </c>
      <c r="I83" s="2">
        <v>39.1</v>
      </c>
      <c r="J83" s="2">
        <v>37.1</v>
      </c>
      <c r="K83" s="2">
        <f t="shared" si="40"/>
        <v>1.0539083557951483</v>
      </c>
      <c r="L83" s="2">
        <v>0.12</v>
      </c>
      <c r="N83" s="2">
        <f t="shared" si="1"/>
        <v>0.98316999999999999</v>
      </c>
      <c r="O83" s="2">
        <f t="shared" si="2"/>
        <v>0.96631162390064473</v>
      </c>
      <c r="P83" s="2">
        <f t="shared" si="3"/>
        <v>0.12123201614555254</v>
      </c>
      <c r="Q83" s="2">
        <f t="shared" si="4"/>
        <v>2.4981627346432429</v>
      </c>
      <c r="R83" s="2">
        <f t="shared" si="5"/>
        <v>1.0480947501931113</v>
      </c>
      <c r="S83" s="2">
        <f t="shared" si="41"/>
        <v>11.931015486381245</v>
      </c>
      <c r="T83" s="2">
        <f t="shared" si="7"/>
        <v>0.12545850960188543</v>
      </c>
      <c r="U83" s="2">
        <f t="shared" si="8"/>
        <v>0.13054235439217435</v>
      </c>
      <c r="V83" s="2">
        <v>1</v>
      </c>
      <c r="W83" s="2">
        <f t="shared" si="42"/>
        <v>1.0405221200731729</v>
      </c>
      <c r="X83" s="16">
        <f t="shared" si="43"/>
        <v>15</v>
      </c>
      <c r="Y83" s="16">
        <f t="shared" si="44"/>
        <v>0.36171003265709317</v>
      </c>
      <c r="Z83" s="1">
        <f t="shared" si="45"/>
        <v>0.64121563548203642</v>
      </c>
      <c r="AA83" s="16">
        <f t="shared" si="46"/>
        <v>0.23862030972762491</v>
      </c>
      <c r="AB83" s="1">
        <f t="shared" si="47"/>
        <v>0</v>
      </c>
      <c r="AC83" s="1">
        <f t="shared" si="48"/>
        <v>0</v>
      </c>
      <c r="AD83" s="1">
        <f t="shared" si="49"/>
        <v>1</v>
      </c>
      <c r="AE83" s="1">
        <f t="shared" si="50"/>
        <v>0</v>
      </c>
    </row>
    <row r="84" spans="4:31" x14ac:dyDescent="0.3">
      <c r="D84" s="2">
        <v>7.6</v>
      </c>
      <c r="E84" s="2">
        <v>7.2</v>
      </c>
      <c r="F84" s="2">
        <v>14</v>
      </c>
      <c r="G84" s="2">
        <v>9</v>
      </c>
      <c r="H84" s="2">
        <v>0.18</v>
      </c>
      <c r="I84" s="2">
        <v>137.5</v>
      </c>
      <c r="J84" s="2">
        <v>86.4</v>
      </c>
      <c r="K84" s="2">
        <f t="shared" si="40"/>
        <v>1.5914351851851851</v>
      </c>
      <c r="L84" s="2">
        <v>0.18</v>
      </c>
      <c r="N84" s="2">
        <f t="shared" si="1"/>
        <v>0.94491999999999998</v>
      </c>
      <c r="O84" s="2">
        <f t="shared" si="2"/>
        <v>0.96631162390064473</v>
      </c>
      <c r="P84" s="2">
        <f t="shared" si="3"/>
        <v>0.17594213541666665</v>
      </c>
      <c r="Q84" s="2">
        <f t="shared" si="4"/>
        <v>0.5567277084540817</v>
      </c>
      <c r="R84" s="2">
        <f t="shared" si="5"/>
        <v>1.0169999999999999</v>
      </c>
      <c r="S84" s="2">
        <f t="shared" si="41"/>
        <v>14.794727708454081</v>
      </c>
      <c r="T84" s="2">
        <f t="shared" si="7"/>
        <v>0.18207597949246737</v>
      </c>
      <c r="U84" s="2">
        <f t="shared" si="8"/>
        <v>0.15800266246413872</v>
      </c>
      <c r="V84" s="2">
        <v>1</v>
      </c>
      <c r="W84" s="2">
        <f t="shared" si="42"/>
        <v>0.86778422340260108</v>
      </c>
      <c r="X84" s="16">
        <f t="shared" si="43"/>
        <v>9</v>
      </c>
      <c r="Y84" s="16">
        <f t="shared" si="44"/>
        <v>1.6301884947450429</v>
      </c>
      <c r="Z84" s="1">
        <f t="shared" si="45"/>
        <v>0.94846916760036049</v>
      </c>
      <c r="AA84" s="16">
        <f t="shared" si="46"/>
        <v>0.29589455416908161</v>
      </c>
      <c r="AB84" s="1">
        <f t="shared" si="47"/>
        <v>1</v>
      </c>
      <c r="AC84" s="1">
        <f t="shared" si="48"/>
        <v>0</v>
      </c>
      <c r="AD84" s="1">
        <f t="shared" si="49"/>
        <v>1</v>
      </c>
      <c r="AE84" s="1">
        <f t="shared" si="50"/>
        <v>0</v>
      </c>
    </row>
    <row r="85" spans="4:31" x14ac:dyDescent="0.3">
      <c r="D85" s="2">
        <v>7.6</v>
      </c>
      <c r="E85" s="2">
        <v>13.2</v>
      </c>
      <c r="F85" s="2">
        <v>25</v>
      </c>
      <c r="G85" s="2">
        <v>7</v>
      </c>
      <c r="H85" s="2">
        <v>0.18</v>
      </c>
      <c r="I85" s="2">
        <v>257.39999999999998</v>
      </c>
      <c r="J85" s="2">
        <v>147.6</v>
      </c>
      <c r="K85" s="2">
        <f t="shared" si="40"/>
        <v>1.7439024390243902</v>
      </c>
      <c r="L85" s="2">
        <v>0.17</v>
      </c>
      <c r="N85" s="2">
        <f t="shared" si="1"/>
        <v>0.82155999999999996</v>
      </c>
      <c r="O85" s="2">
        <f t="shared" si="2"/>
        <v>0.96631162390064473</v>
      </c>
      <c r="P85" s="2">
        <f t="shared" si="3"/>
        <v>0.1676282970731707</v>
      </c>
      <c r="Q85" s="2">
        <f t="shared" si="4"/>
        <v>0.12032594375897732</v>
      </c>
      <c r="R85" s="2">
        <f t="shared" si="5"/>
        <v>1.008520259177452</v>
      </c>
      <c r="S85" s="2">
        <f t="shared" si="41"/>
        <v>25.33333242319528</v>
      </c>
      <c r="T85" s="2">
        <f t="shared" si="7"/>
        <v>0.17347229705932429</v>
      </c>
      <c r="U85" s="2">
        <f t="shared" si="8"/>
        <v>0.29860069776665626</v>
      </c>
      <c r="V85" s="2">
        <v>0</v>
      </c>
      <c r="W85" s="2">
        <f t="shared" si="42"/>
        <v>1.7213163302065482</v>
      </c>
      <c r="X85" s="16">
        <f t="shared" si="43"/>
        <v>7</v>
      </c>
      <c r="Y85" s="16">
        <f t="shared" si="44"/>
        <v>-1.9843865049882534</v>
      </c>
      <c r="Z85" s="1">
        <f t="shared" si="45"/>
        <v>2.3606384636113854E-2</v>
      </c>
      <c r="AA85" s="16">
        <f t="shared" si="46"/>
        <v>0.50666664846390563</v>
      </c>
      <c r="AB85" s="1">
        <f t="shared" si="47"/>
        <v>0</v>
      </c>
      <c r="AC85" s="1">
        <f t="shared" si="48"/>
        <v>1</v>
      </c>
      <c r="AD85" s="1">
        <f t="shared" si="49"/>
        <v>0</v>
      </c>
      <c r="AE85" s="1">
        <f t="shared" si="50"/>
        <v>1</v>
      </c>
    </row>
    <row r="86" spans="4:31" x14ac:dyDescent="0.3">
      <c r="D86" s="2">
        <v>7.6</v>
      </c>
      <c r="E86" s="2">
        <v>16.2</v>
      </c>
      <c r="F86" s="2">
        <v>17</v>
      </c>
      <c r="G86" s="2">
        <v>10</v>
      </c>
      <c r="H86" s="2">
        <v>0.18</v>
      </c>
      <c r="I86" s="2">
        <v>323.39999999999998</v>
      </c>
      <c r="J86" s="2">
        <v>184.1</v>
      </c>
      <c r="K86" s="2">
        <f t="shared" si="40"/>
        <v>1.7566539923954372</v>
      </c>
      <c r="L86" s="2">
        <v>0.15</v>
      </c>
      <c r="N86" s="2">
        <f t="shared" ref="N86:N229" si="51">IF(E86&lt;=9.15,1-0.00765*E86,IF(AND(E86&gt;9.15,E86&lt;=23),1.174-0.0267*E86,IF(AND(E86&gt;23,E86&lt;=30),0.744-0.008*E86,0.5)))</f>
        <v>0.74146000000000001</v>
      </c>
      <c r="O86" s="2">
        <f t="shared" ref="O86:O229" si="52">(10^2.24)/(D86^2.56)</f>
        <v>0.96631162390064473</v>
      </c>
      <c r="P86" s="2">
        <f t="shared" ref="P86:P229" si="53">0.65*H86*I86*N86/J86</f>
        <v>0.15239117429657792</v>
      </c>
      <c r="Q86" s="2">
        <f t="shared" ref="Q86:Q229" si="54">IF(G86&lt;=5,0,IF(AND(G86&gt;5,G86&lt;35),EXP(1.76-190/G86^2),5))</f>
        <v>0.86935823539880586</v>
      </c>
      <c r="R86" s="2">
        <f t="shared" ref="R86:R229" si="55">IF(G86&lt;=5,1,IF(AND(G86&gt;5,G86&lt;35),(0.99+(G86^1.5)/1000),1.2))</f>
        <v>1.0216227766016839</v>
      </c>
      <c r="S86" s="2">
        <f t="shared" si="41"/>
        <v>18.236945437627433</v>
      </c>
      <c r="T86" s="2">
        <f t="shared" ref="T86:T229" si="56">P86/O86</f>
        <v>0.15770396477425241</v>
      </c>
      <c r="U86" s="2">
        <f t="shared" ref="U86:U229" si="57">1/(34-S86)+S86/135+50/((10*S86+45)^2)-1/200</f>
        <v>0.19449514226261266</v>
      </c>
      <c r="V86" s="2">
        <v>0</v>
      </c>
      <c r="W86" s="2">
        <f t="shared" si="42"/>
        <v>1.2332926603400587</v>
      </c>
      <c r="X86" s="16">
        <f t="shared" si="43"/>
        <v>10</v>
      </c>
      <c r="Y86" s="16">
        <f t="shared" si="44"/>
        <v>0.76310521860627289</v>
      </c>
      <c r="Z86" s="1">
        <f t="shared" si="45"/>
        <v>0.7772996759898656</v>
      </c>
      <c r="AA86" s="16">
        <f t="shared" si="46"/>
        <v>0.36473890875254866</v>
      </c>
      <c r="AB86" s="1">
        <f t="shared" si="47"/>
        <v>0</v>
      </c>
      <c r="AC86" s="1">
        <f t="shared" si="48"/>
        <v>1</v>
      </c>
      <c r="AD86" s="1">
        <f t="shared" si="49"/>
        <v>0</v>
      </c>
      <c r="AE86" s="1">
        <f t="shared" si="50"/>
        <v>0</v>
      </c>
    </row>
    <row r="87" spans="4:31" x14ac:dyDescent="0.3">
      <c r="D87" s="2">
        <v>7.6</v>
      </c>
      <c r="E87" s="2">
        <v>17.8</v>
      </c>
      <c r="F87" s="2">
        <v>21</v>
      </c>
      <c r="G87" s="2">
        <v>6</v>
      </c>
      <c r="H87" s="2">
        <v>0.18</v>
      </c>
      <c r="I87" s="2">
        <v>358.3</v>
      </c>
      <c r="J87" s="2">
        <v>203.3</v>
      </c>
      <c r="K87" s="2">
        <f t="shared" si="40"/>
        <v>1.7624200688637481</v>
      </c>
      <c r="L87" s="2">
        <v>0.14000000000000001</v>
      </c>
      <c r="N87" s="2">
        <f t="shared" si="51"/>
        <v>0.69873999999999992</v>
      </c>
      <c r="O87" s="2">
        <f t="shared" si="52"/>
        <v>0.96631162390064473</v>
      </c>
      <c r="P87" s="2">
        <f t="shared" si="53"/>
        <v>0.14408238767338905</v>
      </c>
      <c r="Q87" s="2">
        <f t="shared" si="54"/>
        <v>2.9665284829679565E-2</v>
      </c>
      <c r="R87" s="2">
        <f t="shared" si="55"/>
        <v>1.0046969384566991</v>
      </c>
      <c r="S87" s="2">
        <f t="shared" si="41"/>
        <v>21.12830099242036</v>
      </c>
      <c r="T87" s="2">
        <f t="shared" si="56"/>
        <v>0.14910551017877796</v>
      </c>
      <c r="U87" s="2">
        <f t="shared" si="57"/>
        <v>0.2299570102848944</v>
      </c>
      <c r="V87" s="2">
        <v>0</v>
      </c>
      <c r="W87" s="2">
        <f t="shared" si="42"/>
        <v>1.5422435429057937</v>
      </c>
      <c r="X87" s="16">
        <f t="shared" si="43"/>
        <v>6</v>
      </c>
      <c r="Y87" s="16">
        <f t="shared" si="44"/>
        <v>-0.71976087571274106</v>
      </c>
      <c r="Z87" s="1">
        <f t="shared" si="45"/>
        <v>0.23583611882925853</v>
      </c>
      <c r="AA87" s="16">
        <f t="shared" si="46"/>
        <v>0.42256601984840719</v>
      </c>
      <c r="AB87" s="1">
        <f t="shared" si="47"/>
        <v>0</v>
      </c>
      <c r="AC87" s="1">
        <f t="shared" si="48"/>
        <v>1</v>
      </c>
      <c r="AD87" s="1">
        <f t="shared" si="49"/>
        <v>0</v>
      </c>
      <c r="AE87" s="1">
        <f t="shared" si="50"/>
        <v>1</v>
      </c>
    </row>
    <row r="88" spans="4:31" x14ac:dyDescent="0.3">
      <c r="D88" s="2">
        <v>7.6</v>
      </c>
      <c r="E88" s="2">
        <v>6.8</v>
      </c>
      <c r="F88" s="2">
        <v>10</v>
      </c>
      <c r="G88" s="2">
        <v>15</v>
      </c>
      <c r="H88" s="2">
        <v>0.18</v>
      </c>
      <c r="I88" s="2">
        <v>124</v>
      </c>
      <c r="J88" s="2">
        <v>68.099999999999994</v>
      </c>
      <c r="K88" s="2">
        <f t="shared" si="40"/>
        <v>1.8208516886930985</v>
      </c>
      <c r="L88" s="2">
        <v>0.21</v>
      </c>
      <c r="N88" s="2">
        <f t="shared" si="51"/>
        <v>0.94798000000000004</v>
      </c>
      <c r="O88" s="2">
        <f t="shared" si="52"/>
        <v>0.96631162390064473</v>
      </c>
      <c r="P88" s="2">
        <f t="shared" si="53"/>
        <v>0.20195732511013217</v>
      </c>
      <c r="Q88" s="2">
        <f t="shared" si="54"/>
        <v>2.4981627346432429</v>
      </c>
      <c r="R88" s="2">
        <f t="shared" si="55"/>
        <v>1.0480947501931113</v>
      </c>
      <c r="S88" s="2">
        <f t="shared" si="41"/>
        <v>12.979110236574355</v>
      </c>
      <c r="T88" s="2">
        <f t="shared" si="56"/>
        <v>0.20899813281237858</v>
      </c>
      <c r="U88" s="2">
        <f t="shared" si="57"/>
        <v>0.14034984077251741</v>
      </c>
      <c r="V88" s="2">
        <v>1</v>
      </c>
      <c r="W88" s="2">
        <f t="shared" si="42"/>
        <v>0.67153633807107749</v>
      </c>
      <c r="X88" s="16">
        <f t="shared" si="43"/>
        <v>15</v>
      </c>
      <c r="Y88" s="16">
        <f t="shared" si="44"/>
        <v>3.31915364871299</v>
      </c>
      <c r="Z88" s="1">
        <f t="shared" si="45"/>
        <v>0.99954854632991841</v>
      </c>
      <c r="AA88" s="16">
        <f t="shared" si="46"/>
        <v>0.25958220473148708</v>
      </c>
      <c r="AB88" s="1">
        <f t="shared" si="47"/>
        <v>1</v>
      </c>
      <c r="AC88" s="1">
        <f t="shared" si="48"/>
        <v>0</v>
      </c>
      <c r="AD88" s="1">
        <f t="shared" si="49"/>
        <v>1</v>
      </c>
      <c r="AE88" s="1">
        <f t="shared" si="50"/>
        <v>0</v>
      </c>
    </row>
    <row r="89" spans="4:31" x14ac:dyDescent="0.3">
      <c r="D89" s="2">
        <v>7.6</v>
      </c>
      <c r="E89" s="2">
        <v>8.1999999999999993</v>
      </c>
      <c r="F89" s="2">
        <v>16</v>
      </c>
      <c r="G89" s="2">
        <v>15</v>
      </c>
      <c r="H89" s="2">
        <v>0.18</v>
      </c>
      <c r="I89" s="2">
        <v>153.5</v>
      </c>
      <c r="J89" s="2">
        <v>83.9</v>
      </c>
      <c r="K89" s="2">
        <f t="shared" si="40"/>
        <v>1.8295589988081047</v>
      </c>
      <c r="L89" s="2">
        <v>0.2</v>
      </c>
      <c r="N89" s="2">
        <f t="shared" si="51"/>
        <v>0.93727000000000005</v>
      </c>
      <c r="O89" s="2">
        <f t="shared" si="52"/>
        <v>0.96631162390064473</v>
      </c>
      <c r="P89" s="2">
        <f t="shared" si="53"/>
        <v>0.20063051924910605</v>
      </c>
      <c r="Q89" s="2">
        <f t="shared" si="54"/>
        <v>2.4981627346432429</v>
      </c>
      <c r="R89" s="2">
        <f t="shared" si="55"/>
        <v>1.0480947501931113</v>
      </c>
      <c r="S89" s="2">
        <f t="shared" si="41"/>
        <v>19.267678737733021</v>
      </c>
      <c r="T89" s="2">
        <f t="shared" si="56"/>
        <v>0.20762507071914793</v>
      </c>
      <c r="U89" s="2">
        <f t="shared" si="57"/>
        <v>0.20648662049702746</v>
      </c>
      <c r="V89" s="2">
        <v>1</v>
      </c>
      <c r="W89" s="2">
        <f t="shared" si="42"/>
        <v>0.9945167979079923</v>
      </c>
      <c r="X89" s="16">
        <f t="shared" si="43"/>
        <v>15</v>
      </c>
      <c r="Y89" s="16">
        <f t="shared" si="44"/>
        <v>1.2170060587286713</v>
      </c>
      <c r="Z89" s="1">
        <f t="shared" si="45"/>
        <v>0.88819904466249666</v>
      </c>
      <c r="AA89" s="16">
        <f t="shared" si="46"/>
        <v>0.38535357475466042</v>
      </c>
      <c r="AB89" s="1">
        <f t="shared" si="47"/>
        <v>1</v>
      </c>
      <c r="AC89" s="1">
        <f t="shared" si="48"/>
        <v>0</v>
      </c>
      <c r="AD89" s="1">
        <f t="shared" si="49"/>
        <v>1</v>
      </c>
      <c r="AE89" s="1">
        <f t="shared" si="50"/>
        <v>0</v>
      </c>
    </row>
    <row r="90" spans="4:31" x14ac:dyDescent="0.3">
      <c r="D90" s="2">
        <v>7.6</v>
      </c>
      <c r="E90" s="2">
        <v>12.8</v>
      </c>
      <c r="F90" s="2">
        <v>25</v>
      </c>
      <c r="G90" s="2">
        <v>7</v>
      </c>
      <c r="H90" s="2">
        <v>0.18</v>
      </c>
      <c r="I90" s="2">
        <v>244.1</v>
      </c>
      <c r="J90" s="2">
        <v>129.30000000000001</v>
      </c>
      <c r="K90" s="2">
        <f t="shared" si="40"/>
        <v>1.887857695282289</v>
      </c>
      <c r="L90" s="2">
        <v>0.19</v>
      </c>
      <c r="N90" s="2">
        <f t="shared" si="51"/>
        <v>0.83223999999999987</v>
      </c>
      <c r="O90" s="2">
        <f t="shared" si="52"/>
        <v>0.96631162390064473</v>
      </c>
      <c r="P90" s="2">
        <f t="shared" si="53"/>
        <v>0.18382463053364262</v>
      </c>
      <c r="Q90" s="2">
        <f t="shared" si="54"/>
        <v>0.12032594375897732</v>
      </c>
      <c r="R90" s="2">
        <f t="shared" si="55"/>
        <v>1.008520259177452</v>
      </c>
      <c r="S90" s="2">
        <f t="shared" si="41"/>
        <v>25.33333242319528</v>
      </c>
      <c r="T90" s="2">
        <f t="shared" si="56"/>
        <v>0.19023328084537591</v>
      </c>
      <c r="U90" s="2">
        <f t="shared" si="57"/>
        <v>0.29860069776665626</v>
      </c>
      <c r="V90" s="2">
        <v>0</v>
      </c>
      <c r="W90" s="2">
        <f t="shared" si="42"/>
        <v>1.569655406455208</v>
      </c>
      <c r="X90" s="16">
        <f t="shared" si="43"/>
        <v>7</v>
      </c>
      <c r="Y90" s="16">
        <f t="shared" si="44"/>
        <v>-1.7107661818753432</v>
      </c>
      <c r="Z90" s="1">
        <f t="shared" si="45"/>
        <v>4.3562142405070038E-2</v>
      </c>
      <c r="AA90" s="16">
        <f t="shared" si="46"/>
        <v>0.50666664846390563</v>
      </c>
      <c r="AB90" s="1">
        <f t="shared" si="47"/>
        <v>0</v>
      </c>
      <c r="AC90" s="1">
        <f t="shared" si="48"/>
        <v>1</v>
      </c>
      <c r="AD90" s="1">
        <f t="shared" si="49"/>
        <v>0</v>
      </c>
      <c r="AE90" s="1">
        <f t="shared" si="50"/>
        <v>1</v>
      </c>
    </row>
    <row r="91" spans="4:31" x14ac:dyDescent="0.3">
      <c r="D91" s="2">
        <v>7.6</v>
      </c>
      <c r="E91" s="2">
        <v>17.2</v>
      </c>
      <c r="F91" s="2">
        <v>21</v>
      </c>
      <c r="G91" s="2">
        <v>10</v>
      </c>
      <c r="H91" s="2">
        <v>0.18</v>
      </c>
      <c r="I91" s="2">
        <v>339.4</v>
      </c>
      <c r="J91" s="2">
        <v>181.4</v>
      </c>
      <c r="K91" s="2">
        <f t="shared" si="40"/>
        <v>1.871003307607497</v>
      </c>
      <c r="L91" s="2">
        <v>0.15</v>
      </c>
      <c r="N91" s="2">
        <f t="shared" si="51"/>
        <v>0.71475999999999995</v>
      </c>
      <c r="O91" s="2">
        <f t="shared" si="52"/>
        <v>0.96631162390064473</v>
      </c>
      <c r="P91" s="2">
        <f t="shared" si="53"/>
        <v>0.1564662439250275</v>
      </c>
      <c r="Q91" s="2">
        <f t="shared" si="54"/>
        <v>0.86935823539880586</v>
      </c>
      <c r="R91" s="2">
        <f t="shared" si="55"/>
        <v>1.0216227766016839</v>
      </c>
      <c r="S91" s="2">
        <f t="shared" si="41"/>
        <v>22.323436544034166</v>
      </c>
      <c r="T91" s="2">
        <f t="shared" si="56"/>
        <v>0.16192110293926798</v>
      </c>
      <c r="U91" s="2">
        <f t="shared" si="57"/>
        <v>0.24669535562615547</v>
      </c>
      <c r="V91" s="2">
        <v>0</v>
      </c>
      <c r="W91" s="2">
        <f t="shared" si="42"/>
        <v>1.5235528362148318</v>
      </c>
      <c r="X91" s="16">
        <f t="shared" si="43"/>
        <v>10</v>
      </c>
      <c r="Y91" s="16">
        <f t="shared" si="44"/>
        <v>-0.66769361859531262</v>
      </c>
      <c r="Z91" s="1">
        <f t="shared" si="45"/>
        <v>0.25216459213340431</v>
      </c>
      <c r="AA91" s="16">
        <f t="shared" si="46"/>
        <v>0.44646873088068334</v>
      </c>
      <c r="AB91" s="1">
        <f t="shared" si="47"/>
        <v>0</v>
      </c>
      <c r="AC91" s="1">
        <f t="shared" si="48"/>
        <v>1</v>
      </c>
      <c r="AD91" s="1">
        <f t="shared" si="49"/>
        <v>0</v>
      </c>
      <c r="AE91" s="1">
        <f t="shared" si="50"/>
        <v>1</v>
      </c>
    </row>
    <row r="92" spans="4:31" x14ac:dyDescent="0.3">
      <c r="D92" s="2">
        <v>7.6</v>
      </c>
      <c r="E92" s="2">
        <v>13.2</v>
      </c>
      <c r="F92" s="2">
        <v>21</v>
      </c>
      <c r="G92" s="2">
        <v>10</v>
      </c>
      <c r="H92" s="2">
        <v>0.18</v>
      </c>
      <c r="I92" s="2">
        <v>229.7</v>
      </c>
      <c r="J92" s="2">
        <v>122.8</v>
      </c>
      <c r="K92" s="2">
        <f t="shared" si="40"/>
        <v>1.8705211726384365</v>
      </c>
      <c r="L92" s="2">
        <v>0.18</v>
      </c>
      <c r="N92" s="2">
        <f t="shared" si="51"/>
        <v>0.82155999999999996</v>
      </c>
      <c r="O92" s="2">
        <f t="shared" si="52"/>
        <v>0.96631162390064473</v>
      </c>
      <c r="P92" s="2">
        <f t="shared" si="53"/>
        <v>0.17979920882736153</v>
      </c>
      <c r="Q92" s="2">
        <f t="shared" si="54"/>
        <v>0.86935823539880586</v>
      </c>
      <c r="R92" s="2">
        <f t="shared" si="55"/>
        <v>1.0216227766016839</v>
      </c>
      <c r="S92" s="2">
        <f t="shared" si="41"/>
        <v>22.323436544034166</v>
      </c>
      <c r="T92" s="2">
        <f t="shared" si="56"/>
        <v>0.18606752147053579</v>
      </c>
      <c r="U92" s="2">
        <f t="shared" si="57"/>
        <v>0.24669535562615547</v>
      </c>
      <c r="V92" s="2">
        <v>0</v>
      </c>
      <c r="W92" s="2">
        <f t="shared" si="42"/>
        <v>1.3258378124052146</v>
      </c>
      <c r="X92" s="16">
        <f t="shared" si="43"/>
        <v>10</v>
      </c>
      <c r="Y92" s="16">
        <f t="shared" si="44"/>
        <v>-0.51660477407679117</v>
      </c>
      <c r="Z92" s="1">
        <f t="shared" si="45"/>
        <v>0.30271604118871231</v>
      </c>
      <c r="AA92" s="16">
        <f t="shared" si="46"/>
        <v>0.44646873088068334</v>
      </c>
      <c r="AB92" s="1">
        <f t="shared" si="47"/>
        <v>0</v>
      </c>
      <c r="AC92" s="1">
        <f t="shared" si="48"/>
        <v>1</v>
      </c>
      <c r="AD92" s="1">
        <f t="shared" si="49"/>
        <v>0</v>
      </c>
      <c r="AE92" s="1">
        <f t="shared" si="50"/>
        <v>1</v>
      </c>
    </row>
    <row r="93" spans="4:31" x14ac:dyDescent="0.3">
      <c r="D93" s="2">
        <v>7.6</v>
      </c>
      <c r="E93" s="2">
        <v>14.8</v>
      </c>
      <c r="F93" s="2">
        <v>19</v>
      </c>
      <c r="G93" s="2">
        <v>8</v>
      </c>
      <c r="H93" s="2">
        <v>0.18</v>
      </c>
      <c r="I93" s="2">
        <v>262.39999999999998</v>
      </c>
      <c r="J93" s="2">
        <v>139.80000000000001</v>
      </c>
      <c r="K93" s="2">
        <f t="shared" si="40"/>
        <v>1.8769670958512157</v>
      </c>
      <c r="L93" s="2">
        <v>0.17</v>
      </c>
      <c r="N93" s="2">
        <f t="shared" si="51"/>
        <v>0.77883999999999987</v>
      </c>
      <c r="O93" s="2">
        <f t="shared" si="52"/>
        <v>0.96631162390064473</v>
      </c>
      <c r="P93" s="2">
        <f t="shared" si="53"/>
        <v>0.17103727519313297</v>
      </c>
      <c r="Q93" s="2">
        <f t="shared" si="54"/>
        <v>0.29857025909289908</v>
      </c>
      <c r="R93" s="2">
        <f t="shared" si="55"/>
        <v>1.0126274169979694</v>
      </c>
      <c r="S93" s="2">
        <f t="shared" si="41"/>
        <v>19.538491182054319</v>
      </c>
      <c r="T93" s="2">
        <f t="shared" si="56"/>
        <v>0.17700012186826272</v>
      </c>
      <c r="U93" s="2">
        <f t="shared" si="57"/>
        <v>0.20974392009101328</v>
      </c>
      <c r="V93" s="2">
        <v>0</v>
      </c>
      <c r="W93" s="2">
        <f t="shared" si="42"/>
        <v>1.1849930829263555</v>
      </c>
      <c r="X93" s="16">
        <f t="shared" si="43"/>
        <v>8</v>
      </c>
      <c r="Y93" s="16">
        <f t="shared" si="44"/>
        <v>0.27831000228191427</v>
      </c>
      <c r="Z93" s="1">
        <f t="shared" si="45"/>
        <v>0.60961280069582868</v>
      </c>
      <c r="AA93" s="16">
        <f t="shared" si="46"/>
        <v>0.39076982364108637</v>
      </c>
      <c r="AB93" s="1">
        <f t="shared" si="47"/>
        <v>0</v>
      </c>
      <c r="AC93" s="1">
        <f t="shared" si="48"/>
        <v>1</v>
      </c>
      <c r="AD93" s="1">
        <f t="shared" si="49"/>
        <v>0</v>
      </c>
      <c r="AE93" s="1">
        <f t="shared" si="50"/>
        <v>0</v>
      </c>
    </row>
    <row r="94" spans="4:31" x14ac:dyDescent="0.3">
      <c r="D94" s="2">
        <v>7.6</v>
      </c>
      <c r="E94" s="2">
        <v>16.2</v>
      </c>
      <c r="F94" s="2">
        <v>16</v>
      </c>
      <c r="G94" s="2">
        <v>7</v>
      </c>
      <c r="H94" s="2">
        <v>0.18</v>
      </c>
      <c r="I94" s="2">
        <v>291.60000000000002</v>
      </c>
      <c r="J94" s="2">
        <v>155.30000000000001</v>
      </c>
      <c r="K94" s="2">
        <f t="shared" si="40"/>
        <v>1.8776561493882808</v>
      </c>
      <c r="L94" s="2">
        <v>0.16</v>
      </c>
      <c r="N94" s="2">
        <f t="shared" si="51"/>
        <v>0.74146000000000001</v>
      </c>
      <c r="O94" s="2">
        <f t="shared" si="52"/>
        <v>0.96631162390064473</v>
      </c>
      <c r="P94" s="2">
        <f t="shared" si="53"/>
        <v>0.16288821063747588</v>
      </c>
      <c r="Q94" s="2">
        <f t="shared" si="54"/>
        <v>0.12032594375897732</v>
      </c>
      <c r="R94" s="2">
        <f t="shared" si="55"/>
        <v>1.008520259177452</v>
      </c>
      <c r="S94" s="2">
        <f t="shared" si="41"/>
        <v>16.25665009059821</v>
      </c>
      <c r="T94" s="2">
        <f t="shared" si="56"/>
        <v>0.16856695770662064</v>
      </c>
      <c r="U94" s="2">
        <f t="shared" si="57"/>
        <v>0.17293930119818174</v>
      </c>
      <c r="V94" s="2">
        <v>0</v>
      </c>
      <c r="W94" s="2">
        <f t="shared" si="42"/>
        <v>1.0259383188202926</v>
      </c>
      <c r="X94" s="16">
        <f t="shared" si="43"/>
        <v>7</v>
      </c>
      <c r="Y94" s="16">
        <f t="shared" si="44"/>
        <v>1.3704553336501897</v>
      </c>
      <c r="Z94" s="1">
        <f t="shared" si="45"/>
        <v>0.91472759535122017</v>
      </c>
      <c r="AA94" s="16">
        <f t="shared" si="46"/>
        <v>0.3251330018119642</v>
      </c>
      <c r="AB94" s="1">
        <f t="shared" si="47"/>
        <v>0</v>
      </c>
      <c r="AC94" s="1">
        <f t="shared" si="48"/>
        <v>1</v>
      </c>
      <c r="AD94" s="1">
        <f t="shared" si="49"/>
        <v>0</v>
      </c>
      <c r="AE94" s="1">
        <f t="shared" si="50"/>
        <v>0</v>
      </c>
    </row>
    <row r="95" spans="4:31" x14ac:dyDescent="0.3">
      <c r="D95" s="2">
        <v>7.6</v>
      </c>
      <c r="E95" s="2">
        <v>3.2</v>
      </c>
      <c r="F95" s="2">
        <v>15</v>
      </c>
      <c r="G95" s="2">
        <v>10</v>
      </c>
      <c r="H95" s="2">
        <v>0.38</v>
      </c>
      <c r="I95" s="2">
        <v>84.1</v>
      </c>
      <c r="J95" s="2">
        <v>59.6</v>
      </c>
      <c r="K95" s="2">
        <f t="shared" si="40"/>
        <v>1.4110738255033555</v>
      </c>
      <c r="L95" s="2">
        <v>0.35</v>
      </c>
      <c r="N95" s="2">
        <f t="shared" si="51"/>
        <v>0.97551999999999994</v>
      </c>
      <c r="O95" s="2">
        <f t="shared" si="52"/>
        <v>0.96631162390064473</v>
      </c>
      <c r="P95" s="2">
        <f t="shared" si="53"/>
        <v>0.34000309234899329</v>
      </c>
      <c r="Q95" s="2">
        <f t="shared" si="54"/>
        <v>0.86935823539880586</v>
      </c>
      <c r="R95" s="2">
        <f t="shared" si="55"/>
        <v>1.0216227766016839</v>
      </c>
      <c r="S95" s="2">
        <f t="shared" si="41"/>
        <v>16.193699884424063</v>
      </c>
      <c r="T95" s="2">
        <f t="shared" si="56"/>
        <v>0.3518565687707717</v>
      </c>
      <c r="U95" s="2">
        <f t="shared" si="57"/>
        <v>0.17228082956837079</v>
      </c>
      <c r="V95" s="2">
        <v>1</v>
      </c>
      <c r="W95" s="2">
        <f t="shared" si="42"/>
        <v>0.48963368843799726</v>
      </c>
      <c r="X95" s="16">
        <f t="shared" si="43"/>
        <v>10</v>
      </c>
      <c r="Y95" s="16">
        <f t="shared" si="44"/>
        <v>3.9469593095345989</v>
      </c>
      <c r="Z95" s="1">
        <f t="shared" si="45"/>
        <v>0.99996042499886162</v>
      </c>
      <c r="AA95" s="16">
        <f t="shared" si="46"/>
        <v>0.32387399768848124</v>
      </c>
      <c r="AB95" s="1">
        <f t="shared" si="47"/>
        <v>1</v>
      </c>
      <c r="AC95" s="1">
        <f t="shared" si="48"/>
        <v>0</v>
      </c>
      <c r="AD95" s="1">
        <f t="shared" si="49"/>
        <v>1</v>
      </c>
      <c r="AE95" s="1">
        <f t="shared" si="50"/>
        <v>0</v>
      </c>
    </row>
    <row r="96" spans="4:31" x14ac:dyDescent="0.3">
      <c r="D96" s="2">
        <v>7.6</v>
      </c>
      <c r="E96" s="2">
        <v>14.8</v>
      </c>
      <c r="F96" s="2">
        <v>62</v>
      </c>
      <c r="G96" s="2">
        <v>11</v>
      </c>
      <c r="H96" s="2">
        <v>0.38</v>
      </c>
      <c r="I96" s="2">
        <v>333.6</v>
      </c>
      <c r="J96" s="2">
        <v>195.3</v>
      </c>
      <c r="K96" s="2">
        <f t="shared" si="40"/>
        <v>1.7081413210445469</v>
      </c>
      <c r="L96" s="2">
        <v>0.33</v>
      </c>
      <c r="N96" s="2">
        <f t="shared" si="51"/>
        <v>0.77883999999999987</v>
      </c>
      <c r="O96" s="2">
        <f t="shared" si="52"/>
        <v>0.96631162390064473</v>
      </c>
      <c r="P96" s="2">
        <f t="shared" si="53"/>
        <v>0.32860109026113665</v>
      </c>
      <c r="Q96" s="2">
        <f t="shared" si="54"/>
        <v>1.208949820871366</v>
      </c>
      <c r="R96" s="2">
        <f t="shared" si="55"/>
        <v>1.0264828726939095</v>
      </c>
      <c r="S96" s="2">
        <f t="shared" si="41"/>
        <v>50</v>
      </c>
      <c r="T96" s="2">
        <f t="shared" si="56"/>
        <v>0.34005706040738171</v>
      </c>
      <c r="U96" s="2">
        <f t="shared" si="57"/>
        <v>0.30303870636902364</v>
      </c>
      <c r="V96" s="2">
        <v>0</v>
      </c>
      <c r="W96" s="2" t="str">
        <f t="shared" si="42"/>
        <v>5</v>
      </c>
      <c r="X96" s="16">
        <f t="shared" si="43"/>
        <v>11</v>
      </c>
      <c r="Y96" s="16">
        <f t="shared" si="44"/>
        <v>-12.808924780938804</v>
      </c>
      <c r="Z96" s="1">
        <f t="shared" si="45"/>
        <v>7.3072790741559136E-38</v>
      </c>
      <c r="AA96" s="16">
        <f t="shared" si="46"/>
        <v>1</v>
      </c>
      <c r="AB96" s="1">
        <f t="shared" si="47"/>
        <v>0</v>
      </c>
      <c r="AC96" s="1">
        <f t="shared" si="48"/>
        <v>1</v>
      </c>
      <c r="AD96" s="1">
        <f t="shared" si="49"/>
        <v>0</v>
      </c>
      <c r="AE96" s="1">
        <f t="shared" si="50"/>
        <v>1</v>
      </c>
    </row>
    <row r="97" spans="4:31" hidden="1" x14ac:dyDescent="0.3">
      <c r="D97" s="2">
        <v>7.6</v>
      </c>
      <c r="E97" s="2">
        <v>1.2</v>
      </c>
      <c r="F97" s="2">
        <v>27</v>
      </c>
      <c r="G97" s="2">
        <v>13</v>
      </c>
      <c r="H97" s="2">
        <v>0.38</v>
      </c>
      <c r="I97" s="2">
        <v>21.5</v>
      </c>
      <c r="J97" s="2">
        <v>21.5</v>
      </c>
      <c r="K97" s="2">
        <f t="shared" si="40"/>
        <v>1</v>
      </c>
      <c r="L97" s="2">
        <v>0.25</v>
      </c>
      <c r="N97" s="2">
        <f t="shared" si="51"/>
        <v>0.99082000000000003</v>
      </c>
      <c r="O97" s="2">
        <f t="shared" si="52"/>
        <v>0.96631162390064473</v>
      </c>
      <c r="P97" s="2">
        <f t="shared" si="53"/>
        <v>0.24473254000000003</v>
      </c>
      <c r="Q97" s="2">
        <f t="shared" si="54"/>
        <v>1.888418384193032</v>
      </c>
      <c r="R97" s="2">
        <f t="shared" si="55"/>
        <v>1.0368721665810319</v>
      </c>
      <c r="S97" s="2">
        <f t="shared" ref="S97:S109" si="58">Q97+R97*F97</f>
        <v>29.883966881880891</v>
      </c>
      <c r="T97" s="2">
        <f t="shared" si="56"/>
        <v>0.25326461355406732</v>
      </c>
      <c r="U97" s="2">
        <f t="shared" si="57"/>
        <v>0.45973800721535174</v>
      </c>
      <c r="V97" s="2">
        <v>0</v>
      </c>
      <c r="W97" s="2">
        <f t="shared" ref="W97:W173" si="59">IF(S97&lt;=30,U97/T97,"Non-Liq.")</f>
        <v>1.8152476998813187</v>
      </c>
    </row>
    <row r="98" spans="4:31" x14ac:dyDescent="0.3">
      <c r="D98" s="2">
        <v>7.6</v>
      </c>
      <c r="E98" s="2">
        <v>7.2</v>
      </c>
      <c r="F98" s="2">
        <v>22</v>
      </c>
      <c r="G98" s="2">
        <v>6</v>
      </c>
      <c r="H98" s="2">
        <v>0.38</v>
      </c>
      <c r="I98" s="2">
        <v>144.19999999999999</v>
      </c>
      <c r="J98" s="2">
        <v>88.3</v>
      </c>
      <c r="K98" s="2">
        <f t="shared" si="40"/>
        <v>1.6330690826727066</v>
      </c>
      <c r="L98" s="2">
        <v>0.39</v>
      </c>
      <c r="N98" s="2">
        <f t="shared" si="51"/>
        <v>0.94491999999999998</v>
      </c>
      <c r="O98" s="2">
        <f t="shared" si="52"/>
        <v>0.96631162390064473</v>
      </c>
      <c r="P98" s="2">
        <f t="shared" si="53"/>
        <v>0.38115055048697627</v>
      </c>
      <c r="Q98" s="2">
        <f t="shared" si="54"/>
        <v>2.9665284829679565E-2</v>
      </c>
      <c r="R98" s="2">
        <f t="shared" si="55"/>
        <v>1.0046969384566991</v>
      </c>
      <c r="S98" s="2">
        <f t="shared" ref="S98:S106" si="60">IF(Q98+R98*F98&lt;=50,Q98+R98*F98,50)</f>
        <v>22.132997930877057</v>
      </c>
      <c r="T98" s="2">
        <f t="shared" si="56"/>
        <v>0.39443854452294763</v>
      </c>
      <c r="U98" s="2">
        <f t="shared" si="57"/>
        <v>0.2439203178589629</v>
      </c>
      <c r="V98" s="2">
        <v>1</v>
      </c>
      <c r="W98" s="2">
        <f t="shared" ref="W98:W106" si="61">IF(S98&lt;=30,U98/T98,"5")</f>
        <v>0.61839878796320857</v>
      </c>
      <c r="X98" s="16">
        <f t="shared" ref="X98:X106" si="62">IF(G98&lt;5,5,IF(G98&gt;35,35,G98))</f>
        <v>6</v>
      </c>
      <c r="Y98" s="16">
        <f t="shared" ref="Y98:Y106" si="63">-(F98*(1+0.004*X98)-13.32*LN(P98)-29.53*LN(D98)-3.7*LN(J98/100)+0.05*X98+16.85)/2.7</f>
        <v>2.5573615234919003</v>
      </c>
      <c r="Z98" s="1">
        <f t="shared" ref="Z98:Z106" si="64">_xlfn.NORM.S.DIST(Y98,TRUE)</f>
        <v>0.99472652294308517</v>
      </c>
      <c r="AA98" s="16">
        <f t="shared" ref="AA98:AA106" si="65">S98/50</f>
        <v>0.44265995861754115</v>
      </c>
      <c r="AB98" s="1">
        <f t="shared" ref="AB98:AB106" si="66">IF(AND(V98=1,W98&lt;=1),1,0)</f>
        <v>1</v>
      </c>
      <c r="AC98" s="1">
        <f t="shared" ref="AC98:AC106" si="67">IF(AND(V98=0,W98&gt;1),1,0)</f>
        <v>0</v>
      </c>
      <c r="AD98" s="1">
        <f t="shared" ref="AD98:AD106" si="68">IF(AND(V98=1,Z98&gt;=0.5),1,0)</f>
        <v>1</v>
      </c>
      <c r="AE98" s="1">
        <f t="shared" ref="AE98:AE106" si="69">IF(AND(V98=0,Z98&lt;0.5),1,0)</f>
        <v>0</v>
      </c>
    </row>
    <row r="99" spans="4:31" x14ac:dyDescent="0.3">
      <c r="D99" s="2">
        <v>7.6</v>
      </c>
      <c r="E99" s="2">
        <v>6.2</v>
      </c>
      <c r="F99" s="2">
        <v>16</v>
      </c>
      <c r="G99" s="2">
        <v>15</v>
      </c>
      <c r="H99" s="2">
        <v>0.67</v>
      </c>
      <c r="I99" s="2">
        <v>114.1</v>
      </c>
      <c r="J99" s="2">
        <v>64.5</v>
      </c>
      <c r="K99" s="2">
        <f t="shared" si="40"/>
        <v>1.7689922480620155</v>
      </c>
      <c r="L99" s="2">
        <v>0.75</v>
      </c>
      <c r="N99" s="2">
        <f t="shared" si="51"/>
        <v>0.95257000000000003</v>
      </c>
      <c r="O99" s="2">
        <f t="shared" si="52"/>
        <v>0.96631162390064473</v>
      </c>
      <c r="P99" s="2">
        <f t="shared" si="53"/>
        <v>0.73385623586821713</v>
      </c>
      <c r="Q99" s="2">
        <f t="shared" si="54"/>
        <v>2.4981627346432429</v>
      </c>
      <c r="R99" s="2">
        <f t="shared" si="55"/>
        <v>1.0480947501931113</v>
      </c>
      <c r="S99" s="2">
        <f t="shared" si="60"/>
        <v>19.267678737733021</v>
      </c>
      <c r="T99" s="2">
        <f t="shared" si="56"/>
        <v>0.75944055490702811</v>
      </c>
      <c r="U99" s="2">
        <f t="shared" si="57"/>
        <v>0.20648662049702746</v>
      </c>
      <c r="V99" s="2">
        <v>1</v>
      </c>
      <c r="W99" s="2">
        <f t="shared" si="61"/>
        <v>0.27189306544513658</v>
      </c>
      <c r="X99" s="16">
        <f t="shared" si="62"/>
        <v>15</v>
      </c>
      <c r="Y99" s="16">
        <f t="shared" si="63"/>
        <v>7.2544370979068473</v>
      </c>
      <c r="Z99" s="1">
        <f t="shared" si="64"/>
        <v>0.99999999999979838</v>
      </c>
      <c r="AA99" s="16">
        <f t="shared" si="65"/>
        <v>0.38535357475466042</v>
      </c>
      <c r="AB99" s="1">
        <f t="shared" si="66"/>
        <v>1</v>
      </c>
      <c r="AC99" s="1">
        <f t="shared" si="67"/>
        <v>0</v>
      </c>
      <c r="AD99" s="1">
        <f t="shared" si="68"/>
        <v>1</v>
      </c>
      <c r="AE99" s="1">
        <f t="shared" si="69"/>
        <v>0</v>
      </c>
    </row>
    <row r="100" spans="4:31" x14ac:dyDescent="0.3">
      <c r="D100" s="2">
        <v>7.6</v>
      </c>
      <c r="E100" s="2">
        <v>12.2</v>
      </c>
      <c r="F100" s="2">
        <v>24</v>
      </c>
      <c r="G100" s="2">
        <v>9</v>
      </c>
      <c r="H100" s="2">
        <v>0.67</v>
      </c>
      <c r="I100" s="2">
        <v>248.3</v>
      </c>
      <c r="J100" s="2">
        <v>135.9</v>
      </c>
      <c r="K100" s="2">
        <f t="shared" si="40"/>
        <v>1.8270787343635027</v>
      </c>
      <c r="L100" s="2">
        <v>0.69</v>
      </c>
      <c r="N100" s="2">
        <f t="shared" si="51"/>
        <v>0.84826000000000001</v>
      </c>
      <c r="O100" s="2">
        <f t="shared" si="52"/>
        <v>0.96631162390064473</v>
      </c>
      <c r="P100" s="2">
        <f t="shared" si="53"/>
        <v>0.67495436504047102</v>
      </c>
      <c r="Q100" s="2">
        <f t="shared" si="54"/>
        <v>0.5567277084540817</v>
      </c>
      <c r="R100" s="2">
        <f t="shared" si="55"/>
        <v>1.0169999999999999</v>
      </c>
      <c r="S100" s="2">
        <f t="shared" si="60"/>
        <v>24.964727708454081</v>
      </c>
      <c r="T100" s="2">
        <f t="shared" si="56"/>
        <v>0.69848519705882084</v>
      </c>
      <c r="U100" s="2">
        <f t="shared" si="57"/>
        <v>0.29117718359397066</v>
      </c>
      <c r="V100" s="2">
        <v>1</v>
      </c>
      <c r="W100" s="2">
        <f t="shared" si="61"/>
        <v>0.41686951251087151</v>
      </c>
      <c r="X100" s="16">
        <f t="shared" si="62"/>
        <v>9</v>
      </c>
      <c r="Y100" s="16">
        <f t="shared" si="63"/>
        <v>5.0466524847170025</v>
      </c>
      <c r="Z100" s="1">
        <f t="shared" si="64"/>
        <v>0.99999977519096295</v>
      </c>
      <c r="AA100" s="16">
        <f t="shared" si="65"/>
        <v>0.49929455416908164</v>
      </c>
      <c r="AB100" s="1">
        <f t="shared" si="66"/>
        <v>1</v>
      </c>
      <c r="AC100" s="1">
        <f t="shared" si="67"/>
        <v>0</v>
      </c>
      <c r="AD100" s="1">
        <f t="shared" si="68"/>
        <v>1</v>
      </c>
      <c r="AE100" s="1">
        <f t="shared" si="69"/>
        <v>0</v>
      </c>
    </row>
    <row r="101" spans="4:31" x14ac:dyDescent="0.3">
      <c r="D101" s="2">
        <v>7.6</v>
      </c>
      <c r="E101" s="2">
        <v>13.2</v>
      </c>
      <c r="F101" s="2">
        <v>24</v>
      </c>
      <c r="G101" s="2">
        <v>15</v>
      </c>
      <c r="H101" s="2">
        <v>0.67</v>
      </c>
      <c r="I101" s="2">
        <v>269.7</v>
      </c>
      <c r="J101" s="2">
        <v>147.6</v>
      </c>
      <c r="K101" s="2">
        <f t="shared" si="40"/>
        <v>1.8272357723577235</v>
      </c>
      <c r="L101" s="2">
        <v>0.66</v>
      </c>
      <c r="N101" s="2">
        <f t="shared" si="51"/>
        <v>0.82155999999999996</v>
      </c>
      <c r="O101" s="2">
        <f t="shared" si="52"/>
        <v>0.96631162390064473</v>
      </c>
      <c r="P101" s="2">
        <f t="shared" si="53"/>
        <v>0.65376555410569115</v>
      </c>
      <c r="Q101" s="2">
        <f t="shared" si="54"/>
        <v>2.4981627346432429</v>
      </c>
      <c r="R101" s="2">
        <f t="shared" si="55"/>
        <v>1.0480947501931113</v>
      </c>
      <c r="S101" s="2">
        <f t="shared" si="60"/>
        <v>27.652436739277917</v>
      </c>
      <c r="T101" s="2">
        <f t="shared" si="56"/>
        <v>0.67655768381081871</v>
      </c>
      <c r="U101" s="2">
        <f t="shared" si="57"/>
        <v>0.3578572964304339</v>
      </c>
      <c r="V101" s="2">
        <v>1</v>
      </c>
      <c r="W101" s="2">
        <f t="shared" si="61"/>
        <v>0.52893833740050933</v>
      </c>
      <c r="X101" s="16">
        <f t="shared" si="62"/>
        <v>15</v>
      </c>
      <c r="Y101" s="16">
        <f t="shared" si="63"/>
        <v>4.6780273057869612</v>
      </c>
      <c r="Z101" s="1">
        <f t="shared" si="64"/>
        <v>0.99999855176008867</v>
      </c>
      <c r="AA101" s="16">
        <f t="shared" si="65"/>
        <v>0.55304873478555838</v>
      </c>
      <c r="AB101" s="1">
        <f t="shared" si="66"/>
        <v>1</v>
      </c>
      <c r="AC101" s="1">
        <f t="shared" si="67"/>
        <v>0</v>
      </c>
      <c r="AD101" s="1">
        <f t="shared" si="68"/>
        <v>1</v>
      </c>
      <c r="AE101" s="1">
        <f t="shared" si="69"/>
        <v>0</v>
      </c>
    </row>
    <row r="102" spans="4:31" x14ac:dyDescent="0.3">
      <c r="D102" s="2">
        <v>7.6</v>
      </c>
      <c r="E102" s="2">
        <v>16.2</v>
      </c>
      <c r="F102" s="2">
        <v>30</v>
      </c>
      <c r="G102" s="2">
        <v>10</v>
      </c>
      <c r="H102" s="2">
        <v>0.67</v>
      </c>
      <c r="I102" s="2">
        <v>334.5</v>
      </c>
      <c r="J102" s="2">
        <v>180.5</v>
      </c>
      <c r="K102" s="2">
        <f t="shared" si="40"/>
        <v>1.8531855955678671</v>
      </c>
      <c r="L102" s="2">
        <v>0.59</v>
      </c>
      <c r="N102" s="2">
        <f t="shared" si="51"/>
        <v>0.74146000000000001</v>
      </c>
      <c r="O102" s="2">
        <f t="shared" si="52"/>
        <v>0.96631162390064473</v>
      </c>
      <c r="P102" s="2">
        <f t="shared" si="53"/>
        <v>0.59840443288088652</v>
      </c>
      <c r="Q102" s="2">
        <f t="shared" si="54"/>
        <v>0.86935823539880586</v>
      </c>
      <c r="R102" s="2">
        <f t="shared" si="55"/>
        <v>1.0216227766016839</v>
      </c>
      <c r="S102" s="2">
        <f t="shared" si="60"/>
        <v>31.518041533449324</v>
      </c>
      <c r="T102" s="2">
        <f t="shared" si="56"/>
        <v>0.61926651618382467</v>
      </c>
      <c r="U102" s="2">
        <f t="shared" si="57"/>
        <v>0.63176001897203105</v>
      </c>
      <c r="V102" s="2">
        <v>0</v>
      </c>
      <c r="W102" s="2" t="str">
        <f t="shared" si="61"/>
        <v>5</v>
      </c>
      <c r="X102" s="16">
        <f t="shared" si="62"/>
        <v>10</v>
      </c>
      <c r="Y102" s="16">
        <f t="shared" si="63"/>
        <v>2.4765280933097111</v>
      </c>
      <c r="Z102" s="1">
        <f t="shared" si="64"/>
        <v>0.99336664081064063</v>
      </c>
      <c r="AA102" s="16">
        <f t="shared" si="65"/>
        <v>0.63036083066898652</v>
      </c>
      <c r="AB102" s="1">
        <f t="shared" si="66"/>
        <v>0</v>
      </c>
      <c r="AC102" s="1">
        <f t="shared" si="67"/>
        <v>1</v>
      </c>
      <c r="AD102" s="1">
        <f t="shared" si="68"/>
        <v>0</v>
      </c>
      <c r="AE102" s="1">
        <f t="shared" si="69"/>
        <v>0</v>
      </c>
    </row>
    <row r="103" spans="4:31" x14ac:dyDescent="0.3">
      <c r="D103" s="2">
        <v>7.6</v>
      </c>
      <c r="E103" s="2">
        <v>17.2</v>
      </c>
      <c r="F103" s="2">
        <v>28</v>
      </c>
      <c r="G103" s="2">
        <v>13</v>
      </c>
      <c r="H103" s="2">
        <v>0.67</v>
      </c>
      <c r="I103" s="2">
        <v>356.3</v>
      </c>
      <c r="J103" s="2">
        <v>192.4</v>
      </c>
      <c r="K103" s="2">
        <f t="shared" si="40"/>
        <v>1.8518711018711018</v>
      </c>
      <c r="L103" s="2">
        <v>0.56000000000000005</v>
      </c>
      <c r="N103" s="2">
        <f t="shared" si="51"/>
        <v>0.71475999999999995</v>
      </c>
      <c r="O103" s="2">
        <f t="shared" si="52"/>
        <v>0.96631162390064473</v>
      </c>
      <c r="P103" s="2">
        <f t="shared" si="53"/>
        <v>0.57644669581081076</v>
      </c>
      <c r="Q103" s="2">
        <f t="shared" si="54"/>
        <v>1.888418384193032</v>
      </c>
      <c r="R103" s="2">
        <f t="shared" si="55"/>
        <v>1.0368721665810319</v>
      </c>
      <c r="S103" s="2">
        <f t="shared" si="60"/>
        <v>30.920839048461922</v>
      </c>
      <c r="T103" s="2">
        <f t="shared" si="56"/>
        <v>0.59654326984488437</v>
      </c>
      <c r="U103" s="2">
        <f t="shared" si="57"/>
        <v>0.54920557051068575</v>
      </c>
      <c r="V103" s="2">
        <v>0</v>
      </c>
      <c r="W103" s="2" t="str">
        <f t="shared" si="61"/>
        <v>5</v>
      </c>
      <c r="X103" s="16">
        <f t="shared" si="62"/>
        <v>13</v>
      </c>
      <c r="Y103" s="16">
        <f t="shared" si="63"/>
        <v>2.9699632620364089</v>
      </c>
      <c r="Z103" s="1">
        <f t="shared" si="64"/>
        <v>0.99851082317492901</v>
      </c>
      <c r="AA103" s="16">
        <f t="shared" si="65"/>
        <v>0.61841678096923847</v>
      </c>
      <c r="AB103" s="1">
        <f t="shared" si="66"/>
        <v>0</v>
      </c>
      <c r="AC103" s="1">
        <f t="shared" si="67"/>
        <v>1</v>
      </c>
      <c r="AD103" s="1">
        <f t="shared" si="68"/>
        <v>0</v>
      </c>
      <c r="AE103" s="1">
        <f t="shared" si="69"/>
        <v>0</v>
      </c>
    </row>
    <row r="104" spans="4:31" x14ac:dyDescent="0.3">
      <c r="D104" s="2">
        <v>7.6</v>
      </c>
      <c r="E104" s="2">
        <v>18.2</v>
      </c>
      <c r="F104" s="2">
        <v>18</v>
      </c>
      <c r="G104" s="2">
        <v>5</v>
      </c>
      <c r="H104" s="2">
        <v>0.67</v>
      </c>
      <c r="I104" s="2">
        <v>378</v>
      </c>
      <c r="J104" s="2">
        <v>204.4</v>
      </c>
      <c r="K104" s="2">
        <f t="shared" si="40"/>
        <v>1.8493150684931505</v>
      </c>
      <c r="L104" s="2">
        <v>0.54</v>
      </c>
      <c r="N104" s="2">
        <f t="shared" si="51"/>
        <v>0.68805999999999989</v>
      </c>
      <c r="O104" s="2">
        <f t="shared" si="52"/>
        <v>0.96631162390064473</v>
      </c>
      <c r="P104" s="2">
        <f t="shared" si="53"/>
        <v>0.55414750068493157</v>
      </c>
      <c r="Q104" s="2">
        <f t="shared" si="54"/>
        <v>0</v>
      </c>
      <c r="R104" s="2">
        <f t="shared" si="55"/>
        <v>1</v>
      </c>
      <c r="S104" s="2">
        <f t="shared" si="60"/>
        <v>18</v>
      </c>
      <c r="T104" s="2">
        <f t="shared" si="56"/>
        <v>0.57346666124954793</v>
      </c>
      <c r="U104" s="2">
        <f t="shared" si="57"/>
        <v>0.19182098765432098</v>
      </c>
      <c r="V104" s="2">
        <v>1</v>
      </c>
      <c r="W104" s="2">
        <f t="shared" si="61"/>
        <v>0.33449370402170386</v>
      </c>
      <c r="X104" s="16">
        <f t="shared" si="62"/>
        <v>5</v>
      </c>
      <c r="Y104" s="16">
        <f t="shared" si="63"/>
        <v>7.1160218799889989</v>
      </c>
      <c r="Z104" s="1">
        <f t="shared" si="64"/>
        <v>0.99999999999944456</v>
      </c>
      <c r="AA104" s="16">
        <f t="shared" si="65"/>
        <v>0.36</v>
      </c>
      <c r="AB104" s="1">
        <f t="shared" si="66"/>
        <v>1</v>
      </c>
      <c r="AC104" s="1">
        <f t="shared" si="67"/>
        <v>0</v>
      </c>
      <c r="AD104" s="1">
        <f t="shared" si="68"/>
        <v>1</v>
      </c>
      <c r="AE104" s="1">
        <f t="shared" si="69"/>
        <v>0</v>
      </c>
    </row>
    <row r="105" spans="4:31" x14ac:dyDescent="0.3">
      <c r="D105" s="2">
        <v>7.6</v>
      </c>
      <c r="E105" s="2">
        <v>19.2</v>
      </c>
      <c r="F105" s="2">
        <v>32</v>
      </c>
      <c r="G105" s="2">
        <v>10</v>
      </c>
      <c r="H105" s="2">
        <v>0.67</v>
      </c>
      <c r="I105" s="2">
        <v>400.1</v>
      </c>
      <c r="J105" s="2">
        <v>216.6</v>
      </c>
      <c r="K105" s="2">
        <f t="shared" si="40"/>
        <v>1.8471837488457989</v>
      </c>
      <c r="L105" s="2">
        <v>0.52</v>
      </c>
      <c r="N105" s="2">
        <f t="shared" si="51"/>
        <v>0.66135999999999995</v>
      </c>
      <c r="O105" s="2">
        <f t="shared" si="52"/>
        <v>0.96631162390064473</v>
      </c>
      <c r="P105" s="2">
        <f t="shared" si="53"/>
        <v>0.53203007492151444</v>
      </c>
      <c r="Q105" s="2">
        <f t="shared" si="54"/>
        <v>0.86935823539880586</v>
      </c>
      <c r="R105" s="2">
        <f t="shared" si="55"/>
        <v>1.0216227766016839</v>
      </c>
      <c r="S105" s="2">
        <f t="shared" si="60"/>
        <v>33.56128708665269</v>
      </c>
      <c r="T105" s="2">
        <f t="shared" si="56"/>
        <v>0.55057815901448504</v>
      </c>
      <c r="U105" s="2">
        <f t="shared" si="57"/>
        <v>2.523342224602644</v>
      </c>
      <c r="V105" s="2">
        <v>0</v>
      </c>
      <c r="W105" s="2" t="str">
        <f t="shared" si="61"/>
        <v>5</v>
      </c>
      <c r="X105" s="16">
        <f t="shared" si="62"/>
        <v>10</v>
      </c>
      <c r="Y105" s="16">
        <f t="shared" si="63"/>
        <v>1.3760094950599453</v>
      </c>
      <c r="Z105" s="1">
        <f t="shared" si="64"/>
        <v>0.91559065318422161</v>
      </c>
      <c r="AA105" s="16">
        <f t="shared" si="65"/>
        <v>0.67122574173305383</v>
      </c>
      <c r="AB105" s="1">
        <f t="shared" si="66"/>
        <v>0</v>
      </c>
      <c r="AC105" s="1">
        <f t="shared" si="67"/>
        <v>1</v>
      </c>
      <c r="AD105" s="1">
        <f t="shared" si="68"/>
        <v>0</v>
      </c>
      <c r="AE105" s="1">
        <f t="shared" si="69"/>
        <v>0</v>
      </c>
    </row>
    <row r="106" spans="4:31" x14ac:dyDescent="0.3">
      <c r="D106" s="2">
        <v>7.6</v>
      </c>
      <c r="E106" s="2">
        <v>8.1999999999999993</v>
      </c>
      <c r="F106" s="2">
        <v>19</v>
      </c>
      <c r="G106" s="2">
        <v>15</v>
      </c>
      <c r="H106" s="2">
        <v>0.67</v>
      </c>
      <c r="I106" s="2">
        <v>169.1</v>
      </c>
      <c r="J106" s="2">
        <v>104.1</v>
      </c>
      <c r="K106" s="2">
        <f t="shared" si="40"/>
        <v>1.6243996157540825</v>
      </c>
      <c r="L106" s="2">
        <v>0.67</v>
      </c>
      <c r="N106" s="2">
        <f t="shared" si="51"/>
        <v>0.93727000000000005</v>
      </c>
      <c r="O106" s="2">
        <f t="shared" si="52"/>
        <v>0.96631162390064473</v>
      </c>
      <c r="P106" s="2">
        <f t="shared" si="53"/>
        <v>0.6630491976320847</v>
      </c>
      <c r="Q106" s="2">
        <f t="shared" si="54"/>
        <v>2.4981627346432429</v>
      </c>
      <c r="R106" s="2">
        <f t="shared" si="55"/>
        <v>1.0480947501931113</v>
      </c>
      <c r="S106" s="2">
        <f t="shared" si="60"/>
        <v>22.411962988312354</v>
      </c>
      <c r="T106" s="2">
        <f t="shared" si="56"/>
        <v>0.68616498159837802</v>
      </c>
      <c r="U106" s="2">
        <f t="shared" si="57"/>
        <v>0.24800079924931656</v>
      </c>
      <c r="V106" s="2">
        <v>1</v>
      </c>
      <c r="W106" s="2">
        <f t="shared" si="61"/>
        <v>0.36143027682878009</v>
      </c>
      <c r="X106" s="16">
        <f t="shared" si="62"/>
        <v>15</v>
      </c>
      <c r="Y106" s="16">
        <f t="shared" si="63"/>
        <v>6.2320819576526318</v>
      </c>
      <c r="Z106" s="1">
        <f t="shared" si="64"/>
        <v>0.99999999976986176</v>
      </c>
      <c r="AA106" s="16">
        <f t="shared" si="65"/>
        <v>0.44823925976624707</v>
      </c>
      <c r="AB106" s="1">
        <f t="shared" si="66"/>
        <v>1</v>
      </c>
      <c r="AC106" s="1">
        <f t="shared" si="67"/>
        <v>0</v>
      </c>
      <c r="AD106" s="1">
        <f t="shared" si="68"/>
        <v>1</v>
      </c>
      <c r="AE106" s="1">
        <f t="shared" si="69"/>
        <v>0</v>
      </c>
    </row>
    <row r="107" spans="4:31" hidden="1" x14ac:dyDescent="0.3">
      <c r="D107" s="2">
        <v>7.6</v>
      </c>
      <c r="E107" s="2">
        <v>0.8</v>
      </c>
      <c r="F107" s="2">
        <v>8</v>
      </c>
      <c r="G107" s="2">
        <v>13</v>
      </c>
      <c r="H107" s="2">
        <v>0.67</v>
      </c>
      <c r="I107" s="2">
        <v>12.1</v>
      </c>
      <c r="J107" s="2">
        <v>12.1</v>
      </c>
      <c r="K107" s="2">
        <f t="shared" si="40"/>
        <v>1</v>
      </c>
      <c r="L107" s="2">
        <v>0.44</v>
      </c>
      <c r="N107" s="2">
        <f t="shared" si="51"/>
        <v>0.99387999999999999</v>
      </c>
      <c r="O107" s="2">
        <f t="shared" si="52"/>
        <v>0.96631162390064473</v>
      </c>
      <c r="P107" s="2">
        <f t="shared" si="53"/>
        <v>0.43283474000000005</v>
      </c>
      <c r="Q107" s="2">
        <f t="shared" si="54"/>
        <v>1.888418384193032</v>
      </c>
      <c r="R107" s="2">
        <f t="shared" si="55"/>
        <v>1.0368721665810319</v>
      </c>
      <c r="S107" s="2">
        <f t="shared" si="58"/>
        <v>10.183395716841288</v>
      </c>
      <c r="T107" s="2">
        <f t="shared" si="56"/>
        <v>0.44792459212361058</v>
      </c>
      <c r="U107" s="2">
        <f t="shared" si="57"/>
        <v>0.11473916139144613</v>
      </c>
      <c r="V107" s="2">
        <v>0</v>
      </c>
      <c r="W107" s="2">
        <f t="shared" si="59"/>
        <v>0.25615731622920668</v>
      </c>
    </row>
    <row r="108" spans="4:31" hidden="1" x14ac:dyDescent="0.3">
      <c r="D108" s="2">
        <v>7.6</v>
      </c>
      <c r="E108" s="2">
        <v>1.8</v>
      </c>
      <c r="F108" s="2">
        <v>8</v>
      </c>
      <c r="G108" s="2">
        <v>10</v>
      </c>
      <c r="H108" s="2">
        <v>0.67</v>
      </c>
      <c r="I108" s="2">
        <v>28.9</v>
      </c>
      <c r="J108" s="2">
        <v>28.9</v>
      </c>
      <c r="K108" s="2">
        <f t="shared" si="40"/>
        <v>1</v>
      </c>
      <c r="L108" s="2">
        <v>0.44</v>
      </c>
      <c r="N108" s="2">
        <f t="shared" si="51"/>
        <v>0.98623000000000005</v>
      </c>
      <c r="O108" s="2">
        <f t="shared" si="52"/>
        <v>0.96631162390064473</v>
      </c>
      <c r="P108" s="2">
        <f t="shared" si="53"/>
        <v>0.42950316500000002</v>
      </c>
      <c r="Q108" s="2">
        <f t="shared" si="54"/>
        <v>0.86935823539880586</v>
      </c>
      <c r="R108" s="2">
        <f t="shared" si="55"/>
        <v>1.0216227766016839</v>
      </c>
      <c r="S108" s="2">
        <f t="shared" si="58"/>
        <v>9.0423404482122773</v>
      </c>
      <c r="T108" s="2">
        <f t="shared" si="56"/>
        <v>0.44447686892790716</v>
      </c>
      <c r="U108" s="2">
        <f t="shared" si="57"/>
        <v>0.10477451516793755</v>
      </c>
      <c r="V108" s="2">
        <v>0</v>
      </c>
      <c r="W108" s="2">
        <f t="shared" si="59"/>
        <v>0.23572546175610248</v>
      </c>
    </row>
    <row r="109" spans="4:31" hidden="1" x14ac:dyDescent="0.3">
      <c r="D109" s="2">
        <v>7.6</v>
      </c>
      <c r="E109" s="2">
        <v>2.8</v>
      </c>
      <c r="F109" s="2">
        <v>1</v>
      </c>
      <c r="G109" s="2">
        <v>13</v>
      </c>
      <c r="H109" s="2">
        <v>0.67</v>
      </c>
      <c r="I109" s="2">
        <v>43.1</v>
      </c>
      <c r="J109" s="2">
        <v>43.1</v>
      </c>
      <c r="K109" s="2">
        <f t="shared" si="40"/>
        <v>1</v>
      </c>
      <c r="L109" s="2">
        <v>0.43</v>
      </c>
      <c r="N109" s="2">
        <f t="shared" si="51"/>
        <v>0.97858000000000001</v>
      </c>
      <c r="O109" s="2">
        <f t="shared" si="52"/>
        <v>0.96631162390064473</v>
      </c>
      <c r="P109" s="2">
        <f t="shared" si="53"/>
        <v>0.42617159000000004</v>
      </c>
      <c r="Q109" s="2">
        <f t="shared" si="54"/>
        <v>1.888418384193032</v>
      </c>
      <c r="R109" s="2">
        <f t="shared" si="55"/>
        <v>1.0368721665810319</v>
      </c>
      <c r="S109" s="2">
        <f t="shared" si="58"/>
        <v>2.9252905507740641</v>
      </c>
      <c r="T109" s="2">
        <f t="shared" si="56"/>
        <v>0.44102914573220392</v>
      </c>
      <c r="U109" s="2">
        <f t="shared" si="57"/>
        <v>5.7917988539094849E-2</v>
      </c>
      <c r="V109" s="2">
        <v>0</v>
      </c>
      <c r="W109" s="2">
        <f t="shared" si="59"/>
        <v>0.13132462808764814</v>
      </c>
    </row>
    <row r="110" spans="4:31" x14ac:dyDescent="0.3">
      <c r="D110" s="2">
        <v>7.6</v>
      </c>
      <c r="E110" s="2">
        <v>5.2</v>
      </c>
      <c r="F110" s="2">
        <v>21</v>
      </c>
      <c r="G110" s="2">
        <v>10</v>
      </c>
      <c r="H110" s="2">
        <v>0.67</v>
      </c>
      <c r="I110" s="2">
        <v>87.6</v>
      </c>
      <c r="J110" s="2">
        <v>71.900000000000006</v>
      </c>
      <c r="K110" s="2">
        <f t="shared" si="40"/>
        <v>1.2183588317107092</v>
      </c>
      <c r="L110" s="2">
        <v>0.52</v>
      </c>
      <c r="N110" s="2">
        <f t="shared" si="51"/>
        <v>0.96021999999999996</v>
      </c>
      <c r="O110" s="2">
        <f t="shared" si="52"/>
        <v>0.96631162390064473</v>
      </c>
      <c r="P110" s="2">
        <f t="shared" si="53"/>
        <v>0.50948819132127954</v>
      </c>
      <c r="Q110" s="2">
        <f t="shared" si="54"/>
        <v>0.86935823539880586</v>
      </c>
      <c r="R110" s="2">
        <f t="shared" si="55"/>
        <v>1.0216227766016839</v>
      </c>
      <c r="S110" s="2">
        <f t="shared" ref="S110:S147" si="70">IF(Q110+R110*F110&lt;=50,Q110+R110*F110,50)</f>
        <v>22.323436544034166</v>
      </c>
      <c r="T110" s="2">
        <f t="shared" si="56"/>
        <v>0.52725040113319044</v>
      </c>
      <c r="U110" s="2">
        <f t="shared" si="57"/>
        <v>0.24669535562615547</v>
      </c>
      <c r="V110" s="2">
        <v>1</v>
      </c>
      <c r="W110" s="2">
        <f t="shared" ref="W110:W147" si="71">IF(S110&lt;=30,U110/T110,"5")</f>
        <v>0.46789031377870294</v>
      </c>
      <c r="X110" s="16">
        <f t="shared" ref="X110:X147" si="72">IF(G110&lt;5,5,IF(G110&gt;35,35,G110))</f>
        <v>10</v>
      </c>
      <c r="Y110" s="16">
        <f t="shared" ref="Y110:Y147" si="73">-(F110*(1+0.004*X110)-13.32*LN(P110)-29.53*LN(D110)-3.7*LN(J110/100)+0.05*X110+16.85)/2.7</f>
        <v>3.888254383020866</v>
      </c>
      <c r="Z110" s="1">
        <f t="shared" ref="Z110:Z147" si="74">_xlfn.NORM.S.DIST(Y110,TRUE)</f>
        <v>0.99994951611246496</v>
      </c>
      <c r="AA110" s="16">
        <f t="shared" ref="AA110:AA147" si="75">S110/50</f>
        <v>0.44646873088068334</v>
      </c>
      <c r="AB110" s="1">
        <f t="shared" ref="AB110:AB147" si="76">IF(AND(V110=1,W110&lt;=1),1,0)</f>
        <v>1</v>
      </c>
      <c r="AC110" s="1">
        <f t="shared" ref="AC110:AC147" si="77">IF(AND(V110=0,W110&gt;1),1,0)</f>
        <v>0</v>
      </c>
      <c r="AD110" s="1">
        <f t="shared" ref="AD110:AD147" si="78">IF(AND(V110=1,Z110&gt;=0.5),1,0)</f>
        <v>1</v>
      </c>
      <c r="AE110" s="1">
        <f t="shared" ref="AE110:AE147" si="79">IF(AND(V110=0,Z110&lt;0.5),1,0)</f>
        <v>0</v>
      </c>
    </row>
    <row r="111" spans="4:31" x14ac:dyDescent="0.3">
      <c r="D111" s="2">
        <v>7.6</v>
      </c>
      <c r="E111" s="2">
        <v>11.2</v>
      </c>
      <c r="F111" s="2">
        <v>24</v>
      </c>
      <c r="G111" s="2">
        <v>8</v>
      </c>
      <c r="H111" s="2">
        <v>0.67</v>
      </c>
      <c r="I111" s="2">
        <v>219.8</v>
      </c>
      <c r="J111" s="2">
        <v>145.30000000000001</v>
      </c>
      <c r="K111" s="2">
        <f t="shared" si="40"/>
        <v>1.5127322780454233</v>
      </c>
      <c r="L111" s="2">
        <v>0.59</v>
      </c>
      <c r="N111" s="2">
        <f t="shared" si="51"/>
        <v>0.87495999999999996</v>
      </c>
      <c r="O111" s="2">
        <f t="shared" si="52"/>
        <v>0.96631162390064473</v>
      </c>
      <c r="P111" s="2">
        <f t="shared" si="53"/>
        <v>0.57641919190640056</v>
      </c>
      <c r="Q111" s="2">
        <f t="shared" si="54"/>
        <v>0.29857025909289908</v>
      </c>
      <c r="R111" s="2">
        <f t="shared" si="55"/>
        <v>1.0126274169979694</v>
      </c>
      <c r="S111" s="2">
        <f t="shared" si="70"/>
        <v>24.601628267044163</v>
      </c>
      <c r="T111" s="2">
        <f t="shared" si="56"/>
        <v>0.59651480707601157</v>
      </c>
      <c r="U111" s="2">
        <f t="shared" si="57"/>
        <v>0.2842260781762615</v>
      </c>
      <c r="V111" s="2">
        <v>1</v>
      </c>
      <c r="W111" s="2">
        <f t="shared" si="71"/>
        <v>0.47647782553710133</v>
      </c>
      <c r="X111" s="16">
        <f t="shared" si="72"/>
        <v>8</v>
      </c>
      <c r="Y111" s="16">
        <f t="shared" si="73"/>
        <v>4.413849695217718</v>
      </c>
      <c r="Z111" s="1">
        <f t="shared" si="74"/>
        <v>0.99999492257625577</v>
      </c>
      <c r="AA111" s="16">
        <f t="shared" si="75"/>
        <v>0.49203256534088324</v>
      </c>
      <c r="AB111" s="1">
        <f t="shared" si="76"/>
        <v>1</v>
      </c>
      <c r="AC111" s="1">
        <f t="shared" si="77"/>
        <v>0</v>
      </c>
      <c r="AD111" s="1">
        <f t="shared" si="78"/>
        <v>1</v>
      </c>
      <c r="AE111" s="1">
        <f t="shared" si="79"/>
        <v>0</v>
      </c>
    </row>
    <row r="112" spans="4:31" x14ac:dyDescent="0.3">
      <c r="D112" s="2">
        <v>7.6</v>
      </c>
      <c r="E112" s="2">
        <v>12.2</v>
      </c>
      <c r="F112" s="2">
        <v>21</v>
      </c>
      <c r="G112" s="2">
        <v>9</v>
      </c>
      <c r="H112" s="2">
        <v>0.67</v>
      </c>
      <c r="I112" s="2">
        <v>242.2</v>
      </c>
      <c r="J112" s="2">
        <v>157.80000000000001</v>
      </c>
      <c r="K112" s="2">
        <f t="shared" si="40"/>
        <v>1.5348542458808616</v>
      </c>
      <c r="L112" s="2">
        <v>0.57999999999999996</v>
      </c>
      <c r="N112" s="2">
        <f t="shared" si="51"/>
        <v>0.84826000000000001</v>
      </c>
      <c r="O112" s="2">
        <f t="shared" si="52"/>
        <v>0.96631162390064473</v>
      </c>
      <c r="P112" s="2">
        <f t="shared" si="53"/>
        <v>0.56700160396704691</v>
      </c>
      <c r="Q112" s="2">
        <f t="shared" si="54"/>
        <v>0.5567277084540817</v>
      </c>
      <c r="R112" s="2">
        <f t="shared" si="55"/>
        <v>1.0169999999999999</v>
      </c>
      <c r="S112" s="2">
        <f t="shared" si="70"/>
        <v>21.913727708454083</v>
      </c>
      <c r="T112" s="2">
        <f t="shared" si="56"/>
        <v>0.58676889519166697</v>
      </c>
      <c r="U112" s="2">
        <f t="shared" si="57"/>
        <v>0.24077906142808156</v>
      </c>
      <c r="V112" s="2">
        <v>1</v>
      </c>
      <c r="W112" s="2">
        <f t="shared" si="71"/>
        <v>0.41034735038133119</v>
      </c>
      <c r="X112" s="16">
        <f t="shared" si="72"/>
        <v>9</v>
      </c>
      <c r="Y112" s="16">
        <f t="shared" si="73"/>
        <v>5.5427135020602982</v>
      </c>
      <c r="Z112" s="1">
        <f t="shared" si="74"/>
        <v>0.99999998510900345</v>
      </c>
      <c r="AA112" s="16">
        <f t="shared" si="75"/>
        <v>0.43827455416908168</v>
      </c>
      <c r="AB112" s="1">
        <f t="shared" si="76"/>
        <v>1</v>
      </c>
      <c r="AC112" s="1">
        <f t="shared" si="77"/>
        <v>0</v>
      </c>
      <c r="AD112" s="1">
        <f t="shared" si="78"/>
        <v>1</v>
      </c>
      <c r="AE112" s="1">
        <f t="shared" si="79"/>
        <v>0</v>
      </c>
    </row>
    <row r="113" spans="4:31" x14ac:dyDescent="0.3">
      <c r="D113" s="2">
        <v>7.6</v>
      </c>
      <c r="E113" s="2">
        <v>6.8</v>
      </c>
      <c r="F113" s="2">
        <v>23</v>
      </c>
      <c r="G113" s="2">
        <v>14</v>
      </c>
      <c r="H113" s="2">
        <v>0.67</v>
      </c>
      <c r="I113" s="2">
        <v>136.69999999999999</v>
      </c>
      <c r="J113" s="2">
        <v>80.099999999999994</v>
      </c>
      <c r="K113" s="2">
        <f t="shared" si="40"/>
        <v>1.7066167290886392</v>
      </c>
      <c r="L113" s="2">
        <v>0.72</v>
      </c>
      <c r="N113" s="2">
        <f t="shared" si="51"/>
        <v>0.94798000000000004</v>
      </c>
      <c r="O113" s="2">
        <f t="shared" si="52"/>
        <v>0.96631162390064473</v>
      </c>
      <c r="P113" s="2">
        <f t="shared" si="53"/>
        <v>0.70456867843945081</v>
      </c>
      <c r="Q113" s="2">
        <f t="shared" si="54"/>
        <v>2.204745857525146</v>
      </c>
      <c r="R113" s="2">
        <f t="shared" si="55"/>
        <v>1.042383203414835</v>
      </c>
      <c r="S113" s="2">
        <f t="shared" si="70"/>
        <v>26.179559536066353</v>
      </c>
      <c r="T113" s="2">
        <f t="shared" si="56"/>
        <v>0.72913194979003371</v>
      </c>
      <c r="U113" s="2">
        <f t="shared" si="57"/>
        <v>0.3173239155164837</v>
      </c>
      <c r="V113" s="2">
        <v>1</v>
      </c>
      <c r="W113" s="2">
        <f t="shared" si="71"/>
        <v>0.4352078051275392</v>
      </c>
      <c r="X113" s="16">
        <f t="shared" si="72"/>
        <v>14</v>
      </c>
      <c r="Y113" s="16">
        <f t="shared" si="73"/>
        <v>4.6547968198591674</v>
      </c>
      <c r="Z113" s="1">
        <f t="shared" si="74"/>
        <v>0.99999837849827722</v>
      </c>
      <c r="AA113" s="16">
        <f t="shared" si="75"/>
        <v>0.52359119072132709</v>
      </c>
      <c r="AB113" s="1">
        <f t="shared" si="76"/>
        <v>1</v>
      </c>
      <c r="AC113" s="1">
        <f t="shared" si="77"/>
        <v>0</v>
      </c>
      <c r="AD113" s="1">
        <f t="shared" si="78"/>
        <v>1</v>
      </c>
      <c r="AE113" s="1">
        <f t="shared" si="79"/>
        <v>0</v>
      </c>
    </row>
    <row r="114" spans="4:31" x14ac:dyDescent="0.3">
      <c r="D114" s="2">
        <v>7.6</v>
      </c>
      <c r="E114" s="2">
        <v>7.8</v>
      </c>
      <c r="F114" s="2">
        <v>11</v>
      </c>
      <c r="G114" s="2">
        <v>10</v>
      </c>
      <c r="H114" s="2">
        <v>0.67</v>
      </c>
      <c r="I114" s="2">
        <v>157.9</v>
      </c>
      <c r="J114" s="2">
        <v>91.5</v>
      </c>
      <c r="K114" s="2">
        <f t="shared" si="40"/>
        <v>1.7256830601092896</v>
      </c>
      <c r="L114" s="2">
        <v>0.72</v>
      </c>
      <c r="N114" s="2">
        <f t="shared" si="51"/>
        <v>0.94033</v>
      </c>
      <c r="O114" s="2">
        <f t="shared" si="52"/>
        <v>0.96631162390064473</v>
      </c>
      <c r="P114" s="2">
        <f t="shared" si="53"/>
        <v>0.70669088085792364</v>
      </c>
      <c r="Q114" s="2">
        <f t="shared" si="54"/>
        <v>0.86935823539880586</v>
      </c>
      <c r="R114" s="2">
        <f t="shared" si="55"/>
        <v>1.0216227766016839</v>
      </c>
      <c r="S114" s="2">
        <f t="shared" si="70"/>
        <v>12.107208778017329</v>
      </c>
      <c r="T114" s="2">
        <f t="shared" si="56"/>
        <v>0.7313281382306801</v>
      </c>
      <c r="U114" s="2">
        <f t="shared" si="57"/>
        <v>0.13217307584832749</v>
      </c>
      <c r="V114" s="2">
        <v>1</v>
      </c>
      <c r="W114" s="2">
        <f t="shared" si="71"/>
        <v>0.18073019338227164</v>
      </c>
      <c r="X114" s="16">
        <f t="shared" si="72"/>
        <v>10</v>
      </c>
      <c r="Y114" s="16">
        <f t="shared" si="73"/>
        <v>9.684572324029439</v>
      </c>
      <c r="Z114" s="1">
        <f t="shared" si="74"/>
        <v>1</v>
      </c>
      <c r="AA114" s="16">
        <f t="shared" si="75"/>
        <v>0.24214417556034656</v>
      </c>
      <c r="AB114" s="1">
        <f t="shared" si="76"/>
        <v>1</v>
      </c>
      <c r="AC114" s="1">
        <f t="shared" si="77"/>
        <v>0</v>
      </c>
      <c r="AD114" s="1">
        <f t="shared" si="78"/>
        <v>1</v>
      </c>
      <c r="AE114" s="1">
        <f t="shared" si="79"/>
        <v>0</v>
      </c>
    </row>
    <row r="115" spans="4:31" x14ac:dyDescent="0.3">
      <c r="D115" s="2">
        <v>7.6</v>
      </c>
      <c r="E115" s="2">
        <v>2.8</v>
      </c>
      <c r="F115" s="2">
        <v>8</v>
      </c>
      <c r="G115" s="2">
        <v>18</v>
      </c>
      <c r="H115" s="2">
        <v>0.18</v>
      </c>
      <c r="I115" s="2">
        <v>55.2</v>
      </c>
      <c r="J115" s="2">
        <v>33.6</v>
      </c>
      <c r="K115" s="2">
        <f t="shared" si="40"/>
        <v>1.6428571428571428</v>
      </c>
      <c r="L115" s="2">
        <v>0.19</v>
      </c>
      <c r="N115" s="2">
        <f t="shared" ref="N115:N178" si="80">IF(E115&lt;=9.15,1-0.00765*E115,IF(AND(E115&gt;9.15,E115&lt;=23),1.174-0.0267*E115,IF(AND(E115&gt;23,E115&lt;=30),0.744-0.008*E115,0.5)))</f>
        <v>0.97858000000000001</v>
      </c>
      <c r="O115" s="2">
        <f t="shared" ref="O115:O178" si="81">(10^2.24)/(D115^2.56)</f>
        <v>0.96631162390064473</v>
      </c>
      <c r="P115" s="2">
        <f t="shared" ref="P115:P178" si="82">0.65*H115*I115*N115/J115</f>
        <v>0.18809705571428573</v>
      </c>
      <c r="Q115" s="2">
        <f t="shared" ref="Q115:Q178" si="83">IF(G115&lt;=5,0,IF(AND(G115&gt;5,G115&lt;35),EXP(1.76-190/G115^2),5))</f>
        <v>3.2335488424157086</v>
      </c>
      <c r="R115" s="2">
        <f t="shared" ref="R115:R178" si="84">IF(G115&lt;=5,1,IF(AND(G115&gt;5,G115&lt;35),(0.99+(G115^1.5)/1000),1.2))</f>
        <v>1.066367532368147</v>
      </c>
      <c r="S115" s="2">
        <f t="shared" si="70"/>
        <v>11.764489101360883</v>
      </c>
      <c r="T115" s="2">
        <f t="shared" ref="T115:T178" si="85">P115/O115</f>
        <v>0.19465465493937356</v>
      </c>
      <c r="U115" s="2">
        <f t="shared" ref="U115:U178" si="86">1/(34-S115)+S115/135+50/((10*S115+45)^2)-1/200</f>
        <v>0.12900758924753938</v>
      </c>
      <c r="V115" s="2">
        <v>1</v>
      </c>
      <c r="W115" s="2">
        <f t="shared" si="71"/>
        <v>0.66275111318411384</v>
      </c>
      <c r="X115" s="16">
        <f t="shared" si="72"/>
        <v>18</v>
      </c>
      <c r="Y115" s="16">
        <f t="shared" si="73"/>
        <v>2.6943762434195455</v>
      </c>
      <c r="Z115" s="1">
        <f t="shared" si="74"/>
        <v>0.9964739745162976</v>
      </c>
      <c r="AA115" s="16">
        <f t="shared" si="75"/>
        <v>0.23528978202721768</v>
      </c>
      <c r="AB115" s="1">
        <f t="shared" si="76"/>
        <v>1</v>
      </c>
      <c r="AC115" s="1">
        <f t="shared" si="77"/>
        <v>0</v>
      </c>
      <c r="AD115" s="1">
        <f t="shared" si="78"/>
        <v>1</v>
      </c>
      <c r="AE115" s="1">
        <f t="shared" si="79"/>
        <v>0</v>
      </c>
    </row>
    <row r="116" spans="4:31" x14ac:dyDescent="0.3">
      <c r="D116" s="2">
        <v>7.6</v>
      </c>
      <c r="E116" s="2">
        <v>13.2</v>
      </c>
      <c r="F116" s="2">
        <v>18</v>
      </c>
      <c r="G116" s="2">
        <v>21</v>
      </c>
      <c r="H116" s="2">
        <v>0.18</v>
      </c>
      <c r="I116" s="2">
        <v>250.5</v>
      </c>
      <c r="J116" s="2">
        <v>126.9</v>
      </c>
      <c r="K116" s="2">
        <f t="shared" si="40"/>
        <v>1.9739952718676121</v>
      </c>
      <c r="L116" s="2">
        <v>0.19</v>
      </c>
      <c r="N116" s="2">
        <f t="shared" si="80"/>
        <v>0.82155999999999996</v>
      </c>
      <c r="O116" s="2">
        <f t="shared" si="81"/>
        <v>0.96631162390064473</v>
      </c>
      <c r="P116" s="2">
        <f t="shared" si="82"/>
        <v>0.18974539999999998</v>
      </c>
      <c r="Q116" s="2">
        <f t="shared" si="83"/>
        <v>3.7778724140058317</v>
      </c>
      <c r="R116" s="2">
        <f t="shared" si="84"/>
        <v>1.0862340895940727</v>
      </c>
      <c r="S116" s="2">
        <f t="shared" si="70"/>
        <v>23.330086026699139</v>
      </c>
      <c r="T116" s="2">
        <f t="shared" si="85"/>
        <v>0.19636046520279615</v>
      </c>
      <c r="U116" s="2">
        <f t="shared" si="86"/>
        <v>0.26218248633742691</v>
      </c>
      <c r="V116" s="2">
        <v>0</v>
      </c>
      <c r="W116" s="2">
        <f t="shared" si="71"/>
        <v>1.3352101507126266</v>
      </c>
      <c r="X116" s="16">
        <f t="shared" si="72"/>
        <v>21</v>
      </c>
      <c r="Y116" s="16">
        <f t="shared" si="73"/>
        <v>0.45254270244305916</v>
      </c>
      <c r="Z116" s="1">
        <f t="shared" si="74"/>
        <v>0.6745609672545676</v>
      </c>
      <c r="AA116" s="16">
        <f t="shared" si="75"/>
        <v>0.46660172053398274</v>
      </c>
      <c r="AB116" s="1">
        <f t="shared" si="76"/>
        <v>0</v>
      </c>
      <c r="AC116" s="1">
        <f t="shared" si="77"/>
        <v>1</v>
      </c>
      <c r="AD116" s="1">
        <f t="shared" si="78"/>
        <v>0</v>
      </c>
      <c r="AE116" s="1">
        <f t="shared" si="79"/>
        <v>0</v>
      </c>
    </row>
    <row r="117" spans="4:31" x14ac:dyDescent="0.3">
      <c r="D117" s="2">
        <v>7.6</v>
      </c>
      <c r="E117" s="2">
        <v>17.2</v>
      </c>
      <c r="F117" s="2">
        <v>18</v>
      </c>
      <c r="G117" s="2">
        <v>16</v>
      </c>
      <c r="H117" s="2">
        <v>0.18</v>
      </c>
      <c r="I117" s="2">
        <v>333.5</v>
      </c>
      <c r="J117" s="2">
        <v>170.7</v>
      </c>
      <c r="K117" s="2">
        <f t="shared" si="40"/>
        <v>1.953719976567077</v>
      </c>
      <c r="L117" s="2">
        <v>0.16</v>
      </c>
      <c r="N117" s="2">
        <f t="shared" si="80"/>
        <v>0.71475999999999995</v>
      </c>
      <c r="O117" s="2">
        <f t="shared" si="81"/>
        <v>0.96631162390064473</v>
      </c>
      <c r="P117" s="2">
        <f t="shared" si="82"/>
        <v>0.16338358418277682</v>
      </c>
      <c r="Q117" s="2">
        <f t="shared" si="83"/>
        <v>2.7671350306678164</v>
      </c>
      <c r="R117" s="2">
        <f t="shared" si="84"/>
        <v>1.054</v>
      </c>
      <c r="S117" s="2">
        <f t="shared" si="70"/>
        <v>21.739135030667818</v>
      </c>
      <c r="T117" s="2">
        <f t="shared" si="85"/>
        <v>0.1690796013849625</v>
      </c>
      <c r="U117" s="2">
        <f t="shared" si="86"/>
        <v>0.23831716874927145</v>
      </c>
      <c r="V117" s="2">
        <v>0</v>
      </c>
      <c r="W117" s="2">
        <f t="shared" si="71"/>
        <v>1.4094968689136427</v>
      </c>
      <c r="X117" s="16">
        <f t="shared" si="72"/>
        <v>16</v>
      </c>
      <c r="Y117" s="16">
        <f t="shared" si="73"/>
        <v>0.34685461883125418</v>
      </c>
      <c r="Z117" s="1">
        <f t="shared" si="74"/>
        <v>0.63564972929197683</v>
      </c>
      <c r="AA117" s="16">
        <f t="shared" si="75"/>
        <v>0.43478270061335633</v>
      </c>
      <c r="AB117" s="1">
        <f t="shared" si="76"/>
        <v>0</v>
      </c>
      <c r="AC117" s="1">
        <f t="shared" si="77"/>
        <v>1</v>
      </c>
      <c r="AD117" s="1">
        <f t="shared" si="78"/>
        <v>0</v>
      </c>
      <c r="AE117" s="1">
        <f t="shared" si="79"/>
        <v>0</v>
      </c>
    </row>
    <row r="118" spans="4:31" x14ac:dyDescent="0.3">
      <c r="D118" s="2">
        <v>7.6</v>
      </c>
      <c r="E118" s="2">
        <v>18.8</v>
      </c>
      <c r="F118" s="2">
        <v>18</v>
      </c>
      <c r="G118" s="2">
        <v>16</v>
      </c>
      <c r="H118" s="2">
        <v>0.18</v>
      </c>
      <c r="I118" s="2">
        <v>367.5</v>
      </c>
      <c r="J118" s="2">
        <v>189</v>
      </c>
      <c r="K118" s="2">
        <f t="shared" si="40"/>
        <v>1.9444444444444444</v>
      </c>
      <c r="L118" s="2">
        <v>0.15</v>
      </c>
      <c r="N118" s="2">
        <f t="shared" si="80"/>
        <v>0.67203999999999986</v>
      </c>
      <c r="O118" s="2">
        <f t="shared" si="81"/>
        <v>0.96631162390064473</v>
      </c>
      <c r="P118" s="2">
        <f t="shared" si="82"/>
        <v>0.15288909999999994</v>
      </c>
      <c r="Q118" s="2">
        <f t="shared" si="83"/>
        <v>2.7671350306678164</v>
      </c>
      <c r="R118" s="2">
        <f t="shared" si="84"/>
        <v>1.054</v>
      </c>
      <c r="S118" s="2">
        <f t="shared" si="70"/>
        <v>21.739135030667818</v>
      </c>
      <c r="T118" s="2">
        <f t="shared" si="85"/>
        <v>0.15821924958621822</v>
      </c>
      <c r="U118" s="2">
        <f t="shared" si="86"/>
        <v>0.23831716874927145</v>
      </c>
      <c r="V118" s="2">
        <v>0</v>
      </c>
      <c r="W118" s="2">
        <f t="shared" si="71"/>
        <v>1.5062463598615765</v>
      </c>
      <c r="X118" s="16">
        <f t="shared" si="72"/>
        <v>16</v>
      </c>
      <c r="Y118" s="16">
        <f t="shared" si="73"/>
        <v>0.15889869729821324</v>
      </c>
      <c r="Z118" s="1">
        <f t="shared" si="74"/>
        <v>0.56312565646932455</v>
      </c>
      <c r="AA118" s="16">
        <f t="shared" si="75"/>
        <v>0.43478270061335633</v>
      </c>
      <c r="AB118" s="1">
        <f t="shared" si="76"/>
        <v>0</v>
      </c>
      <c r="AC118" s="1">
        <f t="shared" si="77"/>
        <v>1</v>
      </c>
      <c r="AD118" s="1">
        <f t="shared" si="78"/>
        <v>0</v>
      </c>
      <c r="AE118" s="1">
        <f t="shared" si="79"/>
        <v>0</v>
      </c>
    </row>
    <row r="119" spans="4:31" x14ac:dyDescent="0.3">
      <c r="D119" s="2">
        <v>7.6</v>
      </c>
      <c r="E119" s="2">
        <v>5.8</v>
      </c>
      <c r="F119" s="2">
        <v>4</v>
      </c>
      <c r="G119" s="2">
        <v>33</v>
      </c>
      <c r="H119" s="2">
        <v>0.18</v>
      </c>
      <c r="I119" s="2">
        <v>103.3</v>
      </c>
      <c r="J119" s="2">
        <v>71</v>
      </c>
      <c r="K119" s="2">
        <f t="shared" si="40"/>
        <v>1.4549295774647888</v>
      </c>
      <c r="L119" s="2">
        <v>0.17</v>
      </c>
      <c r="N119" s="2">
        <f t="shared" si="80"/>
        <v>0.95562999999999998</v>
      </c>
      <c r="O119" s="2">
        <f t="shared" si="81"/>
        <v>0.96631162390064473</v>
      </c>
      <c r="P119" s="2">
        <f t="shared" si="82"/>
        <v>0.16267379919718308</v>
      </c>
      <c r="Q119" s="2">
        <f t="shared" si="83"/>
        <v>4.8818683604776183</v>
      </c>
      <c r="R119" s="2">
        <f t="shared" si="84"/>
        <v>1.179570567335755</v>
      </c>
      <c r="S119" s="2">
        <f t="shared" si="70"/>
        <v>9.6001506298206394</v>
      </c>
      <c r="T119" s="2">
        <f t="shared" si="85"/>
        <v>0.16834507127269024</v>
      </c>
      <c r="U119" s="2">
        <f t="shared" si="86"/>
        <v>0.10961099675510698</v>
      </c>
      <c r="V119" s="2">
        <v>1</v>
      </c>
      <c r="W119" s="2">
        <f t="shared" si="71"/>
        <v>0.65110903411930543</v>
      </c>
      <c r="X119" s="16">
        <f t="shared" si="72"/>
        <v>33</v>
      </c>
      <c r="Y119" s="16">
        <f t="shared" si="73"/>
        <v>4.2247306816710379</v>
      </c>
      <c r="Z119" s="1">
        <f t="shared" si="74"/>
        <v>0.99998803866527752</v>
      </c>
      <c r="AA119" s="16">
        <f t="shared" si="75"/>
        <v>0.19200301259641278</v>
      </c>
      <c r="AB119" s="1">
        <f t="shared" si="76"/>
        <v>1</v>
      </c>
      <c r="AC119" s="1">
        <f t="shared" si="77"/>
        <v>0</v>
      </c>
      <c r="AD119" s="1">
        <f t="shared" si="78"/>
        <v>1</v>
      </c>
      <c r="AE119" s="1">
        <f t="shared" si="79"/>
        <v>0</v>
      </c>
    </row>
    <row r="120" spans="4:31" x14ac:dyDescent="0.3">
      <c r="D120" s="2">
        <v>7.6</v>
      </c>
      <c r="E120" s="2">
        <v>19.2</v>
      </c>
      <c r="F120" s="2">
        <v>25</v>
      </c>
      <c r="G120" s="2">
        <v>22</v>
      </c>
      <c r="H120" s="2">
        <v>0.18</v>
      </c>
      <c r="I120" s="2">
        <v>358.2</v>
      </c>
      <c r="J120" s="2">
        <v>194.4</v>
      </c>
      <c r="K120" s="2">
        <f t="shared" si="40"/>
        <v>1.8425925925925926</v>
      </c>
      <c r="L120" s="2">
        <v>0.14000000000000001</v>
      </c>
      <c r="N120" s="2">
        <f t="shared" si="80"/>
        <v>0.66135999999999995</v>
      </c>
      <c r="O120" s="2">
        <f t="shared" si="81"/>
        <v>0.96631162390064473</v>
      </c>
      <c r="P120" s="2">
        <f t="shared" si="82"/>
        <v>0.1425781933333333</v>
      </c>
      <c r="Q120" s="2">
        <f t="shared" si="83"/>
        <v>3.925281296360597</v>
      </c>
      <c r="R120" s="2">
        <f t="shared" si="84"/>
        <v>1.0931891467161154</v>
      </c>
      <c r="S120" s="2">
        <f t="shared" si="70"/>
        <v>31.255009964263483</v>
      </c>
      <c r="T120" s="2">
        <f t="shared" si="85"/>
        <v>0.14754887533878311</v>
      </c>
      <c r="U120" s="2">
        <f t="shared" si="86"/>
        <v>0.59120974722805097</v>
      </c>
      <c r="V120" s="2">
        <v>0</v>
      </c>
      <c r="W120" s="2" t="str">
        <f t="shared" si="71"/>
        <v>5</v>
      </c>
      <c r="X120" s="16">
        <f t="shared" si="72"/>
        <v>22</v>
      </c>
      <c r="Y120" s="16">
        <f t="shared" si="73"/>
        <v>-3.2388050409926028</v>
      </c>
      <c r="Z120" s="1">
        <f t="shared" si="74"/>
        <v>6.0015795104980372E-4</v>
      </c>
      <c r="AA120" s="16">
        <f t="shared" si="75"/>
        <v>0.62510019928526961</v>
      </c>
      <c r="AB120" s="1">
        <f t="shared" si="76"/>
        <v>0</v>
      </c>
      <c r="AC120" s="1">
        <f t="shared" si="77"/>
        <v>1</v>
      </c>
      <c r="AD120" s="1">
        <f t="shared" si="78"/>
        <v>0</v>
      </c>
      <c r="AE120" s="1">
        <f t="shared" si="79"/>
        <v>1</v>
      </c>
    </row>
    <row r="121" spans="4:31" x14ac:dyDescent="0.3">
      <c r="D121" s="2">
        <v>7.6</v>
      </c>
      <c r="E121" s="2">
        <v>10.199999999999999</v>
      </c>
      <c r="F121" s="2">
        <v>14</v>
      </c>
      <c r="G121" s="2">
        <v>28</v>
      </c>
      <c r="H121" s="2">
        <v>0.18</v>
      </c>
      <c r="I121" s="2">
        <v>181.2</v>
      </c>
      <c r="J121" s="2">
        <v>98.6</v>
      </c>
      <c r="K121" s="2">
        <f t="shared" si="40"/>
        <v>1.8377281947261663</v>
      </c>
      <c r="L121" s="2">
        <v>0.2</v>
      </c>
      <c r="N121" s="2">
        <f t="shared" si="80"/>
        <v>0.90165999999999991</v>
      </c>
      <c r="O121" s="2">
        <f t="shared" si="81"/>
        <v>0.96631162390064473</v>
      </c>
      <c r="P121" s="2">
        <f t="shared" si="82"/>
        <v>0.19386970247464499</v>
      </c>
      <c r="Q121" s="2">
        <f t="shared" si="83"/>
        <v>4.5615070448822781</v>
      </c>
      <c r="R121" s="2">
        <f t="shared" si="84"/>
        <v>1.1381620734196169</v>
      </c>
      <c r="S121" s="2">
        <f t="shared" si="70"/>
        <v>20.495776072756918</v>
      </c>
      <c r="T121" s="2">
        <f t="shared" si="85"/>
        <v>0.20062855261128318</v>
      </c>
      <c r="U121" s="2">
        <f t="shared" si="86"/>
        <v>0.22167173866962378</v>
      </c>
      <c r="V121" s="2">
        <v>0</v>
      </c>
      <c r="W121" s="2">
        <f t="shared" si="71"/>
        <v>1.1048862975107618</v>
      </c>
      <c r="X121" s="16">
        <f t="shared" si="72"/>
        <v>28</v>
      </c>
      <c r="Y121" s="16">
        <f t="shared" si="73"/>
        <v>1.5439529178327955</v>
      </c>
      <c r="Z121" s="1">
        <f t="shared" si="74"/>
        <v>0.93870013050821166</v>
      </c>
      <c r="AA121" s="16">
        <f t="shared" si="75"/>
        <v>0.40991552145513838</v>
      </c>
      <c r="AB121" s="1">
        <f t="shared" si="76"/>
        <v>0</v>
      </c>
      <c r="AC121" s="1">
        <f t="shared" si="77"/>
        <v>1</v>
      </c>
      <c r="AD121" s="1">
        <f t="shared" si="78"/>
        <v>0</v>
      </c>
      <c r="AE121" s="1">
        <f t="shared" si="79"/>
        <v>0</v>
      </c>
    </row>
    <row r="122" spans="4:31" x14ac:dyDescent="0.3">
      <c r="D122" s="2">
        <v>7.6</v>
      </c>
      <c r="E122" s="2">
        <v>14.8</v>
      </c>
      <c r="F122" s="2">
        <v>17</v>
      </c>
      <c r="G122" s="2">
        <v>18</v>
      </c>
      <c r="H122" s="2">
        <v>0.18</v>
      </c>
      <c r="I122" s="2">
        <v>270.7</v>
      </c>
      <c r="J122" s="2">
        <v>142.9</v>
      </c>
      <c r="K122" s="2">
        <f t="shared" si="40"/>
        <v>1.894331700489853</v>
      </c>
      <c r="L122" s="2">
        <v>0.17</v>
      </c>
      <c r="N122" s="2">
        <f t="shared" si="80"/>
        <v>0.77883999999999987</v>
      </c>
      <c r="O122" s="2">
        <f t="shared" si="81"/>
        <v>0.96631162390064473</v>
      </c>
      <c r="P122" s="2">
        <f t="shared" si="82"/>
        <v>0.17261961228831346</v>
      </c>
      <c r="Q122" s="2">
        <f t="shared" si="83"/>
        <v>3.2335488424157086</v>
      </c>
      <c r="R122" s="2">
        <f t="shared" si="84"/>
        <v>1.066367532368147</v>
      </c>
      <c r="S122" s="2">
        <f t="shared" si="70"/>
        <v>21.361796892674207</v>
      </c>
      <c r="T122" s="2">
        <f t="shared" si="85"/>
        <v>0.17863762374244405</v>
      </c>
      <c r="U122" s="2">
        <f t="shared" si="86"/>
        <v>0.23310827624718647</v>
      </c>
      <c r="V122" s="2">
        <v>0</v>
      </c>
      <c r="W122" s="2">
        <f t="shared" si="71"/>
        <v>1.3049226213581808</v>
      </c>
      <c r="X122" s="16">
        <f t="shared" si="72"/>
        <v>18</v>
      </c>
      <c r="Y122" s="16">
        <f t="shared" si="73"/>
        <v>0.68120321872668566</v>
      </c>
      <c r="Z122" s="1">
        <f t="shared" si="74"/>
        <v>0.75212854417582964</v>
      </c>
      <c r="AA122" s="16">
        <f t="shared" si="75"/>
        <v>0.42723593785348413</v>
      </c>
      <c r="AB122" s="1">
        <f t="shared" si="76"/>
        <v>0</v>
      </c>
      <c r="AC122" s="1">
        <f t="shared" si="77"/>
        <v>1</v>
      </c>
      <c r="AD122" s="1">
        <f t="shared" si="78"/>
        <v>0</v>
      </c>
      <c r="AE122" s="1">
        <f t="shared" si="79"/>
        <v>0</v>
      </c>
    </row>
    <row r="123" spans="4:31" x14ac:dyDescent="0.3">
      <c r="D123" s="2">
        <v>7.6</v>
      </c>
      <c r="E123" s="2">
        <v>7.2</v>
      </c>
      <c r="F123" s="2">
        <v>15</v>
      </c>
      <c r="G123" s="2">
        <v>23</v>
      </c>
      <c r="H123" s="2">
        <v>0.18</v>
      </c>
      <c r="I123" s="2">
        <v>130.9</v>
      </c>
      <c r="J123" s="2">
        <v>77</v>
      </c>
      <c r="K123" s="2">
        <f t="shared" si="40"/>
        <v>1.7000000000000002</v>
      </c>
      <c r="L123" s="2">
        <v>0.19</v>
      </c>
      <c r="N123" s="2">
        <f t="shared" si="80"/>
        <v>0.94491999999999998</v>
      </c>
      <c r="O123" s="2">
        <f t="shared" si="81"/>
        <v>0.96631162390064473</v>
      </c>
      <c r="P123" s="2">
        <f t="shared" si="82"/>
        <v>0.187944588</v>
      </c>
      <c r="Q123" s="2">
        <f t="shared" si="83"/>
        <v>4.0585743151227893</v>
      </c>
      <c r="R123" s="2">
        <f t="shared" si="84"/>
        <v>1.1003041250361925</v>
      </c>
      <c r="S123" s="2">
        <f t="shared" si="70"/>
        <v>20.563136190665677</v>
      </c>
      <c r="T123" s="2">
        <f t="shared" si="85"/>
        <v>0.19449687176620808</v>
      </c>
      <c r="U123" s="2">
        <f t="shared" si="86"/>
        <v>0.22253763000138257</v>
      </c>
      <c r="V123" s="2">
        <v>0</v>
      </c>
      <c r="W123" s="2">
        <f t="shared" si="71"/>
        <v>1.1441707415679181</v>
      </c>
      <c r="X123" s="16">
        <f t="shared" si="72"/>
        <v>23</v>
      </c>
      <c r="Y123" s="16">
        <f t="shared" si="73"/>
        <v>0.8438326541668133</v>
      </c>
      <c r="Z123" s="1">
        <f t="shared" si="74"/>
        <v>0.80061853726922316</v>
      </c>
      <c r="AA123" s="16">
        <f t="shared" si="75"/>
        <v>0.41126272381331352</v>
      </c>
      <c r="AB123" s="1">
        <f t="shared" si="76"/>
        <v>0</v>
      </c>
      <c r="AC123" s="1">
        <f t="shared" si="77"/>
        <v>1</v>
      </c>
      <c r="AD123" s="1">
        <f t="shared" si="78"/>
        <v>0</v>
      </c>
      <c r="AE123" s="1">
        <f t="shared" si="79"/>
        <v>0</v>
      </c>
    </row>
    <row r="124" spans="4:31" x14ac:dyDescent="0.3">
      <c r="D124" s="2">
        <v>7.6</v>
      </c>
      <c r="E124" s="2">
        <v>11.8</v>
      </c>
      <c r="F124" s="2">
        <v>10</v>
      </c>
      <c r="G124" s="2">
        <v>29</v>
      </c>
      <c r="H124" s="2">
        <v>0.18</v>
      </c>
      <c r="I124" s="2">
        <v>218.8</v>
      </c>
      <c r="J124" s="2">
        <v>119.7</v>
      </c>
      <c r="K124" s="2">
        <f t="shared" si="40"/>
        <v>1.8279030910609859</v>
      </c>
      <c r="L124" s="2">
        <v>0.19</v>
      </c>
      <c r="N124" s="2">
        <f t="shared" si="80"/>
        <v>0.85893999999999981</v>
      </c>
      <c r="O124" s="2">
        <f t="shared" si="81"/>
        <v>0.96631162390064473</v>
      </c>
      <c r="P124" s="2">
        <f t="shared" si="82"/>
        <v>0.18369691248120296</v>
      </c>
      <c r="Q124" s="2">
        <f t="shared" si="83"/>
        <v>4.6370504164880719</v>
      </c>
      <c r="R124" s="2">
        <f t="shared" si="84"/>
        <v>1.1461697794069006</v>
      </c>
      <c r="S124" s="2">
        <f t="shared" si="70"/>
        <v>16.098748210557076</v>
      </c>
      <c r="T124" s="2">
        <f t="shared" si="85"/>
        <v>0.19010111017777687</v>
      </c>
      <c r="U124" s="2">
        <f t="shared" si="86"/>
        <v>0.1712903900644509</v>
      </c>
      <c r="V124" s="2">
        <v>1</v>
      </c>
      <c r="W124" s="2">
        <f t="shared" si="71"/>
        <v>0.90104886764872261</v>
      </c>
      <c r="X124" s="16">
        <f t="shared" si="72"/>
        <v>29</v>
      </c>
      <c r="Y124" s="16">
        <f t="shared" si="73"/>
        <v>3.1578632980768009</v>
      </c>
      <c r="Z124" s="1">
        <f t="shared" si="74"/>
        <v>0.99920534966703334</v>
      </c>
      <c r="AA124" s="16">
        <f t="shared" si="75"/>
        <v>0.32197496421114152</v>
      </c>
      <c r="AB124" s="1">
        <f t="shared" si="76"/>
        <v>1</v>
      </c>
      <c r="AC124" s="1">
        <f t="shared" si="77"/>
        <v>0</v>
      </c>
      <c r="AD124" s="1">
        <f t="shared" si="78"/>
        <v>1</v>
      </c>
      <c r="AE124" s="1">
        <f t="shared" si="79"/>
        <v>0</v>
      </c>
    </row>
    <row r="125" spans="4:31" x14ac:dyDescent="0.3">
      <c r="D125" s="2">
        <v>7.6</v>
      </c>
      <c r="E125" s="2">
        <v>13.2</v>
      </c>
      <c r="F125" s="2">
        <v>11</v>
      </c>
      <c r="G125" s="2">
        <v>17</v>
      </c>
      <c r="H125" s="2">
        <v>0.18</v>
      </c>
      <c r="I125" s="2">
        <v>247.5</v>
      </c>
      <c r="J125" s="2">
        <v>140.6</v>
      </c>
      <c r="K125" s="2">
        <f t="shared" si="40"/>
        <v>1.7603129445234709</v>
      </c>
      <c r="L125" s="2">
        <v>0.17</v>
      </c>
      <c r="N125" s="2">
        <f t="shared" si="80"/>
        <v>0.82155999999999996</v>
      </c>
      <c r="O125" s="2">
        <f t="shared" si="81"/>
        <v>0.96631162390064473</v>
      </c>
      <c r="P125" s="2">
        <f t="shared" si="82"/>
        <v>0.16920571621621622</v>
      </c>
      <c r="Q125" s="2">
        <f t="shared" si="83"/>
        <v>3.011868208894426</v>
      </c>
      <c r="R125" s="2">
        <f t="shared" si="84"/>
        <v>1.0600927956355002</v>
      </c>
      <c r="S125" s="2">
        <f t="shared" si="70"/>
        <v>14.672888960884929</v>
      </c>
      <c r="T125" s="2">
        <f t="shared" si="85"/>
        <v>0.17510470952754864</v>
      </c>
      <c r="U125" s="2">
        <f t="shared" si="86"/>
        <v>0.15678903202826269</v>
      </c>
      <c r="V125" s="2">
        <v>1</v>
      </c>
      <c r="W125" s="2">
        <f t="shared" si="71"/>
        <v>0.89540157115874486</v>
      </c>
      <c r="X125" s="16">
        <f t="shared" si="72"/>
        <v>17</v>
      </c>
      <c r="Y125" s="16">
        <f t="shared" si="73"/>
        <v>2.9774603076918345</v>
      </c>
      <c r="Z125" s="1">
        <f t="shared" si="74"/>
        <v>0.99854676361959482</v>
      </c>
      <c r="AA125" s="16">
        <f t="shared" si="75"/>
        <v>0.29345777921769861</v>
      </c>
      <c r="AB125" s="1">
        <f t="shared" si="76"/>
        <v>1</v>
      </c>
      <c r="AC125" s="1">
        <f t="shared" si="77"/>
        <v>0</v>
      </c>
      <c r="AD125" s="1">
        <f t="shared" si="78"/>
        <v>1</v>
      </c>
      <c r="AE125" s="1">
        <f t="shared" si="79"/>
        <v>0</v>
      </c>
    </row>
    <row r="126" spans="4:31" x14ac:dyDescent="0.3">
      <c r="D126" s="2">
        <v>7.6</v>
      </c>
      <c r="E126" s="2">
        <v>14.8</v>
      </c>
      <c r="F126" s="2">
        <v>14</v>
      </c>
      <c r="G126" s="2">
        <v>17</v>
      </c>
      <c r="H126" s="2">
        <v>0.18</v>
      </c>
      <c r="I126" s="2">
        <v>279.2</v>
      </c>
      <c r="J126" s="2">
        <v>156.6</v>
      </c>
      <c r="K126" s="2">
        <f t="shared" si="40"/>
        <v>1.7828863346104726</v>
      </c>
      <c r="L126" s="2">
        <v>0.16</v>
      </c>
      <c r="N126" s="2">
        <f t="shared" si="80"/>
        <v>0.77883999999999987</v>
      </c>
      <c r="O126" s="2">
        <f t="shared" si="81"/>
        <v>0.96631162390064473</v>
      </c>
      <c r="P126" s="2">
        <f t="shared" si="82"/>
        <v>0.16246423356321835</v>
      </c>
      <c r="Q126" s="2">
        <f t="shared" si="83"/>
        <v>3.011868208894426</v>
      </c>
      <c r="R126" s="2">
        <f t="shared" si="84"/>
        <v>1.0600927956355002</v>
      </c>
      <c r="S126" s="2">
        <f t="shared" si="70"/>
        <v>17.85316734779143</v>
      </c>
      <c r="T126" s="2">
        <f t="shared" si="85"/>
        <v>0.16812819958370154</v>
      </c>
      <c r="U126" s="2">
        <f t="shared" si="86"/>
        <v>0.1901780070452512</v>
      </c>
      <c r="V126" s="2">
        <v>0</v>
      </c>
      <c r="W126" s="2">
        <f t="shared" si="71"/>
        <v>1.1311487752568974</v>
      </c>
      <c r="X126" s="16">
        <f t="shared" si="72"/>
        <v>17</v>
      </c>
      <c r="Y126" s="16">
        <f t="shared" si="73"/>
        <v>1.7379101300290474</v>
      </c>
      <c r="Z126" s="1">
        <f t="shared" si="74"/>
        <v>0.9588866747736029</v>
      </c>
      <c r="AA126" s="16">
        <f t="shared" si="75"/>
        <v>0.35706334695582859</v>
      </c>
      <c r="AB126" s="1">
        <f t="shared" si="76"/>
        <v>0</v>
      </c>
      <c r="AC126" s="1">
        <f t="shared" si="77"/>
        <v>1</v>
      </c>
      <c r="AD126" s="1">
        <f t="shared" si="78"/>
        <v>0</v>
      </c>
      <c r="AE126" s="1">
        <f t="shared" si="79"/>
        <v>0</v>
      </c>
    </row>
    <row r="127" spans="4:31" x14ac:dyDescent="0.3">
      <c r="D127" s="2">
        <v>7.6</v>
      </c>
      <c r="E127" s="2">
        <v>16.2</v>
      </c>
      <c r="F127" s="2">
        <v>30</v>
      </c>
      <c r="G127" s="2">
        <v>20</v>
      </c>
      <c r="H127" s="2">
        <v>0.18</v>
      </c>
      <c r="I127" s="2">
        <v>308.39999999999998</v>
      </c>
      <c r="J127" s="2">
        <v>172</v>
      </c>
      <c r="K127" s="2">
        <f t="shared" si="40"/>
        <v>1.7930232558139534</v>
      </c>
      <c r="L127" s="2">
        <v>0.15</v>
      </c>
      <c r="N127" s="2">
        <f t="shared" si="80"/>
        <v>0.74146000000000001</v>
      </c>
      <c r="O127" s="2">
        <f t="shared" si="81"/>
        <v>0.96631162390064473</v>
      </c>
      <c r="P127" s="2">
        <f t="shared" si="82"/>
        <v>0.15554623772093021</v>
      </c>
      <c r="Q127" s="2">
        <f t="shared" si="83"/>
        <v>3.6146679572174487</v>
      </c>
      <c r="R127" s="2">
        <f t="shared" si="84"/>
        <v>1.0794427190999916</v>
      </c>
      <c r="S127" s="2">
        <f t="shared" si="70"/>
        <v>35.997949530217198</v>
      </c>
      <c r="T127" s="2">
        <f t="shared" si="85"/>
        <v>0.16096902269792351</v>
      </c>
      <c r="U127" s="2">
        <f t="shared" si="86"/>
        <v>-0.23855680308729013</v>
      </c>
      <c r="V127" s="2">
        <v>0</v>
      </c>
      <c r="W127" s="2" t="str">
        <f t="shared" si="71"/>
        <v>5</v>
      </c>
      <c r="X127" s="16">
        <f t="shared" si="72"/>
        <v>20</v>
      </c>
      <c r="Y127" s="16">
        <f t="shared" si="73"/>
        <v>-4.866000539442239</v>
      </c>
      <c r="Z127" s="1">
        <f t="shared" si="74"/>
        <v>5.6939603193371576E-7</v>
      </c>
      <c r="AA127" s="16">
        <f t="shared" si="75"/>
        <v>0.71995899060434398</v>
      </c>
      <c r="AB127" s="1">
        <f t="shared" si="76"/>
        <v>0</v>
      </c>
      <c r="AC127" s="1">
        <f t="shared" si="77"/>
        <v>1</v>
      </c>
      <c r="AD127" s="1">
        <f t="shared" si="78"/>
        <v>0</v>
      </c>
      <c r="AE127" s="1">
        <f t="shared" si="79"/>
        <v>1</v>
      </c>
    </row>
    <row r="128" spans="4:31" x14ac:dyDescent="0.3">
      <c r="D128" s="2">
        <v>7.6</v>
      </c>
      <c r="E128" s="2">
        <v>10.199999999999999</v>
      </c>
      <c r="F128" s="2">
        <v>15</v>
      </c>
      <c r="G128" s="2">
        <v>34</v>
      </c>
      <c r="H128" s="2">
        <v>0.18</v>
      </c>
      <c r="I128" s="2">
        <v>197.1</v>
      </c>
      <c r="J128" s="2">
        <v>116.6</v>
      </c>
      <c r="K128" s="2">
        <f t="shared" si="40"/>
        <v>1.6903945111492282</v>
      </c>
      <c r="L128" s="2">
        <v>0.18</v>
      </c>
      <c r="N128" s="2">
        <f t="shared" si="80"/>
        <v>0.90165999999999991</v>
      </c>
      <c r="O128" s="2">
        <f t="shared" si="81"/>
        <v>0.96631162390064473</v>
      </c>
      <c r="P128" s="2">
        <f t="shared" si="82"/>
        <v>0.17832685044596908</v>
      </c>
      <c r="Q128" s="2">
        <f t="shared" si="83"/>
        <v>4.9314848948208478</v>
      </c>
      <c r="R128" s="2">
        <f t="shared" si="84"/>
        <v>1.1882523644247402</v>
      </c>
      <c r="S128" s="2">
        <f t="shared" si="70"/>
        <v>22.75527036119195</v>
      </c>
      <c r="T128" s="2">
        <f t="shared" si="85"/>
        <v>0.18454383248141956</v>
      </c>
      <c r="U128" s="2">
        <f t="shared" si="86"/>
        <v>0.25316119260785025</v>
      </c>
      <c r="V128" s="2">
        <v>0</v>
      </c>
      <c r="W128" s="2">
        <f t="shared" si="71"/>
        <v>1.3718214757100555</v>
      </c>
      <c r="X128" s="16">
        <f t="shared" si="72"/>
        <v>34</v>
      </c>
      <c r="Y128" s="16">
        <f t="shared" si="73"/>
        <v>0.70516785535954085</v>
      </c>
      <c r="Z128" s="1">
        <f t="shared" si="74"/>
        <v>0.75964710854473061</v>
      </c>
      <c r="AA128" s="16">
        <f t="shared" si="75"/>
        <v>0.45510540722383902</v>
      </c>
      <c r="AB128" s="1">
        <f t="shared" si="76"/>
        <v>0</v>
      </c>
      <c r="AC128" s="1">
        <f t="shared" si="77"/>
        <v>1</v>
      </c>
      <c r="AD128" s="1">
        <f t="shared" si="78"/>
        <v>0</v>
      </c>
      <c r="AE128" s="1">
        <f t="shared" si="79"/>
        <v>0</v>
      </c>
    </row>
    <row r="129" spans="4:31" x14ac:dyDescent="0.3">
      <c r="D129" s="2">
        <v>7.6</v>
      </c>
      <c r="E129" s="2">
        <v>11.8</v>
      </c>
      <c r="F129" s="2">
        <v>23</v>
      </c>
      <c r="G129" s="2">
        <v>18</v>
      </c>
      <c r="H129" s="2">
        <v>0.18</v>
      </c>
      <c r="I129" s="2">
        <v>228.5</v>
      </c>
      <c r="J129" s="2">
        <v>132.30000000000001</v>
      </c>
      <c r="K129" s="2">
        <f t="shared" si="40"/>
        <v>1.7271352985638699</v>
      </c>
      <c r="L129" s="2">
        <v>0.18</v>
      </c>
      <c r="N129" s="2">
        <f t="shared" si="80"/>
        <v>0.85893999999999981</v>
      </c>
      <c r="O129" s="2">
        <f t="shared" si="81"/>
        <v>0.96631162390064473</v>
      </c>
      <c r="P129" s="2">
        <f t="shared" si="82"/>
        <v>0.17357015442176865</v>
      </c>
      <c r="Q129" s="2">
        <f t="shared" si="83"/>
        <v>3.2335488424157086</v>
      </c>
      <c r="R129" s="2">
        <f t="shared" si="84"/>
        <v>1.066367532368147</v>
      </c>
      <c r="S129" s="2">
        <f t="shared" si="70"/>
        <v>27.760002086883087</v>
      </c>
      <c r="T129" s="2">
        <f t="shared" si="85"/>
        <v>0.17962130448263652</v>
      </c>
      <c r="U129" s="2">
        <f t="shared" si="86"/>
        <v>0.36136655122305655</v>
      </c>
      <c r="V129" s="2">
        <v>0</v>
      </c>
      <c r="W129" s="2">
        <f t="shared" si="71"/>
        <v>2.011824556468405</v>
      </c>
      <c r="X129" s="16">
        <f t="shared" si="72"/>
        <v>18</v>
      </c>
      <c r="Y129" s="16">
        <f t="shared" si="73"/>
        <v>-1.7795463498353772</v>
      </c>
      <c r="Z129" s="1">
        <f t="shared" si="74"/>
        <v>3.7575116522955102E-2</v>
      </c>
      <c r="AA129" s="16">
        <f t="shared" si="75"/>
        <v>0.5552000417376618</v>
      </c>
      <c r="AB129" s="1">
        <f t="shared" si="76"/>
        <v>0</v>
      </c>
      <c r="AC129" s="1">
        <f t="shared" si="77"/>
        <v>1</v>
      </c>
      <c r="AD129" s="1">
        <f t="shared" si="78"/>
        <v>0</v>
      </c>
      <c r="AE129" s="1">
        <f t="shared" si="79"/>
        <v>1</v>
      </c>
    </row>
    <row r="130" spans="4:31" x14ac:dyDescent="0.3">
      <c r="D130" s="2">
        <v>7.6</v>
      </c>
      <c r="E130" s="2">
        <v>14.8</v>
      </c>
      <c r="F130" s="2">
        <v>26</v>
      </c>
      <c r="G130" s="2">
        <v>20</v>
      </c>
      <c r="H130" s="2">
        <v>0.18</v>
      </c>
      <c r="I130" s="2">
        <v>292.10000000000002</v>
      </c>
      <c r="J130" s="2">
        <v>166.5</v>
      </c>
      <c r="K130" s="2">
        <f t="shared" si="40"/>
        <v>1.7543543543543545</v>
      </c>
      <c r="L130" s="2">
        <v>0.16</v>
      </c>
      <c r="N130" s="2">
        <f t="shared" si="80"/>
        <v>0.77883999999999987</v>
      </c>
      <c r="O130" s="2">
        <f t="shared" si="81"/>
        <v>0.96631162390064473</v>
      </c>
      <c r="P130" s="2">
        <f t="shared" si="82"/>
        <v>0.15986427740540538</v>
      </c>
      <c r="Q130" s="2">
        <f t="shared" si="83"/>
        <v>3.6146679572174487</v>
      </c>
      <c r="R130" s="2">
        <f t="shared" si="84"/>
        <v>1.0794427190999916</v>
      </c>
      <c r="S130" s="2">
        <f t="shared" si="70"/>
        <v>31.680178653817229</v>
      </c>
      <c r="T130" s="2">
        <f t="shared" si="85"/>
        <v>0.1654376015473063</v>
      </c>
      <c r="U130" s="2">
        <f t="shared" si="86"/>
        <v>0.66111763698102899</v>
      </c>
      <c r="V130" s="2">
        <v>0</v>
      </c>
      <c r="W130" s="2" t="str">
        <f t="shared" si="71"/>
        <v>5</v>
      </c>
      <c r="X130" s="16">
        <f t="shared" si="72"/>
        <v>20</v>
      </c>
      <c r="Y130" s="16">
        <f t="shared" si="73"/>
        <v>-3.1754511477178942</v>
      </c>
      <c r="Z130" s="1">
        <f t="shared" si="74"/>
        <v>7.4801854672636766E-4</v>
      </c>
      <c r="AA130" s="16">
        <f t="shared" si="75"/>
        <v>0.63360357307634463</v>
      </c>
      <c r="AB130" s="1">
        <f t="shared" si="76"/>
        <v>0</v>
      </c>
      <c r="AC130" s="1">
        <f t="shared" si="77"/>
        <v>1</v>
      </c>
      <c r="AD130" s="1">
        <f t="shared" si="78"/>
        <v>0</v>
      </c>
      <c r="AE130" s="1">
        <f t="shared" si="79"/>
        <v>1</v>
      </c>
    </row>
    <row r="131" spans="4:31" x14ac:dyDescent="0.3">
      <c r="D131" s="2">
        <v>7.6</v>
      </c>
      <c r="E131" s="2">
        <v>19.2</v>
      </c>
      <c r="F131" s="2">
        <v>10</v>
      </c>
      <c r="G131" s="2">
        <v>29</v>
      </c>
      <c r="H131" s="2">
        <v>0.18</v>
      </c>
      <c r="I131" s="2">
        <v>388.9</v>
      </c>
      <c r="J131" s="2">
        <v>220.2</v>
      </c>
      <c r="K131" s="2">
        <f t="shared" ref="K131:K194" si="87">I131/J131</f>
        <v>1.7661217075386013</v>
      </c>
      <c r="L131" s="2">
        <v>0.13</v>
      </c>
      <c r="N131" s="2">
        <f t="shared" si="80"/>
        <v>0.66135999999999995</v>
      </c>
      <c r="O131" s="2">
        <f t="shared" si="81"/>
        <v>0.96631162390064473</v>
      </c>
      <c r="P131" s="2">
        <f t="shared" si="82"/>
        <v>0.13666094354223432</v>
      </c>
      <c r="Q131" s="2">
        <f t="shared" si="83"/>
        <v>4.6370504164880719</v>
      </c>
      <c r="R131" s="2">
        <f t="shared" si="84"/>
        <v>1.1461697794069006</v>
      </c>
      <c r="S131" s="2">
        <f t="shared" si="70"/>
        <v>16.098748210557076</v>
      </c>
      <c r="T131" s="2">
        <f t="shared" si="85"/>
        <v>0.14142533336252786</v>
      </c>
      <c r="U131" s="2">
        <f t="shared" si="86"/>
        <v>0.1712903900644509</v>
      </c>
      <c r="V131" s="2">
        <v>0</v>
      </c>
      <c r="W131" s="2">
        <f t="shared" si="71"/>
        <v>1.2111719024580083</v>
      </c>
      <c r="X131" s="16">
        <f t="shared" si="72"/>
        <v>29</v>
      </c>
      <c r="Y131" s="16">
        <f t="shared" si="73"/>
        <v>2.5339672753350451</v>
      </c>
      <c r="Z131" s="1">
        <f t="shared" si="74"/>
        <v>0.99436103683056853</v>
      </c>
      <c r="AA131" s="16">
        <f t="shared" si="75"/>
        <v>0.32197496421114152</v>
      </c>
      <c r="AB131" s="1">
        <f t="shared" si="76"/>
        <v>0</v>
      </c>
      <c r="AC131" s="1">
        <f t="shared" si="77"/>
        <v>1</v>
      </c>
      <c r="AD131" s="1">
        <f t="shared" si="78"/>
        <v>0</v>
      </c>
      <c r="AE131" s="1">
        <f t="shared" si="79"/>
        <v>0</v>
      </c>
    </row>
    <row r="132" spans="4:31" x14ac:dyDescent="0.3">
      <c r="D132" s="2">
        <v>7.6</v>
      </c>
      <c r="E132" s="2">
        <v>3.8</v>
      </c>
      <c r="F132" s="2">
        <v>10</v>
      </c>
      <c r="G132" s="2">
        <v>17</v>
      </c>
      <c r="H132" s="2">
        <v>0.18</v>
      </c>
      <c r="I132" s="2">
        <v>66.5</v>
      </c>
      <c r="J132" s="2">
        <v>40</v>
      </c>
      <c r="K132" s="2">
        <f t="shared" si="87"/>
        <v>1.6625000000000001</v>
      </c>
      <c r="L132" s="2">
        <v>0.19</v>
      </c>
      <c r="N132" s="2">
        <f t="shared" si="80"/>
        <v>0.97092999999999996</v>
      </c>
      <c r="O132" s="2">
        <f t="shared" si="81"/>
        <v>0.96631162390064473</v>
      </c>
      <c r="P132" s="2">
        <f t="shared" si="82"/>
        <v>0.18885802162499998</v>
      </c>
      <c r="Q132" s="2">
        <f t="shared" si="83"/>
        <v>3.011868208894426</v>
      </c>
      <c r="R132" s="2">
        <f t="shared" si="84"/>
        <v>1.0600927956355002</v>
      </c>
      <c r="S132" s="2">
        <f t="shared" si="70"/>
        <v>13.612796165249428</v>
      </c>
      <c r="T132" s="2">
        <f t="shared" si="85"/>
        <v>0.19544215028962353</v>
      </c>
      <c r="U132" s="2">
        <f t="shared" si="86"/>
        <v>0.14640995174029811</v>
      </c>
      <c r="V132" s="2">
        <v>1</v>
      </c>
      <c r="W132" s="2">
        <f t="shared" si="71"/>
        <v>0.7491216788360896</v>
      </c>
      <c r="X132" s="16">
        <f t="shared" si="72"/>
        <v>17</v>
      </c>
      <c r="Y132" s="16">
        <f t="shared" si="73"/>
        <v>2.1924822607203476</v>
      </c>
      <c r="Z132" s="1">
        <f t="shared" si="74"/>
        <v>0.98582764869501582</v>
      </c>
      <c r="AA132" s="16">
        <f t="shared" si="75"/>
        <v>0.27225592330498855</v>
      </c>
      <c r="AB132" s="1">
        <f t="shared" si="76"/>
        <v>1</v>
      </c>
      <c r="AC132" s="1">
        <f t="shared" si="77"/>
        <v>0</v>
      </c>
      <c r="AD132" s="1">
        <f t="shared" si="78"/>
        <v>1</v>
      </c>
      <c r="AE132" s="1">
        <f t="shared" si="79"/>
        <v>0</v>
      </c>
    </row>
    <row r="133" spans="4:31" x14ac:dyDescent="0.3">
      <c r="D133" s="2">
        <v>7.6</v>
      </c>
      <c r="E133" s="2">
        <v>11.2</v>
      </c>
      <c r="F133" s="2">
        <v>20</v>
      </c>
      <c r="G133" s="2">
        <v>20</v>
      </c>
      <c r="H133" s="2">
        <v>0.18</v>
      </c>
      <c r="I133" s="2">
        <v>212.2</v>
      </c>
      <c r="J133" s="2">
        <v>113.1</v>
      </c>
      <c r="K133" s="2">
        <f t="shared" si="87"/>
        <v>1.8762157382847038</v>
      </c>
      <c r="L133" s="2">
        <v>0.2</v>
      </c>
      <c r="N133" s="2">
        <f t="shared" si="80"/>
        <v>0.87495999999999996</v>
      </c>
      <c r="O133" s="2">
        <f t="shared" si="81"/>
        <v>0.96631162390064473</v>
      </c>
      <c r="P133" s="2">
        <f t="shared" si="82"/>
        <v>0.19206880551724137</v>
      </c>
      <c r="Q133" s="2">
        <f t="shared" si="83"/>
        <v>3.6146679572174487</v>
      </c>
      <c r="R133" s="2">
        <f t="shared" si="84"/>
        <v>1.0794427190999916</v>
      </c>
      <c r="S133" s="2">
        <f t="shared" si="70"/>
        <v>25.20352233921728</v>
      </c>
      <c r="T133" s="2">
        <f t="shared" si="85"/>
        <v>0.19876487125543438</v>
      </c>
      <c r="U133" s="2">
        <f t="shared" si="86"/>
        <v>0.29594132582747895</v>
      </c>
      <c r="V133" s="2">
        <v>0</v>
      </c>
      <c r="W133" s="2">
        <f t="shared" si="71"/>
        <v>1.4889015546774476</v>
      </c>
      <c r="X133" s="16">
        <f t="shared" si="72"/>
        <v>20</v>
      </c>
      <c r="Y133" s="16">
        <f t="shared" si="73"/>
        <v>-0.39999761519698485</v>
      </c>
      <c r="Z133" s="1">
        <f t="shared" si="74"/>
        <v>0.3445791366418357</v>
      </c>
      <c r="AA133" s="16">
        <f t="shared" si="75"/>
        <v>0.50407044678434554</v>
      </c>
      <c r="AB133" s="1">
        <f t="shared" si="76"/>
        <v>0</v>
      </c>
      <c r="AC133" s="1">
        <f t="shared" si="77"/>
        <v>1</v>
      </c>
      <c r="AD133" s="1">
        <f t="shared" si="78"/>
        <v>0</v>
      </c>
      <c r="AE133" s="1">
        <f t="shared" si="79"/>
        <v>1</v>
      </c>
    </row>
    <row r="134" spans="4:31" x14ac:dyDescent="0.3">
      <c r="D134" s="2">
        <v>7.6</v>
      </c>
      <c r="E134" s="2">
        <v>14.2</v>
      </c>
      <c r="F134" s="2">
        <v>19</v>
      </c>
      <c r="G134" s="2">
        <v>18</v>
      </c>
      <c r="H134" s="2">
        <v>0.18</v>
      </c>
      <c r="I134" s="2">
        <v>275.10000000000002</v>
      </c>
      <c r="J134" s="2">
        <v>146.6</v>
      </c>
      <c r="K134" s="2">
        <f t="shared" si="87"/>
        <v>1.8765347885402457</v>
      </c>
      <c r="L134" s="2">
        <v>0.18</v>
      </c>
      <c r="N134" s="2">
        <f t="shared" si="80"/>
        <v>0.7948599999999999</v>
      </c>
      <c r="O134" s="2">
        <f t="shared" si="81"/>
        <v>0.96631162390064473</v>
      </c>
      <c r="P134" s="2">
        <f t="shared" si="82"/>
        <v>0.17451514571623464</v>
      </c>
      <c r="Q134" s="2">
        <f t="shared" si="83"/>
        <v>3.2335488424157086</v>
      </c>
      <c r="R134" s="2">
        <f t="shared" si="84"/>
        <v>1.066367532368147</v>
      </c>
      <c r="S134" s="2">
        <f t="shared" si="70"/>
        <v>23.494531957410501</v>
      </c>
      <c r="T134" s="2">
        <f t="shared" si="85"/>
        <v>0.18059924086577905</v>
      </c>
      <c r="U134" s="2">
        <f t="shared" si="86"/>
        <v>0.26486009861555398</v>
      </c>
      <c r="V134" s="2">
        <v>0</v>
      </c>
      <c r="W134" s="2">
        <f t="shared" si="71"/>
        <v>1.466562635290352</v>
      </c>
      <c r="X134" s="16">
        <f t="shared" si="72"/>
        <v>18</v>
      </c>
      <c r="Y134" s="16">
        <f t="shared" si="73"/>
        <v>-2.3962897642118664E-2</v>
      </c>
      <c r="Z134" s="1">
        <f t="shared" si="74"/>
        <v>0.49044110179754014</v>
      </c>
      <c r="AA134" s="16">
        <f t="shared" si="75"/>
        <v>0.46989063914821005</v>
      </c>
      <c r="AB134" s="1">
        <f t="shared" si="76"/>
        <v>0</v>
      </c>
      <c r="AC134" s="1">
        <f t="shared" si="77"/>
        <v>1</v>
      </c>
      <c r="AD134" s="1">
        <f t="shared" si="78"/>
        <v>0</v>
      </c>
      <c r="AE134" s="1">
        <f t="shared" si="79"/>
        <v>1</v>
      </c>
    </row>
    <row r="135" spans="4:31" x14ac:dyDescent="0.3">
      <c r="D135" s="2">
        <v>7.6</v>
      </c>
      <c r="E135" s="2">
        <v>15.8</v>
      </c>
      <c r="F135" s="2">
        <v>24</v>
      </c>
      <c r="G135" s="2">
        <v>18</v>
      </c>
      <c r="H135" s="2">
        <v>0.18</v>
      </c>
      <c r="I135" s="2">
        <v>308</v>
      </c>
      <c r="J135" s="2">
        <v>163.80000000000001</v>
      </c>
      <c r="K135" s="2">
        <f t="shared" si="87"/>
        <v>1.8803418803418801</v>
      </c>
      <c r="L135" s="2">
        <v>0.16</v>
      </c>
      <c r="N135" s="2">
        <f t="shared" si="80"/>
        <v>0.75213999999999981</v>
      </c>
      <c r="O135" s="2">
        <f t="shared" si="81"/>
        <v>0.96631162390064473</v>
      </c>
      <c r="P135" s="2">
        <f t="shared" si="82"/>
        <v>0.16547079999999995</v>
      </c>
      <c r="Q135" s="2">
        <f t="shared" si="83"/>
        <v>3.2335488424157086</v>
      </c>
      <c r="R135" s="2">
        <f t="shared" si="84"/>
        <v>1.066367532368147</v>
      </c>
      <c r="S135" s="2">
        <f t="shared" si="70"/>
        <v>28.826369619251235</v>
      </c>
      <c r="T135" s="2">
        <f t="shared" si="85"/>
        <v>0.17123958349176757</v>
      </c>
      <c r="U135" s="2">
        <f t="shared" si="86"/>
        <v>0.40226672260933183</v>
      </c>
      <c r="V135" s="2">
        <v>0</v>
      </c>
      <c r="W135" s="2">
        <f t="shared" si="71"/>
        <v>2.3491456496603251</v>
      </c>
      <c r="X135" s="16">
        <f t="shared" si="72"/>
        <v>18</v>
      </c>
      <c r="Y135" s="16">
        <f t="shared" si="73"/>
        <v>-2.1196575683673937</v>
      </c>
      <c r="Z135" s="1">
        <f t="shared" si="74"/>
        <v>1.7017466898502281E-2</v>
      </c>
      <c r="AA135" s="16">
        <f t="shared" si="75"/>
        <v>0.57652739238502471</v>
      </c>
      <c r="AB135" s="1">
        <f t="shared" si="76"/>
        <v>0</v>
      </c>
      <c r="AC135" s="1">
        <f t="shared" si="77"/>
        <v>1</v>
      </c>
      <c r="AD135" s="1">
        <f t="shared" si="78"/>
        <v>0</v>
      </c>
      <c r="AE135" s="1">
        <f t="shared" si="79"/>
        <v>1</v>
      </c>
    </row>
    <row r="136" spans="4:31" x14ac:dyDescent="0.3">
      <c r="D136" s="2">
        <v>7.6</v>
      </c>
      <c r="E136" s="2">
        <v>2.8</v>
      </c>
      <c r="F136" s="2">
        <v>6</v>
      </c>
      <c r="G136" s="2">
        <v>30</v>
      </c>
      <c r="H136" s="2">
        <v>0.18</v>
      </c>
      <c r="I136" s="2">
        <v>43.5</v>
      </c>
      <c r="J136" s="2">
        <v>38.6</v>
      </c>
      <c r="K136" s="2">
        <f t="shared" si="87"/>
        <v>1.1269430051813472</v>
      </c>
      <c r="L136" s="2">
        <v>0.13</v>
      </c>
      <c r="N136" s="2">
        <f t="shared" si="80"/>
        <v>0.97858000000000001</v>
      </c>
      <c r="O136" s="2">
        <f t="shared" si="81"/>
        <v>0.96631162390064473</v>
      </c>
      <c r="P136" s="2">
        <f t="shared" si="82"/>
        <v>0.1290280546632124</v>
      </c>
      <c r="Q136" s="2">
        <f t="shared" si="83"/>
        <v>4.7062381229592694</v>
      </c>
      <c r="R136" s="2">
        <f t="shared" si="84"/>
        <v>1.1543167672515497</v>
      </c>
      <c r="S136" s="2">
        <f t="shared" si="70"/>
        <v>11.632138726468568</v>
      </c>
      <c r="T136" s="2">
        <f t="shared" si="85"/>
        <v>0.13352634023212262</v>
      </c>
      <c r="U136" s="2">
        <f t="shared" si="86"/>
        <v>0.12779225158622726</v>
      </c>
      <c r="V136" s="2">
        <v>1</v>
      </c>
      <c r="W136" s="2">
        <f t="shared" si="71"/>
        <v>0.95705649809672599</v>
      </c>
      <c r="X136" s="16">
        <f t="shared" si="72"/>
        <v>30</v>
      </c>
      <c r="Y136" s="16">
        <f t="shared" si="73"/>
        <v>1.4901551405620317</v>
      </c>
      <c r="Z136" s="1">
        <f t="shared" si="74"/>
        <v>0.93190827576210034</v>
      </c>
      <c r="AA136" s="16">
        <f t="shared" si="75"/>
        <v>0.23264277452937138</v>
      </c>
      <c r="AB136" s="1">
        <f t="shared" si="76"/>
        <v>1</v>
      </c>
      <c r="AC136" s="1">
        <f t="shared" si="77"/>
        <v>0</v>
      </c>
      <c r="AD136" s="1">
        <f t="shared" si="78"/>
        <v>1</v>
      </c>
      <c r="AE136" s="1">
        <f t="shared" si="79"/>
        <v>0</v>
      </c>
    </row>
    <row r="137" spans="4:31" x14ac:dyDescent="0.3">
      <c r="D137" s="2">
        <v>7.6</v>
      </c>
      <c r="E137" s="2">
        <v>10.1</v>
      </c>
      <c r="F137" s="2">
        <v>18</v>
      </c>
      <c r="G137" s="2">
        <v>23</v>
      </c>
      <c r="H137" s="2">
        <v>0.18</v>
      </c>
      <c r="I137" s="2">
        <v>180.5</v>
      </c>
      <c r="J137" s="2">
        <v>103.9</v>
      </c>
      <c r="K137" s="2">
        <f t="shared" si="87"/>
        <v>1.7372473532242541</v>
      </c>
      <c r="L137" s="2">
        <v>0.19</v>
      </c>
      <c r="N137" s="2">
        <f t="shared" si="80"/>
        <v>0.90432999999999986</v>
      </c>
      <c r="O137" s="2">
        <f t="shared" si="81"/>
        <v>0.96631162390064473</v>
      </c>
      <c r="P137" s="2">
        <f t="shared" si="82"/>
        <v>0.18381225317613081</v>
      </c>
      <c r="Q137" s="2">
        <f t="shared" si="83"/>
        <v>4.0585743151227893</v>
      </c>
      <c r="R137" s="2">
        <f t="shared" si="84"/>
        <v>1.1003041250361925</v>
      </c>
      <c r="S137" s="2">
        <f t="shared" si="70"/>
        <v>23.864048565774254</v>
      </c>
      <c r="T137" s="2">
        <f t="shared" si="85"/>
        <v>0.19022047197791986</v>
      </c>
      <c r="U137" s="2">
        <f t="shared" si="86"/>
        <v>0.2710509398291962</v>
      </c>
      <c r="V137" s="2">
        <v>0</v>
      </c>
      <c r="W137" s="2">
        <f t="shared" si="71"/>
        <v>1.4249304347255476</v>
      </c>
      <c r="X137" s="16">
        <f t="shared" si="72"/>
        <v>23</v>
      </c>
      <c r="Y137" s="16">
        <f t="shared" si="73"/>
        <v>-6.8584897593524374E-2</v>
      </c>
      <c r="Z137" s="1">
        <f t="shared" si="74"/>
        <v>0.47266002026583503</v>
      </c>
      <c r="AA137" s="16">
        <f t="shared" si="75"/>
        <v>0.47728097131548508</v>
      </c>
      <c r="AB137" s="1">
        <f t="shared" si="76"/>
        <v>0</v>
      </c>
      <c r="AC137" s="1">
        <f t="shared" si="77"/>
        <v>1</v>
      </c>
      <c r="AD137" s="1">
        <f t="shared" si="78"/>
        <v>0</v>
      </c>
      <c r="AE137" s="1">
        <f t="shared" si="79"/>
        <v>1</v>
      </c>
    </row>
    <row r="138" spans="4:31" x14ac:dyDescent="0.3">
      <c r="D138" s="2">
        <v>7.6</v>
      </c>
      <c r="E138" s="2">
        <v>11.8</v>
      </c>
      <c r="F138" s="2">
        <v>13</v>
      </c>
      <c r="G138" s="2">
        <v>31</v>
      </c>
      <c r="H138" s="2">
        <v>0.18</v>
      </c>
      <c r="I138" s="2">
        <v>213.8</v>
      </c>
      <c r="J138" s="2">
        <v>120.6</v>
      </c>
      <c r="K138" s="2">
        <f t="shared" si="87"/>
        <v>1.7728026533996686</v>
      </c>
      <c r="L138" s="2">
        <v>0.18</v>
      </c>
      <c r="N138" s="2">
        <f t="shared" si="80"/>
        <v>0.85893999999999981</v>
      </c>
      <c r="O138" s="2">
        <f t="shared" si="81"/>
        <v>0.96631162390064473</v>
      </c>
      <c r="P138" s="2">
        <f t="shared" si="82"/>
        <v>0.17815953999999998</v>
      </c>
      <c r="Q138" s="2">
        <f t="shared" si="83"/>
        <v>4.7697280085108265</v>
      </c>
      <c r="R138" s="2">
        <f t="shared" si="84"/>
        <v>1.1626006952477308</v>
      </c>
      <c r="S138" s="2">
        <f t="shared" si="70"/>
        <v>19.883537046731327</v>
      </c>
      <c r="T138" s="2">
        <f t="shared" si="85"/>
        <v>0.1843706891166593</v>
      </c>
      <c r="U138" s="2">
        <f t="shared" si="86"/>
        <v>0.21396569695619252</v>
      </c>
      <c r="V138" s="2">
        <v>0</v>
      </c>
      <c r="W138" s="2">
        <f t="shared" si="71"/>
        <v>1.1605190498626774</v>
      </c>
      <c r="X138" s="16">
        <f t="shared" si="72"/>
        <v>31</v>
      </c>
      <c r="Y138" s="16">
        <f t="shared" si="73"/>
        <v>1.7015745349285984</v>
      </c>
      <c r="Z138" s="1">
        <f t="shared" si="74"/>
        <v>0.95558242272611416</v>
      </c>
      <c r="AA138" s="16">
        <f t="shared" si="75"/>
        <v>0.39767074093462651</v>
      </c>
      <c r="AB138" s="1">
        <f t="shared" si="76"/>
        <v>0</v>
      </c>
      <c r="AC138" s="1">
        <f t="shared" si="77"/>
        <v>1</v>
      </c>
      <c r="AD138" s="1">
        <f t="shared" si="78"/>
        <v>0</v>
      </c>
      <c r="AE138" s="1">
        <f t="shared" si="79"/>
        <v>0</v>
      </c>
    </row>
    <row r="139" spans="4:31" x14ac:dyDescent="0.3">
      <c r="D139" s="2">
        <v>7.6</v>
      </c>
      <c r="E139" s="2">
        <v>16.2</v>
      </c>
      <c r="F139" s="2">
        <v>11</v>
      </c>
      <c r="G139" s="2">
        <v>30</v>
      </c>
      <c r="H139" s="2">
        <v>0.18</v>
      </c>
      <c r="I139" s="2">
        <v>300.7</v>
      </c>
      <c r="J139" s="2">
        <v>164.3</v>
      </c>
      <c r="K139" s="2">
        <f t="shared" si="87"/>
        <v>1.8301886792452828</v>
      </c>
      <c r="L139" s="2">
        <v>0.16</v>
      </c>
      <c r="N139" s="2">
        <f t="shared" si="80"/>
        <v>0.74146000000000001</v>
      </c>
      <c r="O139" s="2">
        <f t="shared" si="81"/>
        <v>0.96631162390064473</v>
      </c>
      <c r="P139" s="2">
        <f t="shared" si="82"/>
        <v>0.15877036867924527</v>
      </c>
      <c r="Q139" s="2">
        <f t="shared" si="83"/>
        <v>4.7062381229592694</v>
      </c>
      <c r="R139" s="2">
        <f t="shared" si="84"/>
        <v>1.1543167672515497</v>
      </c>
      <c r="S139" s="2">
        <f t="shared" si="70"/>
        <v>17.403722562726315</v>
      </c>
      <c r="T139" s="2">
        <f t="shared" si="85"/>
        <v>0.16430555604655531</v>
      </c>
      <c r="U139" s="2">
        <f t="shared" si="86"/>
        <v>0.18521309878182343</v>
      </c>
      <c r="V139" s="2">
        <v>0</v>
      </c>
      <c r="W139" s="2">
        <f t="shared" si="71"/>
        <v>1.1272479351175688</v>
      </c>
      <c r="X139" s="16">
        <f t="shared" si="72"/>
        <v>30</v>
      </c>
      <c r="Y139" s="16">
        <f t="shared" si="73"/>
        <v>2.4242995040601114</v>
      </c>
      <c r="Z139" s="1">
        <f t="shared" si="74"/>
        <v>0.99233102496701497</v>
      </c>
      <c r="AA139" s="16">
        <f t="shared" si="75"/>
        <v>0.3480744512545263</v>
      </c>
      <c r="AB139" s="1">
        <f t="shared" si="76"/>
        <v>0</v>
      </c>
      <c r="AC139" s="1">
        <f t="shared" si="77"/>
        <v>1</v>
      </c>
      <c r="AD139" s="1">
        <f t="shared" si="78"/>
        <v>0</v>
      </c>
      <c r="AE139" s="1">
        <f t="shared" si="79"/>
        <v>0</v>
      </c>
    </row>
    <row r="140" spans="4:31" x14ac:dyDescent="0.3">
      <c r="D140" s="2">
        <v>7.6</v>
      </c>
      <c r="E140" s="2">
        <v>17.8</v>
      </c>
      <c r="F140" s="2">
        <v>18</v>
      </c>
      <c r="G140" s="2">
        <v>20</v>
      </c>
      <c r="H140" s="2">
        <v>0.18</v>
      </c>
      <c r="I140" s="2">
        <v>331.9</v>
      </c>
      <c r="J140" s="2">
        <v>179.9</v>
      </c>
      <c r="K140" s="2">
        <f t="shared" si="87"/>
        <v>1.8449138410227903</v>
      </c>
      <c r="L140" s="2">
        <v>0.15</v>
      </c>
      <c r="N140" s="2">
        <f t="shared" si="80"/>
        <v>0.69873999999999992</v>
      </c>
      <c r="O140" s="2">
        <f t="shared" si="81"/>
        <v>0.96631162390064473</v>
      </c>
      <c r="P140" s="2">
        <f t="shared" si="82"/>
        <v>0.15082646638132294</v>
      </c>
      <c r="Q140" s="2">
        <f t="shared" si="83"/>
        <v>3.6146679572174487</v>
      </c>
      <c r="R140" s="2">
        <f t="shared" si="84"/>
        <v>1.0794427190999916</v>
      </c>
      <c r="S140" s="2">
        <f t="shared" si="70"/>
        <v>23.044636901017299</v>
      </c>
      <c r="T140" s="2">
        <f t="shared" si="85"/>
        <v>0.15608470668343194</v>
      </c>
      <c r="U140" s="2">
        <f t="shared" si="86"/>
        <v>0.25763952396968209</v>
      </c>
      <c r="V140" s="2">
        <v>0</v>
      </c>
      <c r="W140" s="2">
        <f t="shared" si="71"/>
        <v>1.6506391269467657</v>
      </c>
      <c r="X140" s="16">
        <f t="shared" si="72"/>
        <v>20</v>
      </c>
      <c r="Y140" s="16">
        <f t="shared" si="73"/>
        <v>-0.1564730186354642</v>
      </c>
      <c r="Z140" s="1">
        <f t="shared" si="74"/>
        <v>0.43783009263742761</v>
      </c>
      <c r="AA140" s="16">
        <f t="shared" si="75"/>
        <v>0.46089273802034597</v>
      </c>
      <c r="AB140" s="1">
        <f t="shared" si="76"/>
        <v>0</v>
      </c>
      <c r="AC140" s="1">
        <f t="shared" si="77"/>
        <v>1</v>
      </c>
      <c r="AD140" s="1">
        <f t="shared" si="78"/>
        <v>0</v>
      </c>
      <c r="AE140" s="1">
        <f t="shared" si="79"/>
        <v>1</v>
      </c>
    </row>
    <row r="141" spans="4:31" x14ac:dyDescent="0.3">
      <c r="D141" s="2">
        <v>7.6</v>
      </c>
      <c r="E141" s="2">
        <v>19.2</v>
      </c>
      <c r="F141" s="2">
        <v>43</v>
      </c>
      <c r="G141" s="2">
        <v>29</v>
      </c>
      <c r="H141" s="2">
        <v>0.18</v>
      </c>
      <c r="I141" s="2">
        <v>361.1</v>
      </c>
      <c r="J141" s="2">
        <v>195.3</v>
      </c>
      <c r="K141" s="2">
        <f t="shared" si="87"/>
        <v>1.8489503328213006</v>
      </c>
      <c r="L141" s="2">
        <v>0.14000000000000001</v>
      </c>
      <c r="N141" s="2">
        <f t="shared" si="80"/>
        <v>0.66135999999999995</v>
      </c>
      <c r="O141" s="2">
        <f t="shared" si="81"/>
        <v>0.96631162390064473</v>
      </c>
      <c r="P141" s="2">
        <f t="shared" si="82"/>
        <v>0.14307014967741935</v>
      </c>
      <c r="Q141" s="2">
        <f t="shared" si="83"/>
        <v>4.6370504164880719</v>
      </c>
      <c r="R141" s="2">
        <f t="shared" si="84"/>
        <v>1.1461697794069006</v>
      </c>
      <c r="S141" s="2">
        <f t="shared" si="70"/>
        <v>50</v>
      </c>
      <c r="T141" s="2">
        <f t="shared" si="85"/>
        <v>0.14805798268254061</v>
      </c>
      <c r="U141" s="2">
        <f t="shared" si="86"/>
        <v>0.30303870636902364</v>
      </c>
      <c r="V141" s="2">
        <v>0</v>
      </c>
      <c r="W141" s="2" t="str">
        <f t="shared" si="71"/>
        <v>5</v>
      </c>
      <c r="X141" s="16">
        <f t="shared" si="72"/>
        <v>29</v>
      </c>
      <c r="Y141" s="16">
        <f t="shared" si="73"/>
        <v>-11.044371432188516</v>
      </c>
      <c r="Z141" s="1">
        <f t="shared" si="74"/>
        <v>1.1669767028503379E-28</v>
      </c>
      <c r="AA141" s="16">
        <f t="shared" si="75"/>
        <v>1</v>
      </c>
      <c r="AB141" s="1">
        <f t="shared" si="76"/>
        <v>0</v>
      </c>
      <c r="AC141" s="1">
        <f t="shared" si="77"/>
        <v>1</v>
      </c>
      <c r="AD141" s="1">
        <f t="shared" si="78"/>
        <v>0</v>
      </c>
      <c r="AE141" s="1">
        <f t="shared" si="79"/>
        <v>1</v>
      </c>
    </row>
    <row r="142" spans="4:31" x14ac:dyDescent="0.3">
      <c r="D142" s="2">
        <v>7.6</v>
      </c>
      <c r="E142" s="2">
        <v>4.2</v>
      </c>
      <c r="F142" s="2">
        <v>6</v>
      </c>
      <c r="G142" s="2">
        <v>19</v>
      </c>
      <c r="H142" s="2">
        <v>0.18</v>
      </c>
      <c r="I142" s="2">
        <v>64.400000000000006</v>
      </c>
      <c r="J142" s="2">
        <v>45.7</v>
      </c>
      <c r="K142" s="2">
        <f t="shared" si="87"/>
        <v>1.4091903719912473</v>
      </c>
      <c r="L142" s="2">
        <v>0.16</v>
      </c>
      <c r="N142" s="2">
        <f t="shared" si="80"/>
        <v>0.96787000000000001</v>
      </c>
      <c r="O142" s="2">
        <f t="shared" si="81"/>
        <v>0.96631162390064473</v>
      </c>
      <c r="P142" s="2">
        <f t="shared" si="82"/>
        <v>0.1595778309846827</v>
      </c>
      <c r="Q142" s="2">
        <f t="shared" si="83"/>
        <v>3.4338573135717136</v>
      </c>
      <c r="R142" s="2">
        <f t="shared" si="84"/>
        <v>1.0728190799272728</v>
      </c>
      <c r="S142" s="2">
        <f t="shared" si="70"/>
        <v>9.8707717931353507</v>
      </c>
      <c r="T142" s="2">
        <f t="shared" si="85"/>
        <v>0.16514116878831042</v>
      </c>
      <c r="U142" s="2">
        <f t="shared" si="86"/>
        <v>0.1119814255894921</v>
      </c>
      <c r="V142" s="2">
        <v>1</v>
      </c>
      <c r="W142" s="2">
        <f t="shared" si="71"/>
        <v>0.67809514981111574</v>
      </c>
      <c r="X142" s="16">
        <f t="shared" si="72"/>
        <v>19</v>
      </c>
      <c r="Y142" s="16">
        <f t="shared" si="73"/>
        <v>3.0713609779468318</v>
      </c>
      <c r="Z142" s="1">
        <f t="shared" si="74"/>
        <v>0.99893457316407208</v>
      </c>
      <c r="AA142" s="16">
        <f t="shared" si="75"/>
        <v>0.19741543586270702</v>
      </c>
      <c r="AB142" s="1">
        <f t="shared" si="76"/>
        <v>1</v>
      </c>
      <c r="AC142" s="1">
        <f t="shared" si="77"/>
        <v>0</v>
      </c>
      <c r="AD142" s="1">
        <f t="shared" si="78"/>
        <v>1</v>
      </c>
      <c r="AE142" s="1">
        <f t="shared" si="79"/>
        <v>0</v>
      </c>
    </row>
    <row r="143" spans="4:31" x14ac:dyDescent="0.3">
      <c r="D143" s="2">
        <v>7.6</v>
      </c>
      <c r="E143" s="2">
        <v>17.2</v>
      </c>
      <c r="F143" s="2">
        <v>30</v>
      </c>
      <c r="G143" s="2">
        <v>20</v>
      </c>
      <c r="H143" s="2">
        <v>0.38</v>
      </c>
      <c r="I143" s="2">
        <v>339.1</v>
      </c>
      <c r="J143" s="2">
        <v>180</v>
      </c>
      <c r="K143" s="2">
        <f t="shared" si="87"/>
        <v>1.8838888888888889</v>
      </c>
      <c r="L143" s="2">
        <v>0.33</v>
      </c>
      <c r="N143" s="2">
        <f t="shared" si="80"/>
        <v>0.71475999999999995</v>
      </c>
      <c r="O143" s="2">
        <f t="shared" si="81"/>
        <v>0.96631162390064473</v>
      </c>
      <c r="P143" s="2">
        <f t="shared" si="82"/>
        <v>0.33259252028888892</v>
      </c>
      <c r="Q143" s="2">
        <f t="shared" si="83"/>
        <v>3.6146679572174487</v>
      </c>
      <c r="R143" s="2">
        <f t="shared" si="84"/>
        <v>1.0794427190999916</v>
      </c>
      <c r="S143" s="2">
        <f t="shared" si="70"/>
        <v>35.997949530217198</v>
      </c>
      <c r="T143" s="2">
        <f t="shared" si="85"/>
        <v>0.34418764305694183</v>
      </c>
      <c r="U143" s="2">
        <f t="shared" si="86"/>
        <v>-0.23855680308729013</v>
      </c>
      <c r="V143" s="2">
        <v>0</v>
      </c>
      <c r="W143" s="2" t="str">
        <f t="shared" si="71"/>
        <v>5</v>
      </c>
      <c r="X143" s="16">
        <f t="shared" si="72"/>
        <v>20</v>
      </c>
      <c r="Y143" s="16">
        <f t="shared" si="73"/>
        <v>-1.0544900428762645</v>
      </c>
      <c r="Z143" s="1">
        <f t="shared" si="74"/>
        <v>0.14582930847561104</v>
      </c>
      <c r="AA143" s="16">
        <f t="shared" si="75"/>
        <v>0.71995899060434398</v>
      </c>
      <c r="AB143" s="1">
        <f t="shared" si="76"/>
        <v>0</v>
      </c>
      <c r="AC143" s="1">
        <f t="shared" si="77"/>
        <v>1</v>
      </c>
      <c r="AD143" s="1">
        <f t="shared" si="78"/>
        <v>0</v>
      </c>
      <c r="AE143" s="1">
        <f t="shared" si="79"/>
        <v>1</v>
      </c>
    </row>
    <row r="144" spans="4:31" x14ac:dyDescent="0.3">
      <c r="D144" s="2">
        <v>7.6</v>
      </c>
      <c r="E144" s="2">
        <v>6.2</v>
      </c>
      <c r="F144" s="2">
        <v>20</v>
      </c>
      <c r="G144" s="2">
        <v>32</v>
      </c>
      <c r="H144" s="2">
        <v>0.38</v>
      </c>
      <c r="I144" s="2">
        <v>150.4</v>
      </c>
      <c r="J144" s="2">
        <v>96.4</v>
      </c>
      <c r="K144" s="2">
        <f t="shared" si="87"/>
        <v>1.5601659751037344</v>
      </c>
      <c r="L144" s="2">
        <v>0.37</v>
      </c>
      <c r="N144" s="2">
        <f t="shared" si="80"/>
        <v>0.95257000000000003</v>
      </c>
      <c r="O144" s="2">
        <f t="shared" si="81"/>
        <v>0.96631162390064473</v>
      </c>
      <c r="P144" s="2">
        <f t="shared" si="82"/>
        <v>0.36708332381742748</v>
      </c>
      <c r="Q144" s="2">
        <f t="shared" si="83"/>
        <v>4.8281005285266305</v>
      </c>
      <c r="R144" s="2">
        <f t="shared" si="84"/>
        <v>1.1710193359837562</v>
      </c>
      <c r="S144" s="2">
        <f t="shared" si="70"/>
        <v>28.248487248201751</v>
      </c>
      <c r="T144" s="2">
        <f t="shared" si="85"/>
        <v>0.3798808942560859</v>
      </c>
      <c r="U144" s="2">
        <f t="shared" si="86"/>
        <v>0.37858157126398839</v>
      </c>
      <c r="V144" s="2">
        <v>1</v>
      </c>
      <c r="W144" s="2">
        <f t="shared" si="71"/>
        <v>0.99657965690893213</v>
      </c>
      <c r="X144" s="16">
        <f t="shared" si="72"/>
        <v>32</v>
      </c>
      <c r="Y144" s="16">
        <f t="shared" si="73"/>
        <v>1.9987793833132048</v>
      </c>
      <c r="Z144" s="1">
        <f t="shared" si="74"/>
        <v>0.97718388528663835</v>
      </c>
      <c r="AA144" s="16">
        <f t="shared" si="75"/>
        <v>0.56496974496403507</v>
      </c>
      <c r="AB144" s="1">
        <f t="shared" si="76"/>
        <v>1</v>
      </c>
      <c r="AC144" s="1">
        <f t="shared" si="77"/>
        <v>0</v>
      </c>
      <c r="AD144" s="1">
        <f t="shared" si="78"/>
        <v>1</v>
      </c>
      <c r="AE144" s="1">
        <f t="shared" si="79"/>
        <v>0</v>
      </c>
    </row>
    <row r="145" spans="4:31" x14ac:dyDescent="0.3">
      <c r="D145" s="2">
        <v>7.6</v>
      </c>
      <c r="E145" s="2">
        <v>12.2</v>
      </c>
      <c r="F145" s="2">
        <v>21</v>
      </c>
      <c r="G145" s="2">
        <v>19</v>
      </c>
      <c r="H145" s="2">
        <v>0.38</v>
      </c>
      <c r="I145" s="2">
        <v>279.2</v>
      </c>
      <c r="J145" s="2">
        <v>166.3</v>
      </c>
      <c r="K145" s="2">
        <f t="shared" si="87"/>
        <v>1.6788935658448585</v>
      </c>
      <c r="L145" s="2">
        <v>0.36</v>
      </c>
      <c r="N145" s="2">
        <f t="shared" si="80"/>
        <v>0.84826000000000001</v>
      </c>
      <c r="O145" s="2">
        <f t="shared" si="81"/>
        <v>0.96631162390064473</v>
      </c>
      <c r="P145" s="2">
        <f t="shared" si="82"/>
        <v>0.35176214927239929</v>
      </c>
      <c r="Q145" s="2">
        <f t="shared" si="83"/>
        <v>3.4338573135717136</v>
      </c>
      <c r="R145" s="2">
        <f t="shared" si="84"/>
        <v>1.0728190799272728</v>
      </c>
      <c r="S145" s="2">
        <f t="shared" si="70"/>
        <v>25.96305799204444</v>
      </c>
      <c r="T145" s="2">
        <f t="shared" si="85"/>
        <v>0.36402557991847889</v>
      </c>
      <c r="U145" s="2">
        <f t="shared" si="86"/>
        <v>0.31228317673753064</v>
      </c>
      <c r="V145" s="2">
        <v>1</v>
      </c>
      <c r="W145" s="2">
        <f t="shared" si="71"/>
        <v>0.8578605294920878</v>
      </c>
      <c r="X145" s="16">
        <f t="shared" si="72"/>
        <v>19</v>
      </c>
      <c r="Y145" s="16">
        <f t="shared" si="73"/>
        <v>2.7631062949054446</v>
      </c>
      <c r="Z145" s="1">
        <f t="shared" si="74"/>
        <v>0.99713729411515617</v>
      </c>
      <c r="AA145" s="16">
        <f t="shared" si="75"/>
        <v>0.51926115984088883</v>
      </c>
      <c r="AB145" s="1">
        <f t="shared" si="76"/>
        <v>1</v>
      </c>
      <c r="AC145" s="1">
        <f t="shared" si="77"/>
        <v>0</v>
      </c>
      <c r="AD145" s="1">
        <f t="shared" si="78"/>
        <v>1</v>
      </c>
      <c r="AE145" s="1">
        <f t="shared" si="79"/>
        <v>0</v>
      </c>
    </row>
    <row r="146" spans="4:31" x14ac:dyDescent="0.3">
      <c r="D146" s="2">
        <v>7.6</v>
      </c>
      <c r="E146" s="2">
        <v>14.2</v>
      </c>
      <c r="F146" s="2">
        <v>36</v>
      </c>
      <c r="G146" s="2">
        <v>19</v>
      </c>
      <c r="H146" s="2">
        <v>0.38</v>
      </c>
      <c r="I146" s="2">
        <v>320.60000000000002</v>
      </c>
      <c r="J146" s="2">
        <v>188.2</v>
      </c>
      <c r="K146" s="2">
        <f t="shared" si="87"/>
        <v>1.703506907545165</v>
      </c>
      <c r="L146" s="2">
        <v>0.34</v>
      </c>
      <c r="N146" s="2">
        <f t="shared" si="80"/>
        <v>0.7948599999999999</v>
      </c>
      <c r="O146" s="2">
        <f t="shared" si="81"/>
        <v>0.96631162390064473</v>
      </c>
      <c r="P146" s="2">
        <f t="shared" si="82"/>
        <v>0.33445022663124341</v>
      </c>
      <c r="Q146" s="2">
        <f t="shared" si="83"/>
        <v>3.4338573135717136</v>
      </c>
      <c r="R146" s="2">
        <f t="shared" si="84"/>
        <v>1.0728190799272728</v>
      </c>
      <c r="S146" s="2">
        <f t="shared" si="70"/>
        <v>42.055344190953534</v>
      </c>
      <c r="T146" s="2">
        <f t="shared" si="85"/>
        <v>0.34611011433474309</v>
      </c>
      <c r="U146" s="2">
        <f t="shared" si="86"/>
        <v>0.18261057092786576</v>
      </c>
      <c r="V146" s="2">
        <v>0</v>
      </c>
      <c r="W146" s="2" t="str">
        <f t="shared" si="71"/>
        <v>5</v>
      </c>
      <c r="X146" s="16">
        <f t="shared" si="72"/>
        <v>19</v>
      </c>
      <c r="Y146" s="16">
        <f t="shared" si="73"/>
        <v>-3.2941117924498342</v>
      </c>
      <c r="Z146" s="1">
        <f t="shared" si="74"/>
        <v>4.9366611095140152E-4</v>
      </c>
      <c r="AA146" s="16">
        <f t="shared" si="75"/>
        <v>0.84110688381907073</v>
      </c>
      <c r="AB146" s="1">
        <f t="shared" si="76"/>
        <v>0</v>
      </c>
      <c r="AC146" s="1">
        <f t="shared" si="77"/>
        <v>1</v>
      </c>
      <c r="AD146" s="1">
        <f t="shared" si="78"/>
        <v>0</v>
      </c>
      <c r="AE146" s="1">
        <f t="shared" si="79"/>
        <v>1</v>
      </c>
    </row>
    <row r="147" spans="4:31" x14ac:dyDescent="0.3">
      <c r="D147" s="2">
        <v>7.6</v>
      </c>
      <c r="E147" s="2">
        <v>16.2</v>
      </c>
      <c r="F147" s="2">
        <v>49</v>
      </c>
      <c r="G147" s="2">
        <v>26</v>
      </c>
      <c r="H147" s="2">
        <v>0.38</v>
      </c>
      <c r="I147" s="2">
        <v>362.6</v>
      </c>
      <c r="J147" s="2">
        <v>210.5</v>
      </c>
      <c r="K147" s="2">
        <f t="shared" si="87"/>
        <v>1.7225653206650833</v>
      </c>
      <c r="L147" s="2">
        <v>0.31</v>
      </c>
      <c r="N147" s="2">
        <f t="shared" si="80"/>
        <v>0.74146000000000001</v>
      </c>
      <c r="O147" s="2">
        <f t="shared" si="81"/>
        <v>0.96631162390064473</v>
      </c>
      <c r="P147" s="2">
        <f t="shared" si="82"/>
        <v>0.3154716808171022</v>
      </c>
      <c r="Q147" s="2">
        <f t="shared" si="83"/>
        <v>4.3882692946874364</v>
      </c>
      <c r="R147" s="2">
        <f t="shared" si="84"/>
        <v>1.1225745073534124</v>
      </c>
      <c r="S147" s="2">
        <f t="shared" si="70"/>
        <v>50</v>
      </c>
      <c r="T147" s="2">
        <f t="shared" si="85"/>
        <v>0.32646992234622929</v>
      </c>
      <c r="U147" s="2">
        <f t="shared" si="86"/>
        <v>0.30303870636902364</v>
      </c>
      <c r="V147" s="2">
        <v>0</v>
      </c>
      <c r="W147" s="2" t="str">
        <f t="shared" si="71"/>
        <v>5</v>
      </c>
      <c r="X147" s="16">
        <f t="shared" si="72"/>
        <v>26</v>
      </c>
      <c r="Y147" s="16">
        <f t="shared" si="73"/>
        <v>-9.2473767977316008</v>
      </c>
      <c r="Z147" s="1">
        <f t="shared" si="74"/>
        <v>1.1503476875817109E-20</v>
      </c>
      <c r="AA147" s="16">
        <f t="shared" si="75"/>
        <v>1</v>
      </c>
      <c r="AB147" s="1">
        <f t="shared" si="76"/>
        <v>0</v>
      </c>
      <c r="AC147" s="1">
        <f t="shared" si="77"/>
        <v>1</v>
      </c>
      <c r="AD147" s="1">
        <f t="shared" si="78"/>
        <v>0</v>
      </c>
      <c r="AE147" s="1">
        <f t="shared" si="79"/>
        <v>1</v>
      </c>
    </row>
    <row r="148" spans="4:31" hidden="1" x14ac:dyDescent="0.3">
      <c r="D148" s="2">
        <v>7.6</v>
      </c>
      <c r="E148" s="2">
        <v>1.2</v>
      </c>
      <c r="F148" s="2">
        <v>41</v>
      </c>
      <c r="G148" s="2">
        <v>22</v>
      </c>
      <c r="H148" s="2">
        <v>0.38</v>
      </c>
      <c r="I148" s="2">
        <v>24.8</v>
      </c>
      <c r="J148" s="2">
        <v>24.8</v>
      </c>
      <c r="K148" s="2">
        <f t="shared" si="87"/>
        <v>1</v>
      </c>
      <c r="L148" s="2">
        <v>0.25</v>
      </c>
      <c r="N148" s="2">
        <f t="shared" si="80"/>
        <v>0.99082000000000003</v>
      </c>
      <c r="O148" s="2">
        <f t="shared" si="81"/>
        <v>0.96631162390064473</v>
      </c>
      <c r="P148" s="2">
        <f t="shared" si="82"/>
        <v>0.24473254000000003</v>
      </c>
      <c r="Q148" s="2">
        <f t="shared" si="83"/>
        <v>3.925281296360597</v>
      </c>
      <c r="R148" s="2">
        <f t="shared" si="84"/>
        <v>1.0931891467161154</v>
      </c>
      <c r="S148" s="2">
        <f t="shared" ref="S148:S173" si="88">Q148+R148*F148</f>
        <v>48.746036311721326</v>
      </c>
      <c r="T148" s="2">
        <f t="shared" si="85"/>
        <v>0.25326461355406732</v>
      </c>
      <c r="U148" s="2">
        <f t="shared" si="86"/>
        <v>0.28844327488184762</v>
      </c>
      <c r="V148" s="2">
        <v>0</v>
      </c>
      <c r="W148" s="2" t="str">
        <f t="shared" si="59"/>
        <v>Non-Liq.</v>
      </c>
    </row>
    <row r="149" spans="4:31" x14ac:dyDescent="0.3">
      <c r="D149" s="2">
        <v>7.6</v>
      </c>
      <c r="E149" s="2">
        <v>5.8</v>
      </c>
      <c r="F149" s="2">
        <v>9</v>
      </c>
      <c r="G149" s="2">
        <v>25</v>
      </c>
      <c r="H149" s="2">
        <v>0.38</v>
      </c>
      <c r="I149" s="2">
        <v>96.8</v>
      </c>
      <c r="J149" s="2">
        <v>89</v>
      </c>
      <c r="K149" s="2">
        <f t="shared" si="87"/>
        <v>1.0876404494382022</v>
      </c>
      <c r="L149" s="2">
        <v>0.26</v>
      </c>
      <c r="N149" s="2">
        <f t="shared" si="80"/>
        <v>0.95562999999999998</v>
      </c>
      <c r="O149" s="2">
        <f t="shared" si="81"/>
        <v>0.96631162390064473</v>
      </c>
      <c r="P149" s="2">
        <f t="shared" si="82"/>
        <v>0.25672731514606745</v>
      </c>
      <c r="Q149" s="2">
        <f t="shared" si="83"/>
        <v>4.2887700920237108</v>
      </c>
      <c r="R149" s="2">
        <f t="shared" si="84"/>
        <v>1.115</v>
      </c>
      <c r="S149" s="2">
        <f t="shared" ref="S149:S172" si="89">IF(Q149+R149*F149&lt;=50,Q149+R149*F149,50)</f>
        <v>14.323770092023711</v>
      </c>
      <c r="T149" s="2">
        <f t="shared" si="85"/>
        <v>0.26567756073320703</v>
      </c>
      <c r="U149" s="2">
        <f t="shared" si="86"/>
        <v>0.15333584163776198</v>
      </c>
      <c r="V149" s="2">
        <v>1</v>
      </c>
      <c r="W149" s="2">
        <f t="shared" ref="W149:W172" si="90">IF(S149&lt;=30,U149/T149,"5")</f>
        <v>0.57715014100020878</v>
      </c>
      <c r="X149" s="16">
        <f t="shared" ref="X149:X172" si="91">IF(G149&lt;5,5,IF(G149&gt;35,35,G149))</f>
        <v>25</v>
      </c>
      <c r="Y149" s="16">
        <f t="shared" ref="Y149:Y172" si="92">-(F149*(1+0.004*X149)-13.32*LN(P149)-29.53*LN(D149)-3.7*LN(J149/100)+0.05*X149+16.85)/2.7</f>
        <v>4.9438130840944581</v>
      </c>
      <c r="Z149" s="1">
        <f t="shared" ref="Z149:Z172" si="93">_xlfn.NORM.S.DIST(Y149,TRUE)</f>
        <v>0.99999961695420414</v>
      </c>
      <c r="AA149" s="16">
        <f t="shared" ref="AA149:AA172" si="94">S149/50</f>
        <v>0.28647540184047421</v>
      </c>
      <c r="AB149" s="1">
        <f t="shared" ref="AB149:AB172" si="95">IF(AND(V149=1,W149&lt;=1),1,0)</f>
        <v>1</v>
      </c>
      <c r="AC149" s="1">
        <f t="shared" ref="AC149:AC172" si="96">IF(AND(V149=0,W149&gt;1),1,0)</f>
        <v>0</v>
      </c>
      <c r="AD149" s="1">
        <f t="shared" ref="AD149:AD172" si="97">IF(AND(V149=1,Z149&gt;=0.5),1,0)</f>
        <v>1</v>
      </c>
      <c r="AE149" s="1">
        <f t="shared" ref="AE149:AE172" si="98">IF(AND(V149=0,Z149&lt;0.5),1,0)</f>
        <v>0</v>
      </c>
    </row>
    <row r="150" spans="4:31" x14ac:dyDescent="0.3">
      <c r="D150" s="2">
        <v>7.6</v>
      </c>
      <c r="E150" s="2">
        <v>7.2</v>
      </c>
      <c r="F150" s="2">
        <v>23</v>
      </c>
      <c r="G150" s="2">
        <v>19</v>
      </c>
      <c r="H150" s="2">
        <v>0.38</v>
      </c>
      <c r="I150" s="2">
        <v>125.1</v>
      </c>
      <c r="J150" s="2">
        <v>103.5</v>
      </c>
      <c r="K150" s="2">
        <f t="shared" si="87"/>
        <v>1.2086956521739129</v>
      </c>
      <c r="L150" s="2">
        <v>0.28999999999999998</v>
      </c>
      <c r="N150" s="2">
        <f t="shared" si="80"/>
        <v>0.94491999999999998</v>
      </c>
      <c r="O150" s="2">
        <f t="shared" si="81"/>
        <v>0.96631162390064473</v>
      </c>
      <c r="P150" s="2">
        <f t="shared" si="82"/>
        <v>0.28210381182608696</v>
      </c>
      <c r="Q150" s="2">
        <f t="shared" si="83"/>
        <v>3.4338573135717136</v>
      </c>
      <c r="R150" s="2">
        <f t="shared" si="84"/>
        <v>1.0728190799272728</v>
      </c>
      <c r="S150" s="2">
        <f t="shared" si="89"/>
        <v>28.10869615189899</v>
      </c>
      <c r="T150" s="2">
        <f t="shared" si="85"/>
        <v>0.2919387543816741</v>
      </c>
      <c r="U150" s="2">
        <f t="shared" si="86"/>
        <v>0.37342449811112677</v>
      </c>
      <c r="V150" s="2">
        <v>1</v>
      </c>
      <c r="W150" s="2">
        <f t="shared" si="90"/>
        <v>1.2791193101513343</v>
      </c>
      <c r="X150" s="16">
        <f t="shared" si="91"/>
        <v>19</v>
      </c>
      <c r="Y150" s="16">
        <f t="shared" si="92"/>
        <v>0.22752127412392165</v>
      </c>
      <c r="Z150" s="1">
        <f t="shared" si="93"/>
        <v>0.5899907856959945</v>
      </c>
      <c r="AA150" s="16">
        <f t="shared" si="94"/>
        <v>0.56217392303797975</v>
      </c>
      <c r="AB150" s="1">
        <f t="shared" si="95"/>
        <v>0</v>
      </c>
      <c r="AC150" s="1">
        <f t="shared" si="96"/>
        <v>0</v>
      </c>
      <c r="AD150" s="1">
        <f t="shared" si="97"/>
        <v>1</v>
      </c>
      <c r="AE150" s="1">
        <f t="shared" si="98"/>
        <v>0</v>
      </c>
    </row>
    <row r="151" spans="4:31" x14ac:dyDescent="0.3">
      <c r="D151" s="2">
        <v>7.6</v>
      </c>
      <c r="E151" s="2">
        <v>19.2</v>
      </c>
      <c r="F151" s="2">
        <v>38</v>
      </c>
      <c r="G151" s="2">
        <v>29</v>
      </c>
      <c r="H151" s="2">
        <v>0.38</v>
      </c>
      <c r="I151" s="2">
        <v>371.3</v>
      </c>
      <c r="J151" s="2">
        <v>232</v>
      </c>
      <c r="K151" s="2">
        <f t="shared" si="87"/>
        <v>1.6004310344827586</v>
      </c>
      <c r="L151" s="2">
        <v>0.26</v>
      </c>
      <c r="N151" s="2">
        <f t="shared" si="80"/>
        <v>0.66135999999999995</v>
      </c>
      <c r="O151" s="2">
        <f t="shared" si="81"/>
        <v>0.96631162390064473</v>
      </c>
      <c r="P151" s="2">
        <f t="shared" si="82"/>
        <v>0.26143988403448276</v>
      </c>
      <c r="Q151" s="2">
        <f t="shared" si="83"/>
        <v>4.6370504164880719</v>
      </c>
      <c r="R151" s="2">
        <f t="shared" si="84"/>
        <v>1.1461697794069006</v>
      </c>
      <c r="S151" s="2">
        <f t="shared" si="89"/>
        <v>48.191502033950293</v>
      </c>
      <c r="T151" s="2">
        <f t="shared" si="85"/>
        <v>0.27055442319853928</v>
      </c>
      <c r="U151" s="2">
        <f t="shared" si="86"/>
        <v>0.28168947413384426</v>
      </c>
      <c r="V151" s="2">
        <v>0</v>
      </c>
      <c r="W151" s="2" t="str">
        <f t="shared" si="90"/>
        <v>5</v>
      </c>
      <c r="X151" s="16">
        <f t="shared" si="91"/>
        <v>29</v>
      </c>
      <c r="Y151" s="16">
        <f t="shared" si="92"/>
        <v>-5.7675710382616447</v>
      </c>
      <c r="Z151" s="1">
        <f t="shared" si="93"/>
        <v>4.0211094688165187E-9</v>
      </c>
      <c r="AA151" s="16">
        <f t="shared" si="94"/>
        <v>0.96383004067900591</v>
      </c>
      <c r="AB151" s="1">
        <f t="shared" si="95"/>
        <v>0</v>
      </c>
      <c r="AC151" s="1">
        <f t="shared" si="96"/>
        <v>1</v>
      </c>
      <c r="AD151" s="1">
        <f t="shared" si="97"/>
        <v>0</v>
      </c>
      <c r="AE151" s="1">
        <f t="shared" si="98"/>
        <v>1</v>
      </c>
    </row>
    <row r="152" spans="4:31" x14ac:dyDescent="0.3">
      <c r="D152" s="2">
        <v>7.6</v>
      </c>
      <c r="E152" s="2">
        <v>3.8</v>
      </c>
      <c r="F152" s="2">
        <v>15</v>
      </c>
      <c r="G152" s="2">
        <v>30</v>
      </c>
      <c r="H152" s="2">
        <v>0.38</v>
      </c>
      <c r="I152" s="2">
        <v>74.099999999999994</v>
      </c>
      <c r="J152" s="2">
        <v>51.5</v>
      </c>
      <c r="K152" s="2">
        <f t="shared" si="87"/>
        <v>1.4388349514563106</v>
      </c>
      <c r="L152" s="2">
        <v>0.35</v>
      </c>
      <c r="N152" s="2">
        <f t="shared" si="80"/>
        <v>0.97092999999999996</v>
      </c>
      <c r="O152" s="2">
        <f t="shared" si="81"/>
        <v>0.96631162390064473</v>
      </c>
      <c r="P152" s="2">
        <f t="shared" si="82"/>
        <v>0.34506098079611652</v>
      </c>
      <c r="Q152" s="2">
        <f t="shared" si="83"/>
        <v>4.7062381229592694</v>
      </c>
      <c r="R152" s="2">
        <f t="shared" si="84"/>
        <v>1.1543167672515497</v>
      </c>
      <c r="S152" s="2">
        <f t="shared" si="89"/>
        <v>22.020989631732515</v>
      </c>
      <c r="T152" s="2">
        <f t="shared" si="85"/>
        <v>0.3570907896183968</v>
      </c>
      <c r="U152" s="2">
        <f t="shared" si="86"/>
        <v>0.24230866238393561</v>
      </c>
      <c r="V152" s="2">
        <v>1</v>
      </c>
      <c r="W152" s="2">
        <f t="shared" si="90"/>
        <v>0.67856318176920072</v>
      </c>
      <c r="X152" s="16">
        <f t="shared" si="91"/>
        <v>30</v>
      </c>
      <c r="Y152" s="16">
        <f t="shared" si="92"/>
        <v>3.0048171268611252</v>
      </c>
      <c r="Z152" s="1">
        <f t="shared" si="93"/>
        <v>0.99867129714349179</v>
      </c>
      <c r="AA152" s="16">
        <f t="shared" si="94"/>
        <v>0.44041979263465031</v>
      </c>
      <c r="AB152" s="1">
        <f t="shared" si="95"/>
        <v>1</v>
      </c>
      <c r="AC152" s="1">
        <f t="shared" si="96"/>
        <v>0</v>
      </c>
      <c r="AD152" s="1">
        <f t="shared" si="97"/>
        <v>1</v>
      </c>
      <c r="AE152" s="1">
        <f t="shared" si="98"/>
        <v>0</v>
      </c>
    </row>
    <row r="153" spans="4:31" x14ac:dyDescent="0.3">
      <c r="D153" s="2">
        <v>7.6</v>
      </c>
      <c r="E153" s="2">
        <v>5.8</v>
      </c>
      <c r="F153" s="2">
        <v>14</v>
      </c>
      <c r="G153" s="2">
        <v>30</v>
      </c>
      <c r="H153" s="2">
        <v>0.38</v>
      </c>
      <c r="I153" s="2">
        <v>115.1</v>
      </c>
      <c r="J153" s="2">
        <v>73</v>
      </c>
      <c r="K153" s="2">
        <f t="shared" si="87"/>
        <v>1.5767123287671232</v>
      </c>
      <c r="L153" s="2">
        <v>0.38</v>
      </c>
      <c r="N153" s="2">
        <f t="shared" si="80"/>
        <v>0.95562999999999998</v>
      </c>
      <c r="O153" s="2">
        <f t="shared" si="81"/>
        <v>0.96631162390064473</v>
      </c>
      <c r="P153" s="2">
        <f t="shared" si="82"/>
        <v>0.37216813987671232</v>
      </c>
      <c r="Q153" s="2">
        <f t="shared" si="83"/>
        <v>4.7062381229592694</v>
      </c>
      <c r="R153" s="2">
        <f t="shared" si="84"/>
        <v>1.1543167672515497</v>
      </c>
      <c r="S153" s="2">
        <f t="shared" si="89"/>
        <v>20.866672864480968</v>
      </c>
      <c r="T153" s="2">
        <f t="shared" si="85"/>
        <v>0.38514298148914566</v>
      </c>
      <c r="U153" s="2">
        <f t="shared" si="86"/>
        <v>0.22648715436291467</v>
      </c>
      <c r="V153" s="2">
        <v>1</v>
      </c>
      <c r="W153" s="2">
        <f t="shared" si="90"/>
        <v>0.58805992903520599</v>
      </c>
      <c r="X153" s="16">
        <f t="shared" si="91"/>
        <v>30</v>
      </c>
      <c r="Y153" s="16">
        <f t="shared" si="92"/>
        <v>4.2708047932156177</v>
      </c>
      <c r="Z153" s="1">
        <f t="shared" si="93"/>
        <v>0.99999026155825177</v>
      </c>
      <c r="AA153" s="16">
        <f t="shared" si="94"/>
        <v>0.41733345728961935</v>
      </c>
      <c r="AB153" s="1">
        <f t="shared" si="95"/>
        <v>1</v>
      </c>
      <c r="AC153" s="1">
        <f t="shared" si="96"/>
        <v>0</v>
      </c>
      <c r="AD153" s="1">
        <f t="shared" si="97"/>
        <v>1</v>
      </c>
      <c r="AE153" s="1">
        <f t="shared" si="98"/>
        <v>0</v>
      </c>
    </row>
    <row r="154" spans="4:31" x14ac:dyDescent="0.3">
      <c r="D154" s="2">
        <v>7.6</v>
      </c>
      <c r="E154" s="2">
        <v>18.8</v>
      </c>
      <c r="F154" s="2">
        <v>63</v>
      </c>
      <c r="G154" s="2">
        <v>16</v>
      </c>
      <c r="H154" s="2">
        <v>0.38</v>
      </c>
      <c r="I154" s="2">
        <v>378.9</v>
      </c>
      <c r="J154" s="2">
        <v>209.2</v>
      </c>
      <c r="K154" s="2">
        <f t="shared" si="87"/>
        <v>1.8111854684512427</v>
      </c>
      <c r="L154" s="2">
        <v>0.28999999999999998</v>
      </c>
      <c r="N154" s="2">
        <f t="shared" si="80"/>
        <v>0.67203999999999986</v>
      </c>
      <c r="O154" s="2">
        <f t="shared" si="81"/>
        <v>0.96631162390064473</v>
      </c>
      <c r="P154" s="2">
        <f t="shared" si="82"/>
        <v>0.30064570330783935</v>
      </c>
      <c r="Q154" s="2">
        <f t="shared" si="83"/>
        <v>2.7671350306678164</v>
      </c>
      <c r="R154" s="2">
        <f t="shared" si="84"/>
        <v>1.054</v>
      </c>
      <c r="S154" s="2">
        <f t="shared" si="89"/>
        <v>50</v>
      </c>
      <c r="T154" s="2">
        <f t="shared" si="85"/>
        <v>0.31112706902380333</v>
      </c>
      <c r="U154" s="2">
        <f t="shared" si="86"/>
        <v>0.30303870636902364</v>
      </c>
      <c r="V154" s="2">
        <v>0</v>
      </c>
      <c r="W154" s="2" t="str">
        <f t="shared" si="90"/>
        <v>5</v>
      </c>
      <c r="X154" s="16">
        <f t="shared" si="91"/>
        <v>16</v>
      </c>
      <c r="Y154" s="16">
        <f t="shared" si="92"/>
        <v>-14.099265026698943</v>
      </c>
      <c r="Z154" s="1">
        <f t="shared" si="93"/>
        <v>1.918727354129395E-45</v>
      </c>
      <c r="AA154" s="16">
        <f t="shared" si="94"/>
        <v>1</v>
      </c>
      <c r="AB154" s="1">
        <f t="shared" si="95"/>
        <v>0</v>
      </c>
      <c r="AC154" s="1">
        <f t="shared" si="96"/>
        <v>1</v>
      </c>
      <c r="AD154" s="1">
        <f t="shared" si="97"/>
        <v>0</v>
      </c>
      <c r="AE154" s="1">
        <f t="shared" si="98"/>
        <v>1</v>
      </c>
    </row>
    <row r="155" spans="4:31" x14ac:dyDescent="0.3">
      <c r="D155" s="2">
        <v>7.6</v>
      </c>
      <c r="E155" s="2">
        <v>14.8</v>
      </c>
      <c r="F155" s="2">
        <v>36</v>
      </c>
      <c r="G155" s="2">
        <v>35</v>
      </c>
      <c r="H155" s="2">
        <v>0.38</v>
      </c>
      <c r="I155" s="2">
        <v>302.7</v>
      </c>
      <c r="J155" s="2">
        <v>176.2</v>
      </c>
      <c r="K155" s="2">
        <f t="shared" si="87"/>
        <v>1.7179341657207718</v>
      </c>
      <c r="L155" s="2">
        <v>0.33</v>
      </c>
      <c r="N155" s="2">
        <f t="shared" si="80"/>
        <v>0.77883999999999987</v>
      </c>
      <c r="O155" s="2">
        <f t="shared" si="81"/>
        <v>0.96631162390064473</v>
      </c>
      <c r="P155" s="2">
        <f t="shared" si="82"/>
        <v>0.33048497387060161</v>
      </c>
      <c r="Q155" s="2">
        <f t="shared" si="83"/>
        <v>5</v>
      </c>
      <c r="R155" s="2">
        <f t="shared" si="84"/>
        <v>1.2</v>
      </c>
      <c r="S155" s="2">
        <f t="shared" si="89"/>
        <v>48.199999999999996</v>
      </c>
      <c r="T155" s="2">
        <f t="shared" si="85"/>
        <v>0.34200662156640038</v>
      </c>
      <c r="U155" s="2">
        <f t="shared" si="86"/>
        <v>0.2817945334393207</v>
      </c>
      <c r="V155" s="2">
        <v>0</v>
      </c>
      <c r="W155" s="2" t="str">
        <f t="shared" si="90"/>
        <v>5</v>
      </c>
      <c r="X155" s="16">
        <f t="shared" si="91"/>
        <v>35</v>
      </c>
      <c r="Y155" s="16">
        <f t="shared" si="92"/>
        <v>-4.5928682316148137</v>
      </c>
      <c r="Z155" s="1">
        <f t="shared" si="93"/>
        <v>2.1859756681560393E-6</v>
      </c>
      <c r="AA155" s="16">
        <f t="shared" si="94"/>
        <v>0.96399999999999997</v>
      </c>
      <c r="AB155" s="1">
        <f t="shared" si="95"/>
        <v>0</v>
      </c>
      <c r="AC155" s="1">
        <f t="shared" si="96"/>
        <v>1</v>
      </c>
      <c r="AD155" s="1">
        <f t="shared" si="97"/>
        <v>0</v>
      </c>
      <c r="AE155" s="1">
        <f t="shared" si="98"/>
        <v>1</v>
      </c>
    </row>
    <row r="156" spans="4:31" x14ac:dyDescent="0.3">
      <c r="D156" s="2">
        <v>7.6</v>
      </c>
      <c r="E156" s="2">
        <v>4.2</v>
      </c>
      <c r="F156" s="2">
        <v>8</v>
      </c>
      <c r="G156" s="2">
        <v>32</v>
      </c>
      <c r="H156" s="2">
        <v>0.67</v>
      </c>
      <c r="I156" s="2">
        <v>76.7</v>
      </c>
      <c r="J156" s="2">
        <v>46.7</v>
      </c>
      <c r="K156" s="2">
        <f t="shared" si="87"/>
        <v>1.6423982869379015</v>
      </c>
      <c r="L156" s="2">
        <v>0.71</v>
      </c>
      <c r="N156" s="2">
        <f t="shared" si="80"/>
        <v>0.96787000000000001</v>
      </c>
      <c r="O156" s="2">
        <f t="shared" si="81"/>
        <v>0.96631162390064473</v>
      </c>
      <c r="P156" s="2">
        <f t="shared" si="82"/>
        <v>0.69228300705567458</v>
      </c>
      <c r="Q156" s="2">
        <f t="shared" si="83"/>
        <v>4.8281005285266305</v>
      </c>
      <c r="R156" s="2">
        <f t="shared" si="84"/>
        <v>1.1710193359837562</v>
      </c>
      <c r="S156" s="2">
        <f t="shared" si="89"/>
        <v>14.196255216396679</v>
      </c>
      <c r="T156" s="2">
        <f t="shared" si="85"/>
        <v>0.71641796490161491</v>
      </c>
      <c r="U156" s="2">
        <f t="shared" si="86"/>
        <v>0.15208335700909903</v>
      </c>
      <c r="V156" s="2">
        <v>1</v>
      </c>
      <c r="W156" s="2">
        <f t="shared" si="90"/>
        <v>0.21228300302322053</v>
      </c>
      <c r="X156" s="16">
        <f t="shared" si="91"/>
        <v>32</v>
      </c>
      <c r="Y156" s="16">
        <f t="shared" si="92"/>
        <v>9.1486564591468618</v>
      </c>
      <c r="Z156" s="1">
        <f t="shared" si="93"/>
        <v>1</v>
      </c>
      <c r="AA156" s="16">
        <f t="shared" si="94"/>
        <v>0.28392510432793361</v>
      </c>
      <c r="AB156" s="1">
        <f t="shared" si="95"/>
        <v>1</v>
      </c>
      <c r="AC156" s="1">
        <f t="shared" si="96"/>
        <v>0</v>
      </c>
      <c r="AD156" s="1">
        <f t="shared" si="97"/>
        <v>1</v>
      </c>
      <c r="AE156" s="1">
        <f t="shared" si="98"/>
        <v>0</v>
      </c>
    </row>
    <row r="157" spans="4:31" x14ac:dyDescent="0.3">
      <c r="D157" s="2">
        <v>7.6</v>
      </c>
      <c r="E157" s="2">
        <v>8.6</v>
      </c>
      <c r="F157" s="2">
        <v>18</v>
      </c>
      <c r="G157" s="2">
        <v>29</v>
      </c>
      <c r="H157" s="2">
        <v>0.67</v>
      </c>
      <c r="I157" s="2">
        <v>163.19999999999999</v>
      </c>
      <c r="J157" s="2">
        <v>90</v>
      </c>
      <c r="K157" s="2">
        <f t="shared" si="87"/>
        <v>1.8133333333333332</v>
      </c>
      <c r="L157" s="2">
        <v>0.74</v>
      </c>
      <c r="N157" s="2">
        <f t="shared" si="80"/>
        <v>0.93420999999999998</v>
      </c>
      <c r="O157" s="2">
        <f t="shared" si="81"/>
        <v>0.96631162390064473</v>
      </c>
      <c r="P157" s="2">
        <f t="shared" si="82"/>
        <v>0.73775186506666668</v>
      </c>
      <c r="Q157" s="2">
        <f t="shared" si="83"/>
        <v>4.6370504164880719</v>
      </c>
      <c r="R157" s="2">
        <f t="shared" si="84"/>
        <v>1.1461697794069006</v>
      </c>
      <c r="S157" s="2">
        <f t="shared" si="89"/>
        <v>25.268106445812283</v>
      </c>
      <c r="T157" s="2">
        <f t="shared" si="85"/>
        <v>0.76347199683745259</v>
      </c>
      <c r="U157" s="2">
        <f t="shared" si="86"/>
        <v>0.29725810071204628</v>
      </c>
      <c r="V157" s="2">
        <v>1</v>
      </c>
      <c r="W157" s="2">
        <f t="shared" si="90"/>
        <v>0.38935036509968313</v>
      </c>
      <c r="X157" s="16">
        <f t="shared" si="91"/>
        <v>29</v>
      </c>
      <c r="Y157" s="16">
        <f t="shared" si="92"/>
        <v>6.3193096208264823</v>
      </c>
      <c r="Z157" s="1">
        <f t="shared" si="93"/>
        <v>0.99999999986863275</v>
      </c>
      <c r="AA157" s="16">
        <f t="shared" si="94"/>
        <v>0.50536212891624566</v>
      </c>
      <c r="AB157" s="1">
        <f t="shared" si="95"/>
        <v>1</v>
      </c>
      <c r="AC157" s="1">
        <f t="shared" si="96"/>
        <v>0</v>
      </c>
      <c r="AD157" s="1">
        <f t="shared" si="97"/>
        <v>1</v>
      </c>
      <c r="AE157" s="1">
        <f t="shared" si="98"/>
        <v>0</v>
      </c>
    </row>
    <row r="158" spans="4:31" x14ac:dyDescent="0.3">
      <c r="D158" s="2">
        <v>7.6</v>
      </c>
      <c r="E158" s="2">
        <v>11.2</v>
      </c>
      <c r="F158" s="2">
        <v>23</v>
      </c>
      <c r="G158" s="2">
        <v>33</v>
      </c>
      <c r="H158" s="2">
        <v>0.67</v>
      </c>
      <c r="I158" s="2">
        <v>216.7</v>
      </c>
      <c r="J158" s="2">
        <v>118</v>
      </c>
      <c r="K158" s="2">
        <f t="shared" si="87"/>
        <v>1.8364406779661016</v>
      </c>
      <c r="L158" s="2">
        <v>0.71</v>
      </c>
      <c r="N158" s="2">
        <f t="shared" si="80"/>
        <v>0.87495999999999996</v>
      </c>
      <c r="O158" s="2">
        <f t="shared" si="81"/>
        <v>0.96631162390064473</v>
      </c>
      <c r="P158" s="2">
        <f t="shared" si="82"/>
        <v>0.69976668505084749</v>
      </c>
      <c r="Q158" s="2">
        <f t="shared" si="83"/>
        <v>4.8818683604776183</v>
      </c>
      <c r="R158" s="2">
        <f t="shared" si="84"/>
        <v>1.179570567335755</v>
      </c>
      <c r="S158" s="2">
        <f t="shared" si="89"/>
        <v>32.011991409199986</v>
      </c>
      <c r="T158" s="2">
        <f t="shared" si="85"/>
        <v>0.72416254523167867</v>
      </c>
      <c r="U158" s="2">
        <f t="shared" si="86"/>
        <v>0.73551685570299929</v>
      </c>
      <c r="V158" s="2">
        <v>0</v>
      </c>
      <c r="W158" s="2" t="str">
        <f t="shared" si="90"/>
        <v>5</v>
      </c>
      <c r="X158" s="16">
        <f t="shared" si="91"/>
        <v>33</v>
      </c>
      <c r="Y158" s="16">
        <f t="shared" si="92"/>
        <v>4.1526927857115332</v>
      </c>
      <c r="Z158" s="1">
        <f t="shared" si="93"/>
        <v>0.99998357071343114</v>
      </c>
      <c r="AA158" s="16">
        <f t="shared" si="94"/>
        <v>0.64023982818399972</v>
      </c>
      <c r="AB158" s="1">
        <f t="shared" si="95"/>
        <v>0</v>
      </c>
      <c r="AC158" s="1">
        <f t="shared" si="96"/>
        <v>1</v>
      </c>
      <c r="AD158" s="1">
        <f t="shared" si="97"/>
        <v>0</v>
      </c>
      <c r="AE158" s="1">
        <f t="shared" si="98"/>
        <v>0</v>
      </c>
    </row>
    <row r="159" spans="4:31" x14ac:dyDescent="0.3">
      <c r="D159" s="2">
        <v>7.6</v>
      </c>
      <c r="E159" s="2">
        <v>12.2</v>
      </c>
      <c r="F159" s="2">
        <v>36</v>
      </c>
      <c r="G159" s="2">
        <v>32</v>
      </c>
      <c r="H159" s="2">
        <v>0.67</v>
      </c>
      <c r="I159" s="2">
        <v>238.2</v>
      </c>
      <c r="J159" s="2">
        <v>129.69999999999999</v>
      </c>
      <c r="K159" s="2">
        <f t="shared" si="87"/>
        <v>1.8365458750963763</v>
      </c>
      <c r="L159" s="2">
        <v>0.69</v>
      </c>
      <c r="N159" s="2">
        <f t="shared" si="80"/>
        <v>0.84826000000000001</v>
      </c>
      <c r="O159" s="2">
        <f t="shared" si="81"/>
        <v>0.96631162390064473</v>
      </c>
      <c r="P159" s="2">
        <f t="shared" si="82"/>
        <v>0.67845168994602933</v>
      </c>
      <c r="Q159" s="2">
        <f t="shared" si="83"/>
        <v>4.8281005285266305</v>
      </c>
      <c r="R159" s="2">
        <f t="shared" si="84"/>
        <v>1.1710193359837562</v>
      </c>
      <c r="S159" s="2">
        <f t="shared" si="89"/>
        <v>46.984796623941854</v>
      </c>
      <c r="T159" s="2">
        <f t="shared" si="85"/>
        <v>0.70210444867398913</v>
      </c>
      <c r="U159" s="2">
        <f t="shared" si="86"/>
        <v>0.26621101802515135</v>
      </c>
      <c r="V159" s="2">
        <v>0</v>
      </c>
      <c r="W159" s="2" t="str">
        <f t="shared" si="90"/>
        <v>5</v>
      </c>
      <c r="X159" s="16">
        <f t="shared" si="91"/>
        <v>32</v>
      </c>
      <c r="Y159" s="16">
        <f t="shared" si="92"/>
        <v>-1.2488778867970349</v>
      </c>
      <c r="Z159" s="1">
        <f t="shared" si="93"/>
        <v>0.10585487037900873</v>
      </c>
      <c r="AA159" s="16">
        <f t="shared" si="94"/>
        <v>0.93969593247883709</v>
      </c>
      <c r="AB159" s="1">
        <f t="shared" si="95"/>
        <v>0</v>
      </c>
      <c r="AC159" s="1">
        <f t="shared" si="96"/>
        <v>1</v>
      </c>
      <c r="AD159" s="1">
        <f t="shared" si="97"/>
        <v>0</v>
      </c>
      <c r="AE159" s="1">
        <f t="shared" si="98"/>
        <v>1</v>
      </c>
    </row>
    <row r="160" spans="4:31" x14ac:dyDescent="0.3">
      <c r="D160" s="2">
        <v>7.6</v>
      </c>
      <c r="E160" s="2">
        <v>13.2</v>
      </c>
      <c r="F160" s="2">
        <v>28</v>
      </c>
      <c r="G160" s="2">
        <v>35</v>
      </c>
      <c r="H160" s="2">
        <v>0.67</v>
      </c>
      <c r="I160" s="2">
        <v>259.7</v>
      </c>
      <c r="J160" s="2">
        <v>141.4</v>
      </c>
      <c r="K160" s="2">
        <f t="shared" si="87"/>
        <v>1.8366336633663365</v>
      </c>
      <c r="L160" s="2">
        <v>0.67</v>
      </c>
      <c r="N160" s="2">
        <f t="shared" si="80"/>
        <v>0.82155999999999996</v>
      </c>
      <c r="O160" s="2">
        <f t="shared" si="81"/>
        <v>0.96631162390064473</v>
      </c>
      <c r="P160" s="2">
        <f t="shared" si="82"/>
        <v>0.6571280197029703</v>
      </c>
      <c r="Q160" s="2">
        <f t="shared" si="83"/>
        <v>5</v>
      </c>
      <c r="R160" s="2">
        <f t="shared" si="84"/>
        <v>1.2</v>
      </c>
      <c r="S160" s="2">
        <f t="shared" si="89"/>
        <v>38.6</v>
      </c>
      <c r="T160" s="2">
        <f t="shared" si="85"/>
        <v>0.68003737453802537</v>
      </c>
      <c r="U160" s="2">
        <f t="shared" si="86"/>
        <v>6.380378464246754E-2</v>
      </c>
      <c r="V160" s="2">
        <v>1</v>
      </c>
      <c r="W160" s="2" t="str">
        <f t="shared" si="90"/>
        <v>5</v>
      </c>
      <c r="X160" s="16">
        <f t="shared" si="91"/>
        <v>35</v>
      </c>
      <c r="Y160" s="16">
        <f t="shared" si="92"/>
        <v>1.8741582472158957</v>
      </c>
      <c r="Z160" s="1">
        <f t="shared" si="93"/>
        <v>0.96954569148613767</v>
      </c>
      <c r="AA160" s="16">
        <f t="shared" si="94"/>
        <v>0.77200000000000002</v>
      </c>
      <c r="AB160" s="1">
        <f t="shared" si="95"/>
        <v>0</v>
      </c>
      <c r="AC160" s="1">
        <f t="shared" si="96"/>
        <v>0</v>
      </c>
      <c r="AD160" s="1">
        <f t="shared" si="97"/>
        <v>1</v>
      </c>
      <c r="AE160" s="1">
        <f t="shared" si="98"/>
        <v>0</v>
      </c>
    </row>
    <row r="161" spans="4:31" x14ac:dyDescent="0.3">
      <c r="D161" s="2">
        <v>7.6</v>
      </c>
      <c r="E161" s="2">
        <v>14.2</v>
      </c>
      <c r="F161" s="2">
        <v>58</v>
      </c>
      <c r="G161" s="2">
        <v>32</v>
      </c>
      <c r="H161" s="2">
        <v>0.67</v>
      </c>
      <c r="I161" s="2">
        <v>281.5</v>
      </c>
      <c r="J161" s="2">
        <v>153.4</v>
      </c>
      <c r="K161" s="2">
        <f t="shared" si="87"/>
        <v>1.8350717079530638</v>
      </c>
      <c r="L161" s="2">
        <v>0.64</v>
      </c>
      <c r="N161" s="2">
        <f t="shared" si="80"/>
        <v>0.7948599999999999</v>
      </c>
      <c r="O161" s="2">
        <f t="shared" si="81"/>
        <v>0.96631162390064473</v>
      </c>
      <c r="P161" s="2">
        <f t="shared" si="82"/>
        <v>0.63523123008474569</v>
      </c>
      <c r="Q161" s="2">
        <f t="shared" si="83"/>
        <v>4.8281005285266305</v>
      </c>
      <c r="R161" s="2">
        <f t="shared" si="84"/>
        <v>1.1710193359837562</v>
      </c>
      <c r="S161" s="2">
        <f t="shared" si="89"/>
        <v>50</v>
      </c>
      <c r="T161" s="2">
        <f t="shared" si="85"/>
        <v>0.65737720045273884</v>
      </c>
      <c r="U161" s="2">
        <f t="shared" si="86"/>
        <v>0.30303870636902364</v>
      </c>
      <c r="V161" s="2">
        <v>0</v>
      </c>
      <c r="W161" s="2" t="str">
        <f t="shared" si="90"/>
        <v>5</v>
      </c>
      <c r="X161" s="16">
        <f t="shared" si="91"/>
        <v>32</v>
      </c>
      <c r="Y161" s="16">
        <f t="shared" si="92"/>
        <v>-10.534739592814381</v>
      </c>
      <c r="Z161" s="1">
        <f t="shared" si="93"/>
        <v>2.987420572083199E-26</v>
      </c>
      <c r="AA161" s="16">
        <f t="shared" si="94"/>
        <v>1</v>
      </c>
      <c r="AB161" s="1">
        <f t="shared" si="95"/>
        <v>0</v>
      </c>
      <c r="AC161" s="1">
        <f t="shared" si="96"/>
        <v>1</v>
      </c>
      <c r="AD161" s="1">
        <f t="shared" si="97"/>
        <v>0</v>
      </c>
      <c r="AE161" s="1">
        <f t="shared" si="98"/>
        <v>1</v>
      </c>
    </row>
    <row r="162" spans="4:31" x14ac:dyDescent="0.3">
      <c r="D162" s="2">
        <v>7.6</v>
      </c>
      <c r="E162" s="2">
        <v>14.2</v>
      </c>
      <c r="F162" s="2">
        <v>19</v>
      </c>
      <c r="G162" s="2">
        <v>34</v>
      </c>
      <c r="H162" s="2">
        <v>0.67</v>
      </c>
      <c r="I162" s="2">
        <v>291.39999999999998</v>
      </c>
      <c r="J162" s="2">
        <v>159.4</v>
      </c>
      <c r="K162" s="2">
        <f t="shared" si="87"/>
        <v>1.8281053952321202</v>
      </c>
      <c r="L162" s="2">
        <v>0.64</v>
      </c>
      <c r="N162" s="2">
        <f t="shared" si="80"/>
        <v>0.7948599999999999</v>
      </c>
      <c r="O162" s="2">
        <f t="shared" si="81"/>
        <v>0.96631162390064473</v>
      </c>
      <c r="P162" s="2">
        <f t="shared" si="82"/>
        <v>0.63281976061480549</v>
      </c>
      <c r="Q162" s="2">
        <f t="shared" si="83"/>
        <v>4.9314848948208478</v>
      </c>
      <c r="R162" s="2">
        <f t="shared" si="84"/>
        <v>1.1882523644247402</v>
      </c>
      <c r="S162" s="2">
        <f t="shared" si="89"/>
        <v>27.508279818890912</v>
      </c>
      <c r="T162" s="2">
        <f t="shared" si="85"/>
        <v>0.65488166028712846</v>
      </c>
      <c r="U162" s="2">
        <f t="shared" si="86"/>
        <v>0.35329544020558051</v>
      </c>
      <c r="V162" s="2">
        <v>1</v>
      </c>
      <c r="W162" s="2">
        <f t="shared" si="90"/>
        <v>0.53947981998866867</v>
      </c>
      <c r="X162" s="16">
        <f t="shared" si="91"/>
        <v>34</v>
      </c>
      <c r="Y162" s="16">
        <f t="shared" si="92"/>
        <v>5.6990750154548211</v>
      </c>
      <c r="Z162" s="1">
        <f t="shared" si="93"/>
        <v>0.9999999939770392</v>
      </c>
      <c r="AA162" s="16">
        <f t="shared" si="94"/>
        <v>0.55016559637781826</v>
      </c>
      <c r="AB162" s="1">
        <f t="shared" si="95"/>
        <v>1</v>
      </c>
      <c r="AC162" s="1">
        <f t="shared" si="96"/>
        <v>0</v>
      </c>
      <c r="AD162" s="1">
        <f t="shared" si="97"/>
        <v>1</v>
      </c>
      <c r="AE162" s="1">
        <f t="shared" si="98"/>
        <v>0</v>
      </c>
    </row>
    <row r="163" spans="4:31" x14ac:dyDescent="0.3">
      <c r="D163" s="2">
        <v>7.6</v>
      </c>
      <c r="E163" s="2">
        <v>13.2</v>
      </c>
      <c r="F163" s="2">
        <v>20</v>
      </c>
      <c r="G163" s="2">
        <v>16</v>
      </c>
      <c r="H163" s="2">
        <v>0.67</v>
      </c>
      <c r="I163" s="2">
        <v>270.2</v>
      </c>
      <c r="J163" s="2">
        <v>145.6</v>
      </c>
      <c r="K163" s="2">
        <f t="shared" si="87"/>
        <v>1.8557692307692308</v>
      </c>
      <c r="L163" s="2">
        <v>0.67</v>
      </c>
      <c r="N163" s="2">
        <f t="shared" si="80"/>
        <v>0.82155999999999996</v>
      </c>
      <c r="O163" s="2">
        <f t="shared" si="81"/>
        <v>0.96631162390064473</v>
      </c>
      <c r="P163" s="2">
        <f t="shared" si="82"/>
        <v>0.66397452250000011</v>
      </c>
      <c r="Q163" s="2">
        <f t="shared" si="83"/>
        <v>2.7671350306678164</v>
      </c>
      <c r="R163" s="2">
        <f t="shared" si="84"/>
        <v>1.054</v>
      </c>
      <c r="S163" s="2">
        <f t="shared" si="89"/>
        <v>23.847135030667818</v>
      </c>
      <c r="T163" s="2">
        <f t="shared" si="85"/>
        <v>0.68712256592731347</v>
      </c>
      <c r="U163" s="2">
        <f t="shared" si="86"/>
        <v>0.27076204186698904</v>
      </c>
      <c r="V163" s="2">
        <v>1</v>
      </c>
      <c r="W163" s="2">
        <f t="shared" si="90"/>
        <v>0.39405202986104715</v>
      </c>
      <c r="X163" s="16">
        <f t="shared" si="91"/>
        <v>16</v>
      </c>
      <c r="Y163" s="16">
        <f t="shared" si="92"/>
        <v>6.2579957322579052</v>
      </c>
      <c r="Z163" s="1">
        <f t="shared" si="93"/>
        <v>0.99999999980502174</v>
      </c>
      <c r="AA163" s="16">
        <f t="shared" si="94"/>
        <v>0.47694270061335636</v>
      </c>
      <c r="AB163" s="1">
        <f t="shared" si="95"/>
        <v>1</v>
      </c>
      <c r="AC163" s="1">
        <f t="shared" si="96"/>
        <v>0</v>
      </c>
      <c r="AD163" s="1">
        <f t="shared" si="97"/>
        <v>1</v>
      </c>
      <c r="AE163" s="1">
        <f t="shared" si="98"/>
        <v>0</v>
      </c>
    </row>
    <row r="164" spans="4:31" x14ac:dyDescent="0.3">
      <c r="D164" s="2">
        <v>7.6</v>
      </c>
      <c r="E164" s="2">
        <v>14.2</v>
      </c>
      <c r="F164" s="2">
        <v>20</v>
      </c>
      <c r="G164" s="2">
        <v>21</v>
      </c>
      <c r="H164" s="2">
        <v>0.67</v>
      </c>
      <c r="I164" s="2">
        <v>291.89999999999998</v>
      </c>
      <c r="J164" s="2">
        <v>157.5</v>
      </c>
      <c r="K164" s="2">
        <f t="shared" si="87"/>
        <v>1.8533333333333333</v>
      </c>
      <c r="L164" s="2">
        <v>0.65</v>
      </c>
      <c r="N164" s="2">
        <f t="shared" si="80"/>
        <v>0.7948599999999999</v>
      </c>
      <c r="O164" s="2">
        <f t="shared" si="81"/>
        <v>0.96631162390064473</v>
      </c>
      <c r="P164" s="2">
        <f t="shared" si="82"/>
        <v>0.64155270226666661</v>
      </c>
      <c r="Q164" s="2">
        <f t="shared" si="83"/>
        <v>3.7778724140058317</v>
      </c>
      <c r="R164" s="2">
        <f t="shared" si="84"/>
        <v>1.0862340895940727</v>
      </c>
      <c r="S164" s="2">
        <f t="shared" si="89"/>
        <v>25.502554205887286</v>
      </c>
      <c r="T164" s="2">
        <f t="shared" si="85"/>
        <v>0.66391905716393462</v>
      </c>
      <c r="U164" s="2">
        <f t="shared" si="86"/>
        <v>0.3021456916804503</v>
      </c>
      <c r="V164" s="2">
        <v>1</v>
      </c>
      <c r="W164" s="2">
        <f t="shared" si="90"/>
        <v>0.45509416911622796</v>
      </c>
      <c r="X164" s="16">
        <f t="shared" si="91"/>
        <v>21</v>
      </c>
      <c r="Y164" s="16">
        <f t="shared" si="92"/>
        <v>5.9554424154652361</v>
      </c>
      <c r="Z164" s="1">
        <f t="shared" si="93"/>
        <v>0.99999999870315393</v>
      </c>
      <c r="AA164" s="16">
        <f t="shared" si="94"/>
        <v>0.51005108411774569</v>
      </c>
      <c r="AB164" s="1">
        <f t="shared" si="95"/>
        <v>1</v>
      </c>
      <c r="AC164" s="1">
        <f t="shared" si="96"/>
        <v>0</v>
      </c>
      <c r="AD164" s="1">
        <f t="shared" si="97"/>
        <v>1</v>
      </c>
      <c r="AE164" s="1">
        <f t="shared" si="98"/>
        <v>0</v>
      </c>
    </row>
    <row r="165" spans="4:31" x14ac:dyDescent="0.3">
      <c r="D165" s="2">
        <v>7.6</v>
      </c>
      <c r="E165" s="2">
        <v>15.2</v>
      </c>
      <c r="F165" s="2">
        <v>15</v>
      </c>
      <c r="G165" s="2">
        <v>19</v>
      </c>
      <c r="H165" s="2">
        <v>0.67</v>
      </c>
      <c r="I165" s="2">
        <v>313.2</v>
      </c>
      <c r="J165" s="2">
        <v>169</v>
      </c>
      <c r="K165" s="2">
        <f t="shared" si="87"/>
        <v>1.8532544378698224</v>
      </c>
      <c r="L165" s="2">
        <v>0.62</v>
      </c>
      <c r="N165" s="2">
        <f t="shared" si="80"/>
        <v>0.76815999999999995</v>
      </c>
      <c r="O165" s="2">
        <f t="shared" si="81"/>
        <v>0.96631162390064473</v>
      </c>
      <c r="P165" s="2">
        <f t="shared" si="82"/>
        <v>0.61997602707692312</v>
      </c>
      <c r="Q165" s="2">
        <f t="shared" si="83"/>
        <v>3.4338573135717136</v>
      </c>
      <c r="R165" s="2">
        <f t="shared" si="84"/>
        <v>1.0728190799272728</v>
      </c>
      <c r="S165" s="2">
        <f t="shared" si="89"/>
        <v>19.526143512480807</v>
      </c>
      <c r="T165" s="2">
        <f t="shared" si="85"/>
        <v>0.64159015760806837</v>
      </c>
      <c r="U165" s="2">
        <f t="shared" si="86"/>
        <v>0.20959435429241544</v>
      </c>
      <c r="V165" s="2">
        <v>1</v>
      </c>
      <c r="W165" s="2">
        <f t="shared" si="90"/>
        <v>0.32667950374084676</v>
      </c>
      <c r="X165" s="16">
        <f t="shared" si="91"/>
        <v>19</v>
      </c>
      <c r="Y165" s="16">
        <f t="shared" si="92"/>
        <v>7.9721338481097739</v>
      </c>
      <c r="Z165" s="1">
        <f t="shared" si="93"/>
        <v>0.99999999999999922</v>
      </c>
      <c r="AA165" s="16">
        <f t="shared" si="94"/>
        <v>0.39052287024961613</v>
      </c>
      <c r="AB165" s="1">
        <f t="shared" si="95"/>
        <v>1</v>
      </c>
      <c r="AC165" s="1">
        <f t="shared" si="96"/>
        <v>0</v>
      </c>
      <c r="AD165" s="1">
        <f t="shared" si="97"/>
        <v>1</v>
      </c>
      <c r="AE165" s="1">
        <f t="shared" si="98"/>
        <v>0</v>
      </c>
    </row>
    <row r="166" spans="4:31" x14ac:dyDescent="0.3">
      <c r="D166" s="2">
        <v>7.6</v>
      </c>
      <c r="E166" s="2">
        <v>2.8</v>
      </c>
      <c r="F166" s="2">
        <v>9</v>
      </c>
      <c r="G166" s="2">
        <v>31</v>
      </c>
      <c r="H166" s="2">
        <v>0.67</v>
      </c>
      <c r="I166" s="2">
        <v>55.2</v>
      </c>
      <c r="J166" s="2">
        <v>43.1</v>
      </c>
      <c r="K166" s="2">
        <f t="shared" si="87"/>
        <v>1.2807424593967518</v>
      </c>
      <c r="L166" s="2">
        <v>0.55000000000000004</v>
      </c>
      <c r="N166" s="2">
        <f t="shared" si="80"/>
        <v>0.97858000000000001</v>
      </c>
      <c r="O166" s="2">
        <f t="shared" si="81"/>
        <v>0.96631162390064473</v>
      </c>
      <c r="P166" s="2">
        <f t="shared" si="82"/>
        <v>0.54581605030162417</v>
      </c>
      <c r="Q166" s="2">
        <f t="shared" si="83"/>
        <v>4.7697280085108265</v>
      </c>
      <c r="R166" s="2">
        <f t="shared" si="84"/>
        <v>1.1626006952477308</v>
      </c>
      <c r="S166" s="2">
        <f t="shared" si="89"/>
        <v>15.233134265740404</v>
      </c>
      <c r="T166" s="2">
        <f t="shared" si="85"/>
        <v>0.56484475277071122</v>
      </c>
      <c r="U166" s="2">
        <f t="shared" si="86"/>
        <v>0.16240747236000197</v>
      </c>
      <c r="V166" s="2">
        <v>1</v>
      </c>
      <c r="W166" s="2">
        <f t="shared" si="90"/>
        <v>0.28752585832363819</v>
      </c>
      <c r="X166" s="16">
        <f t="shared" si="91"/>
        <v>31</v>
      </c>
      <c r="Y166" s="16">
        <f t="shared" si="92"/>
        <v>7.4800812090338891</v>
      </c>
      <c r="Z166" s="1">
        <f t="shared" si="93"/>
        <v>0.99999999999996281</v>
      </c>
      <c r="AA166" s="16">
        <f t="shared" si="94"/>
        <v>0.30466268531480806</v>
      </c>
      <c r="AB166" s="1">
        <f t="shared" si="95"/>
        <v>1</v>
      </c>
      <c r="AC166" s="1">
        <f t="shared" si="96"/>
        <v>0</v>
      </c>
      <c r="AD166" s="1">
        <f t="shared" si="97"/>
        <v>1</v>
      </c>
      <c r="AE166" s="1">
        <f t="shared" si="98"/>
        <v>0</v>
      </c>
    </row>
    <row r="167" spans="4:31" x14ac:dyDescent="0.3">
      <c r="D167" s="2">
        <v>7.6</v>
      </c>
      <c r="E167" s="2">
        <v>3.8</v>
      </c>
      <c r="F167" s="2">
        <v>18</v>
      </c>
      <c r="G167" s="2">
        <v>19</v>
      </c>
      <c r="H167" s="2">
        <v>0.67</v>
      </c>
      <c r="I167" s="2">
        <v>75.8</v>
      </c>
      <c r="J167" s="2">
        <v>54</v>
      </c>
      <c r="K167" s="2">
        <f t="shared" si="87"/>
        <v>1.4037037037037037</v>
      </c>
      <c r="L167" s="2">
        <v>0.6</v>
      </c>
      <c r="N167" s="2">
        <f t="shared" si="80"/>
        <v>0.97092999999999996</v>
      </c>
      <c r="O167" s="2">
        <f t="shared" si="81"/>
        <v>0.96631162390064473</v>
      </c>
      <c r="P167" s="2">
        <f t="shared" si="82"/>
        <v>0.59354209512962952</v>
      </c>
      <c r="Q167" s="2">
        <f t="shared" si="83"/>
        <v>3.4338573135717136</v>
      </c>
      <c r="R167" s="2">
        <f t="shared" si="84"/>
        <v>1.0728190799272728</v>
      </c>
      <c r="S167" s="2">
        <f t="shared" si="89"/>
        <v>22.744600752262624</v>
      </c>
      <c r="T167" s="2">
        <f t="shared" si="85"/>
        <v>0.61423466348642097</v>
      </c>
      <c r="U167" s="2">
        <f t="shared" si="86"/>
        <v>0.25299838362470439</v>
      </c>
      <c r="V167" s="2">
        <v>1</v>
      </c>
      <c r="W167" s="2">
        <f t="shared" si="90"/>
        <v>0.4118920644899382</v>
      </c>
      <c r="X167" s="16">
        <f t="shared" si="91"/>
        <v>19</v>
      </c>
      <c r="Y167" s="16">
        <f t="shared" si="92"/>
        <v>4.9981441166310585</v>
      </c>
      <c r="Z167" s="1">
        <f t="shared" si="93"/>
        <v>0.99999971057641024</v>
      </c>
      <c r="AA167" s="16">
        <f t="shared" si="94"/>
        <v>0.45489201504525245</v>
      </c>
      <c r="AB167" s="1">
        <f t="shared" si="95"/>
        <v>1</v>
      </c>
      <c r="AC167" s="1">
        <f t="shared" si="96"/>
        <v>0</v>
      </c>
      <c r="AD167" s="1">
        <f t="shared" si="97"/>
        <v>1</v>
      </c>
      <c r="AE167" s="1">
        <f t="shared" si="98"/>
        <v>0</v>
      </c>
    </row>
    <row r="168" spans="4:31" x14ac:dyDescent="0.3">
      <c r="D168" s="2">
        <v>7.6</v>
      </c>
      <c r="E168" s="2">
        <v>3.8</v>
      </c>
      <c r="F168" s="2">
        <v>4</v>
      </c>
      <c r="G168" s="2">
        <v>31</v>
      </c>
      <c r="H168" s="2">
        <v>0.67</v>
      </c>
      <c r="I168" s="2">
        <v>58.9</v>
      </c>
      <c r="J168" s="2">
        <v>56.9</v>
      </c>
      <c r="K168" s="2">
        <f t="shared" si="87"/>
        <v>1.0351493848857645</v>
      </c>
      <c r="L168" s="2">
        <v>0.45</v>
      </c>
      <c r="N168" s="2">
        <f t="shared" si="80"/>
        <v>0.97092999999999996</v>
      </c>
      <c r="O168" s="2">
        <f t="shared" si="81"/>
        <v>0.96631162390064473</v>
      </c>
      <c r="P168" s="2">
        <f t="shared" si="82"/>
        <v>0.43770258143233748</v>
      </c>
      <c r="Q168" s="2">
        <f t="shared" si="83"/>
        <v>4.7697280085108265</v>
      </c>
      <c r="R168" s="2">
        <f t="shared" si="84"/>
        <v>1.1626006952477308</v>
      </c>
      <c r="S168" s="2">
        <f t="shared" si="89"/>
        <v>9.4201307895017496</v>
      </c>
      <c r="T168" s="2">
        <f t="shared" si="85"/>
        <v>0.45296214037609639</v>
      </c>
      <c r="U168" s="2">
        <f t="shared" si="86"/>
        <v>0.10804282382284565</v>
      </c>
      <c r="V168" s="2">
        <v>1</v>
      </c>
      <c r="W168" s="2">
        <f t="shared" si="90"/>
        <v>0.23852506466244008</v>
      </c>
      <c r="X168" s="16">
        <f t="shared" si="91"/>
        <v>31</v>
      </c>
      <c r="Y168" s="16">
        <f t="shared" si="92"/>
        <v>8.8532179743119777</v>
      </c>
      <c r="Z168" s="1">
        <f t="shared" si="93"/>
        <v>1</v>
      </c>
      <c r="AA168" s="16">
        <f t="shared" si="94"/>
        <v>0.18840261579003501</v>
      </c>
      <c r="AB168" s="1">
        <f t="shared" si="95"/>
        <v>1</v>
      </c>
      <c r="AC168" s="1">
        <f t="shared" si="96"/>
        <v>0</v>
      </c>
      <c r="AD168" s="1">
        <f t="shared" si="97"/>
        <v>1</v>
      </c>
      <c r="AE168" s="1">
        <f t="shared" si="98"/>
        <v>0</v>
      </c>
    </row>
    <row r="169" spans="4:31" x14ac:dyDescent="0.3">
      <c r="D169" s="2">
        <v>7.6</v>
      </c>
      <c r="E169" s="2">
        <v>7.2</v>
      </c>
      <c r="F169" s="2">
        <v>18</v>
      </c>
      <c r="G169" s="2">
        <v>26</v>
      </c>
      <c r="H169" s="2">
        <v>0.67</v>
      </c>
      <c r="I169" s="2">
        <v>131.4</v>
      </c>
      <c r="J169" s="2">
        <v>96</v>
      </c>
      <c r="K169" s="2">
        <f t="shared" si="87"/>
        <v>1.3687500000000001</v>
      </c>
      <c r="L169" s="2">
        <v>0.56999999999999995</v>
      </c>
      <c r="N169" s="2">
        <f t="shared" si="80"/>
        <v>0.94491999999999998</v>
      </c>
      <c r="O169" s="2">
        <f t="shared" si="81"/>
        <v>0.96631162390064473</v>
      </c>
      <c r="P169" s="2">
        <f t="shared" si="82"/>
        <v>0.56325795337500006</v>
      </c>
      <c r="Q169" s="2">
        <f t="shared" si="83"/>
        <v>4.3882692946874364</v>
      </c>
      <c r="R169" s="2">
        <f t="shared" si="84"/>
        <v>1.1225745073534124</v>
      </c>
      <c r="S169" s="2">
        <f t="shared" si="89"/>
        <v>24.59461042704886</v>
      </c>
      <c r="T169" s="2">
        <f t="shared" si="85"/>
        <v>0.58289473027483085</v>
      </c>
      <c r="U169" s="2">
        <f t="shared" si="86"/>
        <v>0.28409498751272361</v>
      </c>
      <c r="V169" s="2">
        <v>1</v>
      </c>
      <c r="W169" s="2">
        <f t="shared" si="90"/>
        <v>0.48738644005028964</v>
      </c>
      <c r="X169" s="16">
        <f t="shared" si="91"/>
        <v>26</v>
      </c>
      <c r="Y169" s="16">
        <f t="shared" si="92"/>
        <v>5.2119489655654148</v>
      </c>
      <c r="Z169" s="1">
        <f t="shared" si="93"/>
        <v>0.99999990656651905</v>
      </c>
      <c r="AA169" s="16">
        <f t="shared" si="94"/>
        <v>0.4918922085409772</v>
      </c>
      <c r="AB169" s="1">
        <f t="shared" si="95"/>
        <v>1</v>
      </c>
      <c r="AC169" s="1">
        <f t="shared" si="96"/>
        <v>0</v>
      </c>
      <c r="AD169" s="1">
        <f t="shared" si="97"/>
        <v>1</v>
      </c>
      <c r="AE169" s="1">
        <f t="shared" si="98"/>
        <v>0</v>
      </c>
    </row>
    <row r="170" spans="4:31" x14ac:dyDescent="0.3">
      <c r="D170" s="2">
        <v>7.6</v>
      </c>
      <c r="E170" s="2">
        <v>8.1999999999999993</v>
      </c>
      <c r="F170" s="2">
        <v>22</v>
      </c>
      <c r="G170" s="2">
        <v>33</v>
      </c>
      <c r="H170" s="2">
        <v>0.67</v>
      </c>
      <c r="I170" s="2">
        <v>153</v>
      </c>
      <c r="J170" s="2">
        <v>107.9</v>
      </c>
      <c r="K170" s="2">
        <f t="shared" si="87"/>
        <v>1.417979610750695</v>
      </c>
      <c r="L170" s="2">
        <v>0.59</v>
      </c>
      <c r="N170" s="2">
        <f t="shared" si="80"/>
        <v>0.93727000000000005</v>
      </c>
      <c r="O170" s="2">
        <f t="shared" si="81"/>
        <v>0.96631162390064473</v>
      </c>
      <c r="P170" s="2">
        <f t="shared" si="82"/>
        <v>0.57879245602409646</v>
      </c>
      <c r="Q170" s="2">
        <f t="shared" si="83"/>
        <v>4.8818683604776183</v>
      </c>
      <c r="R170" s="2">
        <f t="shared" si="84"/>
        <v>1.179570567335755</v>
      </c>
      <c r="S170" s="2">
        <f t="shared" si="89"/>
        <v>30.832420841864231</v>
      </c>
      <c r="T170" s="2">
        <f t="shared" si="85"/>
        <v>0.59897080994195651</v>
      </c>
      <c r="U170" s="2">
        <f t="shared" si="86"/>
        <v>0.53948732513560871</v>
      </c>
      <c r="V170" s="2">
        <v>1</v>
      </c>
      <c r="W170" s="2" t="str">
        <f t="shared" si="90"/>
        <v>5</v>
      </c>
      <c r="X170" s="16">
        <f t="shared" si="91"/>
        <v>33</v>
      </c>
      <c r="Y170" s="16">
        <f t="shared" si="92"/>
        <v>3.5129701200939545</v>
      </c>
      <c r="Z170" s="1">
        <f t="shared" si="93"/>
        <v>0.99977843634656915</v>
      </c>
      <c r="AA170" s="16">
        <f t="shared" si="94"/>
        <v>0.61664841683728466</v>
      </c>
      <c r="AB170" s="1">
        <f t="shared" si="95"/>
        <v>0</v>
      </c>
      <c r="AC170" s="1">
        <f t="shared" si="96"/>
        <v>0</v>
      </c>
      <c r="AD170" s="1">
        <f t="shared" si="97"/>
        <v>1</v>
      </c>
      <c r="AE170" s="1">
        <f t="shared" si="98"/>
        <v>0</v>
      </c>
    </row>
    <row r="171" spans="4:31" x14ac:dyDescent="0.3">
      <c r="D171" s="2">
        <v>7.6</v>
      </c>
      <c r="E171" s="2">
        <v>9.1999999999999993</v>
      </c>
      <c r="F171" s="2">
        <v>41</v>
      </c>
      <c r="G171" s="2">
        <v>27</v>
      </c>
      <c r="H171" s="2">
        <v>0.67</v>
      </c>
      <c r="I171" s="2">
        <v>174.9</v>
      </c>
      <c r="J171" s="2">
        <v>120</v>
      </c>
      <c r="K171" s="2">
        <f t="shared" si="87"/>
        <v>1.4575</v>
      </c>
      <c r="L171" s="2">
        <v>0.59</v>
      </c>
      <c r="N171" s="2">
        <f t="shared" si="80"/>
        <v>0.92835999999999996</v>
      </c>
      <c r="O171" s="2">
        <f t="shared" si="81"/>
        <v>0.96631162390064473</v>
      </c>
      <c r="P171" s="2">
        <f t="shared" si="82"/>
        <v>0.58926838685000005</v>
      </c>
      <c r="Q171" s="2">
        <f t="shared" si="83"/>
        <v>4.4788620104201051</v>
      </c>
      <c r="R171" s="2">
        <f t="shared" si="84"/>
        <v>1.1302961154130791</v>
      </c>
      <c r="S171" s="2">
        <f t="shared" si="89"/>
        <v>50</v>
      </c>
      <c r="T171" s="2">
        <f t="shared" si="85"/>
        <v>0.60981196156095097</v>
      </c>
      <c r="U171" s="2">
        <f t="shared" si="86"/>
        <v>0.30303870636902364</v>
      </c>
      <c r="V171" s="2">
        <v>0</v>
      </c>
      <c r="W171" s="2" t="str">
        <f t="shared" si="90"/>
        <v>5</v>
      </c>
      <c r="X171" s="16">
        <f t="shared" si="91"/>
        <v>27</v>
      </c>
      <c r="Y171" s="16">
        <f t="shared" si="92"/>
        <v>-3.7432548029608261</v>
      </c>
      <c r="Z171" s="1">
        <f t="shared" si="93"/>
        <v>9.0825928686020214E-5</v>
      </c>
      <c r="AA171" s="16">
        <f t="shared" si="94"/>
        <v>1</v>
      </c>
      <c r="AB171" s="1">
        <f t="shared" si="95"/>
        <v>0</v>
      </c>
      <c r="AC171" s="1">
        <f t="shared" si="96"/>
        <v>1</v>
      </c>
      <c r="AD171" s="1">
        <f t="shared" si="97"/>
        <v>0</v>
      </c>
      <c r="AE171" s="1">
        <f t="shared" si="98"/>
        <v>1</v>
      </c>
    </row>
    <row r="172" spans="4:31" x14ac:dyDescent="0.3">
      <c r="D172" s="2">
        <v>7.6</v>
      </c>
      <c r="E172" s="2">
        <v>10.199999999999999</v>
      </c>
      <c r="F172" s="2">
        <v>22</v>
      </c>
      <c r="G172" s="2">
        <v>26</v>
      </c>
      <c r="H172" s="2">
        <v>0.67</v>
      </c>
      <c r="I172" s="2">
        <v>197.3</v>
      </c>
      <c r="J172" s="2">
        <v>132.5</v>
      </c>
      <c r="K172" s="2">
        <f t="shared" si="87"/>
        <v>1.4890566037735851</v>
      </c>
      <c r="L172" s="2">
        <v>0.59</v>
      </c>
      <c r="N172" s="2">
        <f t="shared" si="80"/>
        <v>0.90165999999999991</v>
      </c>
      <c r="O172" s="2">
        <f t="shared" si="81"/>
        <v>0.96631162390064473</v>
      </c>
      <c r="P172" s="2">
        <f t="shared" si="82"/>
        <v>0.58471221953962271</v>
      </c>
      <c r="Q172" s="2">
        <f t="shared" si="83"/>
        <v>4.3882692946874364</v>
      </c>
      <c r="R172" s="2">
        <f t="shared" si="84"/>
        <v>1.1225745073534124</v>
      </c>
      <c r="S172" s="2">
        <f t="shared" si="89"/>
        <v>29.084908456462507</v>
      </c>
      <c r="T172" s="2">
        <f t="shared" si="85"/>
        <v>0.60509695327823387</v>
      </c>
      <c r="U172" s="2">
        <f t="shared" si="86"/>
        <v>0.41434206012135921</v>
      </c>
      <c r="V172" s="2">
        <v>1</v>
      </c>
      <c r="W172" s="2">
        <f t="shared" si="90"/>
        <v>0.68475317529955848</v>
      </c>
      <c r="X172" s="16">
        <f t="shared" si="91"/>
        <v>26</v>
      </c>
      <c r="Y172" s="16">
        <f t="shared" si="92"/>
        <v>4.2023922887420087</v>
      </c>
      <c r="Z172" s="1">
        <f t="shared" si="93"/>
        <v>0.99998679455365358</v>
      </c>
      <c r="AA172" s="16">
        <f t="shared" si="94"/>
        <v>0.5816981691292501</v>
      </c>
      <c r="AB172" s="1">
        <f t="shared" si="95"/>
        <v>1</v>
      </c>
      <c r="AC172" s="1">
        <f t="shared" si="96"/>
        <v>0</v>
      </c>
      <c r="AD172" s="1">
        <f t="shared" si="97"/>
        <v>1</v>
      </c>
      <c r="AE172" s="1">
        <f t="shared" si="98"/>
        <v>0</v>
      </c>
    </row>
    <row r="173" spans="4:31" hidden="1" x14ac:dyDescent="0.3">
      <c r="D173" s="2">
        <v>7.6</v>
      </c>
      <c r="E173" s="2">
        <v>0.8</v>
      </c>
      <c r="F173" s="2">
        <v>14</v>
      </c>
      <c r="G173" s="2">
        <v>23</v>
      </c>
      <c r="H173" s="2">
        <v>0.67</v>
      </c>
      <c r="I173" s="2">
        <v>13.1</v>
      </c>
      <c r="J173" s="2">
        <v>13.1</v>
      </c>
      <c r="K173" s="2">
        <f t="shared" si="87"/>
        <v>1</v>
      </c>
      <c r="L173" s="2">
        <v>0.44</v>
      </c>
      <c r="N173" s="2">
        <f t="shared" si="80"/>
        <v>0.99387999999999999</v>
      </c>
      <c r="O173" s="2">
        <f t="shared" si="81"/>
        <v>0.96631162390064473</v>
      </c>
      <c r="P173" s="2">
        <f t="shared" si="82"/>
        <v>0.43283474000000005</v>
      </c>
      <c r="Q173" s="2">
        <f t="shared" si="83"/>
        <v>4.0585743151227893</v>
      </c>
      <c r="R173" s="2">
        <f t="shared" si="84"/>
        <v>1.1003041250361925</v>
      </c>
      <c r="S173" s="2">
        <f t="shared" si="88"/>
        <v>19.462832065629485</v>
      </c>
      <c r="T173" s="2">
        <f t="shared" si="85"/>
        <v>0.44792459212361058</v>
      </c>
      <c r="U173" s="2">
        <f t="shared" si="86"/>
        <v>0.20882906639058002</v>
      </c>
      <c r="V173" s="2">
        <v>0</v>
      </c>
      <c r="W173" s="2">
        <f t="shared" si="59"/>
        <v>0.46621478271715644</v>
      </c>
    </row>
    <row r="174" spans="4:31" x14ac:dyDescent="0.3">
      <c r="D174" s="2">
        <v>7.6</v>
      </c>
      <c r="E174" s="2">
        <v>3.8</v>
      </c>
      <c r="F174" s="2">
        <v>16</v>
      </c>
      <c r="G174" s="2">
        <v>19</v>
      </c>
      <c r="H174" s="2">
        <v>0.67</v>
      </c>
      <c r="I174" s="2">
        <v>73.7</v>
      </c>
      <c r="J174" s="2">
        <v>46.5</v>
      </c>
      <c r="K174" s="2">
        <f t="shared" si="87"/>
        <v>1.5849462365591398</v>
      </c>
      <c r="L174" s="2">
        <v>0.68</v>
      </c>
      <c r="N174" s="2">
        <f t="shared" si="80"/>
        <v>0.97092999999999996</v>
      </c>
      <c r="O174" s="2">
        <f t="shared" si="81"/>
        <v>0.96631162390064473</v>
      </c>
      <c r="P174" s="2">
        <f t="shared" si="82"/>
        <v>0.67017869044086031</v>
      </c>
      <c r="Q174" s="2">
        <f t="shared" si="83"/>
        <v>3.4338573135717136</v>
      </c>
      <c r="R174" s="2">
        <f t="shared" si="84"/>
        <v>1.0728190799272728</v>
      </c>
      <c r="S174" s="2">
        <f t="shared" ref="S174:S237" si="99">IF(Q174+R174*F174&lt;=50,Q174+R174*F174,50)</f>
        <v>20.598962592408078</v>
      </c>
      <c r="T174" s="2">
        <f t="shared" si="85"/>
        <v>0.69354302883742136</v>
      </c>
      <c r="U174" s="2">
        <f t="shared" si="86"/>
        <v>0.2229997005164947</v>
      </c>
      <c r="V174" s="2">
        <v>1</v>
      </c>
      <c r="W174" s="2">
        <f t="shared" ref="W174:W237" si="100">IF(S174&lt;=30,U174/T174,"5")</f>
        <v>0.32153693605760364</v>
      </c>
      <c r="X174" s="16">
        <f t="shared" ref="X174:X237" si="101">IF(G174&lt;5,5,IF(G174&gt;35,35,G174))</f>
        <v>19</v>
      </c>
      <c r="Y174" s="16">
        <f t="shared" ref="Y174:Y237" si="102">-(F174*(1+0.004*X174)-13.32*LN(P174)-29.53*LN(D174)-3.7*LN(J174/100)+0.05*X174+16.85)/2.7</f>
        <v>6.1893527492259652</v>
      </c>
      <c r="Z174" s="1">
        <f t="shared" ref="Z174:Z237" si="103">_xlfn.NORM.S.DIST(Y174,TRUE)</f>
        <v>0.99999999969794118</v>
      </c>
      <c r="AA174" s="16">
        <f t="shared" ref="AA174:AA237" si="104">S174/50</f>
        <v>0.41197925184816159</v>
      </c>
      <c r="AB174" s="1">
        <f t="shared" ref="AB174:AB237" si="105">IF(AND(V174=1,W174&lt;=1),1,0)</f>
        <v>1</v>
      </c>
      <c r="AC174" s="1">
        <f t="shared" ref="AC174:AC237" si="106">IF(AND(V174=0,W174&gt;1),1,0)</f>
        <v>0</v>
      </c>
      <c r="AD174" s="1">
        <f t="shared" ref="AD174:AD237" si="107">IF(AND(V174=1,Z174&gt;=0.5),1,0)</f>
        <v>1</v>
      </c>
      <c r="AE174" s="1">
        <f t="shared" ref="AE174:AE237" si="108">IF(AND(V174=0,Z174&lt;0.5),1,0)</f>
        <v>0</v>
      </c>
    </row>
    <row r="175" spans="4:31" x14ac:dyDescent="0.3">
      <c r="D175" s="2">
        <v>7.6</v>
      </c>
      <c r="E175" s="2">
        <v>9.8000000000000007</v>
      </c>
      <c r="F175" s="2">
        <v>15</v>
      </c>
      <c r="G175" s="2">
        <v>23</v>
      </c>
      <c r="H175" s="2">
        <v>0.67</v>
      </c>
      <c r="I175" s="2">
        <v>198.9</v>
      </c>
      <c r="J175" s="2">
        <v>112.8</v>
      </c>
      <c r="K175" s="2">
        <f t="shared" si="87"/>
        <v>1.7632978723404256</v>
      </c>
      <c r="L175" s="2">
        <v>0.71</v>
      </c>
      <c r="N175" s="2">
        <f t="shared" si="80"/>
        <v>0.91233999999999993</v>
      </c>
      <c r="O175" s="2">
        <f t="shared" si="81"/>
        <v>0.96631162390064473</v>
      </c>
      <c r="P175" s="2">
        <f t="shared" si="82"/>
        <v>0.7006006872606384</v>
      </c>
      <c r="Q175" s="2">
        <f t="shared" si="83"/>
        <v>4.0585743151227893</v>
      </c>
      <c r="R175" s="2">
        <f t="shared" si="84"/>
        <v>1.1003041250361925</v>
      </c>
      <c r="S175" s="2">
        <f t="shared" si="99"/>
        <v>20.563136190665677</v>
      </c>
      <c r="T175" s="2">
        <f t="shared" si="85"/>
        <v>0.72502562313446151</v>
      </c>
      <c r="U175" s="2">
        <f t="shared" si="86"/>
        <v>0.22253763000138257</v>
      </c>
      <c r="V175" s="2">
        <v>1</v>
      </c>
      <c r="W175" s="2">
        <f t="shared" si="100"/>
        <v>0.30693760730730929</v>
      </c>
      <c r="X175" s="16">
        <f t="shared" si="101"/>
        <v>23</v>
      </c>
      <c r="Y175" s="16">
        <f t="shared" si="102"/>
        <v>7.8582902128259642</v>
      </c>
      <c r="Z175" s="1">
        <f t="shared" si="103"/>
        <v>0.999999999999998</v>
      </c>
      <c r="AA175" s="16">
        <f t="shared" si="104"/>
        <v>0.41126272381331352</v>
      </c>
      <c r="AB175" s="1">
        <f t="shared" si="105"/>
        <v>1</v>
      </c>
      <c r="AC175" s="1">
        <f t="shared" si="106"/>
        <v>0</v>
      </c>
      <c r="AD175" s="1">
        <f t="shared" si="107"/>
        <v>1</v>
      </c>
      <c r="AE175" s="1">
        <f t="shared" si="108"/>
        <v>0</v>
      </c>
    </row>
    <row r="176" spans="4:31" x14ac:dyDescent="0.3">
      <c r="D176" s="2">
        <v>7.6</v>
      </c>
      <c r="E176" s="2">
        <v>10.8</v>
      </c>
      <c r="F176" s="2">
        <v>17</v>
      </c>
      <c r="G176" s="2">
        <v>18</v>
      </c>
      <c r="H176" s="2">
        <v>0.67</v>
      </c>
      <c r="I176" s="2">
        <v>219.8</v>
      </c>
      <c r="J176" s="2">
        <v>123.9</v>
      </c>
      <c r="K176" s="2">
        <f t="shared" si="87"/>
        <v>1.7740112994350283</v>
      </c>
      <c r="L176" s="2">
        <v>0.7</v>
      </c>
      <c r="N176" s="2">
        <f t="shared" si="80"/>
        <v>0.88563999999999987</v>
      </c>
      <c r="O176" s="2">
        <f t="shared" si="81"/>
        <v>0.96631162390064473</v>
      </c>
      <c r="P176" s="2">
        <f t="shared" si="82"/>
        <v>0.68422945242937849</v>
      </c>
      <c r="Q176" s="2">
        <f t="shared" si="83"/>
        <v>3.2335488424157086</v>
      </c>
      <c r="R176" s="2">
        <f t="shared" si="84"/>
        <v>1.066367532368147</v>
      </c>
      <c r="S176" s="2">
        <f t="shared" si="99"/>
        <v>21.361796892674207</v>
      </c>
      <c r="T176" s="2">
        <f t="shared" si="85"/>
        <v>0.70808364041756611</v>
      </c>
      <c r="U176" s="2">
        <f t="shared" si="86"/>
        <v>0.23310827624718647</v>
      </c>
      <c r="V176" s="2">
        <v>1</v>
      </c>
      <c r="W176" s="2">
        <f t="shared" si="100"/>
        <v>0.3292100861272822</v>
      </c>
      <c r="X176" s="16">
        <f t="shared" si="101"/>
        <v>18</v>
      </c>
      <c r="Y176" s="16">
        <f t="shared" si="102"/>
        <v>7.2798931310688699</v>
      </c>
      <c r="Z176" s="1">
        <f t="shared" si="103"/>
        <v>0.99999999999983291</v>
      </c>
      <c r="AA176" s="16">
        <f t="shared" si="104"/>
        <v>0.42723593785348413</v>
      </c>
      <c r="AB176" s="1">
        <f t="shared" si="105"/>
        <v>1</v>
      </c>
      <c r="AC176" s="1">
        <f t="shared" si="106"/>
        <v>0</v>
      </c>
      <c r="AD176" s="1">
        <f t="shared" si="107"/>
        <v>1</v>
      </c>
      <c r="AE176" s="1">
        <f t="shared" si="108"/>
        <v>0</v>
      </c>
    </row>
    <row r="177" spans="1:31" x14ac:dyDescent="0.3">
      <c r="D177" s="2">
        <v>7.6</v>
      </c>
      <c r="E177" s="2">
        <v>15.8</v>
      </c>
      <c r="F177" s="2">
        <v>25</v>
      </c>
      <c r="G177" s="2">
        <v>18</v>
      </c>
      <c r="H177" s="2">
        <v>0.67</v>
      </c>
      <c r="I177" s="2">
        <v>323</v>
      </c>
      <c r="J177" s="2">
        <v>178.1</v>
      </c>
      <c r="K177" s="2">
        <f t="shared" si="87"/>
        <v>1.8135878719820326</v>
      </c>
      <c r="L177" s="2">
        <v>0.59</v>
      </c>
      <c r="N177" s="2">
        <f t="shared" si="80"/>
        <v>0.75213999999999981</v>
      </c>
      <c r="O177" s="2">
        <f t="shared" si="81"/>
        <v>0.96631162390064473</v>
      </c>
      <c r="P177" s="2">
        <f t="shared" si="82"/>
        <v>0.59405334817518241</v>
      </c>
      <c r="Q177" s="2">
        <f t="shared" si="83"/>
        <v>3.2335488424157086</v>
      </c>
      <c r="R177" s="2">
        <f t="shared" si="84"/>
        <v>1.066367532368147</v>
      </c>
      <c r="S177" s="2">
        <f t="shared" si="99"/>
        <v>29.892737151619382</v>
      </c>
      <c r="T177" s="2">
        <f t="shared" si="85"/>
        <v>0.6147637402696321</v>
      </c>
      <c r="U177" s="2">
        <f t="shared" si="86"/>
        <v>0.46032153456297997</v>
      </c>
      <c r="V177" s="2">
        <v>1</v>
      </c>
      <c r="W177" s="2">
        <f t="shared" si="100"/>
        <v>0.74877795226030308</v>
      </c>
      <c r="X177" s="16">
        <f t="shared" si="101"/>
        <v>18</v>
      </c>
      <c r="Y177" s="16">
        <f t="shared" si="102"/>
        <v>3.9036643389049002</v>
      </c>
      <c r="Z177" s="1">
        <f t="shared" si="103"/>
        <v>0.9999526264185592</v>
      </c>
      <c r="AA177" s="16">
        <f t="shared" si="104"/>
        <v>0.59785474303238761</v>
      </c>
      <c r="AB177" s="1">
        <f t="shared" si="105"/>
        <v>1</v>
      </c>
      <c r="AC177" s="1">
        <f t="shared" si="106"/>
        <v>0</v>
      </c>
      <c r="AD177" s="1">
        <f t="shared" si="107"/>
        <v>1</v>
      </c>
      <c r="AE177" s="1">
        <f t="shared" si="108"/>
        <v>0</v>
      </c>
    </row>
    <row r="178" spans="1:31" x14ac:dyDescent="0.3">
      <c r="D178" s="2">
        <v>7.6</v>
      </c>
      <c r="E178" s="2">
        <v>17.8</v>
      </c>
      <c r="F178" s="2">
        <v>12</v>
      </c>
      <c r="G178" s="2">
        <v>17</v>
      </c>
      <c r="H178" s="2">
        <v>0.67</v>
      </c>
      <c r="I178" s="2">
        <v>366.9</v>
      </c>
      <c r="J178" s="2">
        <v>202.4</v>
      </c>
      <c r="K178" s="2">
        <f t="shared" si="87"/>
        <v>1.8127470355731223</v>
      </c>
      <c r="L178" s="2">
        <v>0.54</v>
      </c>
      <c r="N178" s="2">
        <f t="shared" si="80"/>
        <v>0.69873999999999992</v>
      </c>
      <c r="O178" s="2">
        <f t="shared" si="81"/>
        <v>0.96631162390064473</v>
      </c>
      <c r="P178" s="2">
        <f t="shared" si="82"/>
        <v>0.55162122511363632</v>
      </c>
      <c r="Q178" s="2">
        <f t="shared" si="83"/>
        <v>3.011868208894426</v>
      </c>
      <c r="R178" s="2">
        <f t="shared" si="84"/>
        <v>1.0600927956355002</v>
      </c>
      <c r="S178" s="2">
        <f t="shared" si="99"/>
        <v>15.732981756520427</v>
      </c>
      <c r="T178" s="2">
        <f t="shared" si="85"/>
        <v>0.57085231251482238</v>
      </c>
      <c r="U178" s="2">
        <f t="shared" si="86"/>
        <v>0.16750545587849097</v>
      </c>
      <c r="V178" s="2">
        <v>1</v>
      </c>
      <c r="W178" s="2">
        <f t="shared" si="100"/>
        <v>0.29343045864273631</v>
      </c>
      <c r="X178" s="16">
        <f t="shared" si="101"/>
        <v>17</v>
      </c>
      <c r="Y178" s="16">
        <f t="shared" si="102"/>
        <v>8.9111164974750565</v>
      </c>
      <c r="Z178" s="1">
        <f t="shared" si="103"/>
        <v>1</v>
      </c>
      <c r="AA178" s="16">
        <f t="shared" si="104"/>
        <v>0.31465963513040857</v>
      </c>
      <c r="AB178" s="1">
        <f t="shared" si="105"/>
        <v>1</v>
      </c>
      <c r="AC178" s="1">
        <f t="shared" si="106"/>
        <v>0</v>
      </c>
      <c r="AD178" s="1">
        <f t="shared" si="107"/>
        <v>1</v>
      </c>
      <c r="AE178" s="1">
        <f t="shared" si="108"/>
        <v>0</v>
      </c>
    </row>
    <row r="179" spans="1:31" x14ac:dyDescent="0.3">
      <c r="D179" s="2">
        <v>7.6</v>
      </c>
      <c r="E179" s="2">
        <v>18.8</v>
      </c>
      <c r="F179" s="2">
        <v>26</v>
      </c>
      <c r="G179" s="2">
        <v>26</v>
      </c>
      <c r="H179" s="2">
        <v>0.67</v>
      </c>
      <c r="I179" s="2">
        <v>387.9</v>
      </c>
      <c r="J179" s="2">
        <v>213.5</v>
      </c>
      <c r="K179" s="2">
        <f t="shared" si="87"/>
        <v>1.8168618266978922</v>
      </c>
      <c r="L179" s="2">
        <v>0.52</v>
      </c>
      <c r="N179" s="2">
        <f t="shared" ref="N179:N186" si="109">IF(E179&lt;=9.15,1-0.00765*E179,IF(AND(E179&gt;9.15,E179&lt;=23),1.174-0.0267*E179,IF(AND(E179&gt;23,E179&lt;=30),0.744-0.008*E179,0.5)))</f>
        <v>0.67203999999999986</v>
      </c>
      <c r="O179" s="2">
        <f t="shared" ref="O179:O186" si="110">(10^2.24)/(D179^2.56)</f>
        <v>0.96631162390064473</v>
      </c>
      <c r="P179" s="2">
        <f t="shared" ref="P179:P186" si="111">0.65*H179*I179*N179/J179</f>
        <v>0.53174716448711934</v>
      </c>
      <c r="Q179" s="2">
        <f t="shared" ref="Q179:Q186" si="112">IF(G179&lt;=5,0,IF(AND(G179&gt;5,G179&lt;35),EXP(1.76-190/G179^2),5))</f>
        <v>4.3882692946874364</v>
      </c>
      <c r="R179" s="2">
        <f t="shared" ref="R179:R186" si="113">IF(G179&lt;=5,1,IF(AND(G179&gt;5,G179&lt;35),(0.99+(G179^1.5)/1000),1.2))</f>
        <v>1.1225745073534124</v>
      </c>
      <c r="S179" s="2">
        <f t="shared" si="99"/>
        <v>33.575206485876159</v>
      </c>
      <c r="T179" s="2">
        <f t="shared" ref="T179:T186" si="114">P179/O179</f>
        <v>0.55028538551637363</v>
      </c>
      <c r="U179" s="2">
        <f t="shared" ref="U179:U186" si="115">1/(34-S179)+S179/135+50/((10*S179+45)^2)-1/200</f>
        <v>2.5981350336459776</v>
      </c>
      <c r="V179" s="2">
        <v>0</v>
      </c>
      <c r="W179" s="2" t="str">
        <f t="shared" si="100"/>
        <v>5</v>
      </c>
      <c r="X179" s="16">
        <f t="shared" si="101"/>
        <v>26</v>
      </c>
      <c r="Y179" s="16">
        <f t="shared" si="102"/>
        <v>2.7521494072519097</v>
      </c>
      <c r="Z179" s="1">
        <f t="shared" si="103"/>
        <v>0.99703972486654702</v>
      </c>
      <c r="AA179" s="16">
        <f t="shared" si="104"/>
        <v>0.67150412971752316</v>
      </c>
      <c r="AB179" s="1">
        <f t="shared" si="105"/>
        <v>0</v>
      </c>
      <c r="AC179" s="1">
        <f t="shared" si="106"/>
        <v>1</v>
      </c>
      <c r="AD179" s="1">
        <f t="shared" si="107"/>
        <v>0</v>
      </c>
      <c r="AE179" s="1">
        <f t="shared" si="108"/>
        <v>0</v>
      </c>
    </row>
    <row r="180" spans="1:31" x14ac:dyDescent="0.3">
      <c r="D180" s="2">
        <v>7.6</v>
      </c>
      <c r="E180" s="2">
        <v>19.8</v>
      </c>
      <c r="F180" s="2">
        <v>28</v>
      </c>
      <c r="G180" s="2">
        <v>17</v>
      </c>
      <c r="H180" s="2">
        <v>0.67</v>
      </c>
      <c r="I180" s="2">
        <v>408.9</v>
      </c>
      <c r="J180" s="2">
        <v>224.7</v>
      </c>
      <c r="K180" s="2">
        <f t="shared" si="87"/>
        <v>1.8197596795727637</v>
      </c>
      <c r="L180" s="2">
        <v>0.5</v>
      </c>
      <c r="N180" s="2">
        <f t="shared" si="109"/>
        <v>0.64533999999999991</v>
      </c>
      <c r="O180" s="2">
        <f t="shared" si="110"/>
        <v>0.96631162390064473</v>
      </c>
      <c r="P180" s="2">
        <f t="shared" si="111"/>
        <v>0.51143539640854474</v>
      </c>
      <c r="Q180" s="2">
        <f t="shared" si="112"/>
        <v>3.011868208894426</v>
      </c>
      <c r="R180" s="2">
        <f t="shared" si="113"/>
        <v>1.0600927956355002</v>
      </c>
      <c r="S180" s="2">
        <f t="shared" si="99"/>
        <v>32.694466486688434</v>
      </c>
      <c r="T180" s="2">
        <f t="shared" si="114"/>
        <v>0.52926549133711964</v>
      </c>
      <c r="U180" s="2">
        <f t="shared" si="115"/>
        <v>1.003513033205206</v>
      </c>
      <c r="V180" s="2">
        <v>0</v>
      </c>
      <c r="W180" s="2" t="str">
        <f t="shared" si="100"/>
        <v>5</v>
      </c>
      <c r="X180" s="16">
        <f t="shared" si="101"/>
        <v>17</v>
      </c>
      <c r="Y180" s="16">
        <f t="shared" si="102"/>
        <v>2.3522999951083179</v>
      </c>
      <c r="Z180" s="1">
        <f t="shared" si="103"/>
        <v>0.99067113972922061</v>
      </c>
      <c r="AA180" s="16">
        <f t="shared" si="104"/>
        <v>0.65388932973376868</v>
      </c>
      <c r="AB180" s="1">
        <f t="shared" si="105"/>
        <v>0</v>
      </c>
      <c r="AC180" s="1">
        <f t="shared" si="106"/>
        <v>1</v>
      </c>
      <c r="AD180" s="1">
        <f t="shared" si="107"/>
        <v>0</v>
      </c>
      <c r="AE180" s="1">
        <f t="shared" si="108"/>
        <v>0</v>
      </c>
    </row>
    <row r="181" spans="1:31" x14ac:dyDescent="0.3">
      <c r="D181" s="2">
        <v>7.6</v>
      </c>
      <c r="E181" s="2">
        <v>3.8</v>
      </c>
      <c r="F181" s="2">
        <v>18</v>
      </c>
      <c r="G181" s="2">
        <v>20</v>
      </c>
      <c r="H181" s="2">
        <v>0.67</v>
      </c>
      <c r="I181" s="2">
        <v>64.599999999999994</v>
      </c>
      <c r="J181" s="2">
        <v>58.7</v>
      </c>
      <c r="K181" s="2">
        <f t="shared" si="87"/>
        <v>1.1005110732538328</v>
      </c>
      <c r="L181" s="2">
        <v>0.47</v>
      </c>
      <c r="N181" s="2">
        <f t="shared" si="109"/>
        <v>0.97092999999999996</v>
      </c>
      <c r="O181" s="2">
        <f t="shared" si="110"/>
        <v>0.96631162390064473</v>
      </c>
      <c r="P181" s="2">
        <f t="shared" si="111"/>
        <v>0.46534011872231684</v>
      </c>
      <c r="Q181" s="2">
        <f t="shared" si="112"/>
        <v>3.6146679572174487</v>
      </c>
      <c r="R181" s="2">
        <f t="shared" si="113"/>
        <v>1.0794427190999916</v>
      </c>
      <c r="S181" s="2">
        <f t="shared" si="99"/>
        <v>23.044636901017299</v>
      </c>
      <c r="T181" s="2">
        <f t="shared" si="114"/>
        <v>0.48156320095158317</v>
      </c>
      <c r="U181" s="2">
        <f t="shared" si="115"/>
        <v>0.25763952396968209</v>
      </c>
      <c r="V181" s="2">
        <v>1</v>
      </c>
      <c r="W181" s="2">
        <f t="shared" si="100"/>
        <v>0.53500666882473313</v>
      </c>
      <c r="X181" s="16">
        <f t="shared" si="101"/>
        <v>20</v>
      </c>
      <c r="Y181" s="16">
        <f t="shared" si="102"/>
        <v>3.8668489497542513</v>
      </c>
      <c r="Z181" s="1">
        <f t="shared" si="103"/>
        <v>0.99994487466626802</v>
      </c>
      <c r="AA181" s="16">
        <f t="shared" si="104"/>
        <v>0.46089273802034597</v>
      </c>
      <c r="AB181" s="1">
        <f t="shared" si="105"/>
        <v>1</v>
      </c>
      <c r="AC181" s="1">
        <f t="shared" si="106"/>
        <v>0</v>
      </c>
      <c r="AD181" s="1">
        <f t="shared" si="107"/>
        <v>1</v>
      </c>
      <c r="AE181" s="1">
        <f t="shared" si="108"/>
        <v>0</v>
      </c>
    </row>
    <row r="182" spans="1:31" x14ac:dyDescent="0.3">
      <c r="D182" s="2">
        <v>7.6</v>
      </c>
      <c r="E182" s="2">
        <v>11.8</v>
      </c>
      <c r="F182" s="2">
        <v>27</v>
      </c>
      <c r="G182" s="2">
        <v>27</v>
      </c>
      <c r="H182" s="2">
        <v>0.67</v>
      </c>
      <c r="I182" s="2">
        <v>234</v>
      </c>
      <c r="J182" s="2">
        <v>149.6</v>
      </c>
      <c r="K182" s="2">
        <f t="shared" si="87"/>
        <v>1.5641711229946524</v>
      </c>
      <c r="L182" s="2">
        <v>0.6</v>
      </c>
      <c r="N182" s="2">
        <f t="shared" si="109"/>
        <v>0.85893999999999981</v>
      </c>
      <c r="O182" s="2">
        <f t="shared" si="110"/>
        <v>0.96631162390064473</v>
      </c>
      <c r="P182" s="2">
        <f t="shared" si="111"/>
        <v>0.58510694237967908</v>
      </c>
      <c r="Q182" s="2">
        <f t="shared" si="112"/>
        <v>4.4788620104201051</v>
      </c>
      <c r="R182" s="2">
        <f t="shared" si="113"/>
        <v>1.1302961154130791</v>
      </c>
      <c r="S182" s="2">
        <f t="shared" si="99"/>
        <v>34.996857126573239</v>
      </c>
      <c r="T182" s="2">
        <f t="shared" si="114"/>
        <v>0.60550543728100614</v>
      </c>
      <c r="U182" s="2">
        <f t="shared" si="115"/>
        <v>-0.74859629104033376</v>
      </c>
      <c r="V182" s="2">
        <v>0</v>
      </c>
      <c r="W182" s="2" t="str">
        <f t="shared" si="100"/>
        <v>5</v>
      </c>
      <c r="X182" s="16">
        <f t="shared" si="101"/>
        <v>27</v>
      </c>
      <c r="Y182" s="16">
        <f t="shared" si="102"/>
        <v>2.269097429315635</v>
      </c>
      <c r="Z182" s="1">
        <f t="shared" si="103"/>
        <v>0.98836879916276132</v>
      </c>
      <c r="AA182" s="16">
        <f t="shared" si="104"/>
        <v>0.69993714253146477</v>
      </c>
      <c r="AB182" s="1">
        <f t="shared" si="105"/>
        <v>0</v>
      </c>
      <c r="AC182" s="1">
        <f t="shared" si="106"/>
        <v>1</v>
      </c>
      <c r="AD182" s="1">
        <f t="shared" si="107"/>
        <v>0</v>
      </c>
      <c r="AE182" s="1">
        <f t="shared" si="108"/>
        <v>0</v>
      </c>
    </row>
    <row r="183" spans="1:31" x14ac:dyDescent="0.3">
      <c r="D183" s="2">
        <v>7.6</v>
      </c>
      <c r="E183" s="2">
        <v>13.2</v>
      </c>
      <c r="F183" s="2">
        <v>30</v>
      </c>
      <c r="G183" s="2">
        <v>20</v>
      </c>
      <c r="H183" s="2">
        <v>0.67</v>
      </c>
      <c r="I183" s="2">
        <v>263.2</v>
      </c>
      <c r="J183" s="2">
        <v>165.1</v>
      </c>
      <c r="K183" s="2">
        <f t="shared" si="87"/>
        <v>1.5941853422168382</v>
      </c>
      <c r="L183" s="2">
        <v>0.57999999999999996</v>
      </c>
      <c r="N183" s="2">
        <f t="shared" si="109"/>
        <v>0.82155999999999996</v>
      </c>
      <c r="O183" s="2">
        <f t="shared" si="110"/>
        <v>0.96631162390064473</v>
      </c>
      <c r="P183" s="2">
        <f t="shared" si="111"/>
        <v>0.57038258519685048</v>
      </c>
      <c r="Q183" s="2">
        <f t="shared" si="112"/>
        <v>3.6146679572174487</v>
      </c>
      <c r="R183" s="2">
        <f t="shared" si="113"/>
        <v>1.0794427190999916</v>
      </c>
      <c r="S183" s="2">
        <f t="shared" si="99"/>
        <v>35.997949530217198</v>
      </c>
      <c r="T183" s="2">
        <f t="shared" si="114"/>
        <v>0.59026774705909646</v>
      </c>
      <c r="U183" s="2">
        <f t="shared" si="115"/>
        <v>-0.23855680308729013</v>
      </c>
      <c r="V183" s="2">
        <v>0</v>
      </c>
      <c r="W183" s="2" t="str">
        <f t="shared" si="100"/>
        <v>5</v>
      </c>
      <c r="X183" s="16">
        <f t="shared" si="101"/>
        <v>20</v>
      </c>
      <c r="Y183" s="16">
        <f t="shared" si="102"/>
        <v>1.4880894355204997</v>
      </c>
      <c r="Z183" s="1">
        <f t="shared" si="103"/>
        <v>0.93163634541396168</v>
      </c>
      <c r="AA183" s="16">
        <f t="shared" si="104"/>
        <v>0.71995899060434398</v>
      </c>
      <c r="AB183" s="1">
        <f t="shared" si="105"/>
        <v>0</v>
      </c>
      <c r="AC183" s="1">
        <f t="shared" si="106"/>
        <v>1</v>
      </c>
      <c r="AD183" s="1">
        <f t="shared" si="107"/>
        <v>0</v>
      </c>
      <c r="AE183" s="1">
        <f t="shared" si="108"/>
        <v>0</v>
      </c>
    </row>
    <row r="184" spans="1:31" x14ac:dyDescent="0.3">
      <c r="D184" s="2">
        <v>7.6</v>
      </c>
      <c r="E184" s="2">
        <v>14.8</v>
      </c>
      <c r="F184" s="2">
        <v>38</v>
      </c>
      <c r="G184" s="2">
        <v>29</v>
      </c>
      <c r="H184" s="2">
        <v>0.67</v>
      </c>
      <c r="I184" s="2">
        <v>304.7</v>
      </c>
      <c r="J184" s="2">
        <v>164.4</v>
      </c>
      <c r="K184" s="2">
        <f t="shared" si="87"/>
        <v>1.8534063260340632</v>
      </c>
      <c r="L184" s="2">
        <v>0.63</v>
      </c>
      <c r="N184" s="2">
        <f t="shared" si="109"/>
        <v>0.77883999999999987</v>
      </c>
      <c r="O184" s="2">
        <f t="shared" si="110"/>
        <v>0.96631162390064473</v>
      </c>
      <c r="P184" s="2">
        <f t="shared" si="111"/>
        <v>0.62864729108272499</v>
      </c>
      <c r="Q184" s="2">
        <f t="shared" si="112"/>
        <v>4.6370504164880719</v>
      </c>
      <c r="R184" s="2">
        <f t="shared" si="113"/>
        <v>1.1461697794069006</v>
      </c>
      <c r="S184" s="2">
        <f t="shared" si="99"/>
        <v>48.191502033950293</v>
      </c>
      <c r="T184" s="2">
        <f t="shared" si="114"/>
        <v>0.65056372658036232</v>
      </c>
      <c r="U184" s="2">
        <f t="shared" si="115"/>
        <v>0.28168947413384426</v>
      </c>
      <c r="V184" s="2">
        <v>0</v>
      </c>
      <c r="W184" s="2" t="str">
        <f t="shared" si="100"/>
        <v>5</v>
      </c>
      <c r="X184" s="16">
        <f t="shared" si="101"/>
        <v>29</v>
      </c>
      <c r="Y184" s="16">
        <f t="shared" si="102"/>
        <v>-1.91123554134883</v>
      </c>
      <c r="Z184" s="1">
        <f t="shared" si="103"/>
        <v>2.7987159194048483E-2</v>
      </c>
      <c r="AA184" s="16">
        <f t="shared" si="104"/>
        <v>0.96383004067900591</v>
      </c>
      <c r="AB184" s="1">
        <f t="shared" si="105"/>
        <v>0</v>
      </c>
      <c r="AC184" s="1">
        <f t="shared" si="106"/>
        <v>1</v>
      </c>
      <c r="AD184" s="1">
        <f t="shared" si="107"/>
        <v>0</v>
      </c>
      <c r="AE184" s="1">
        <f t="shared" si="108"/>
        <v>1</v>
      </c>
    </row>
    <row r="185" spans="1:31" x14ac:dyDescent="0.3">
      <c r="D185" s="2">
        <v>7.6</v>
      </c>
      <c r="E185" s="2">
        <v>5.8</v>
      </c>
      <c r="F185" s="2">
        <v>16</v>
      </c>
      <c r="G185" s="2">
        <v>22</v>
      </c>
      <c r="H185" s="2">
        <v>0.67</v>
      </c>
      <c r="I185" s="2">
        <v>109.3</v>
      </c>
      <c r="J185" s="2">
        <v>66.2</v>
      </c>
      <c r="K185" s="2">
        <f t="shared" si="87"/>
        <v>1.6510574018126887</v>
      </c>
      <c r="L185" s="2">
        <v>0.7</v>
      </c>
      <c r="N185" s="2">
        <f t="shared" si="109"/>
        <v>0.95562999999999998</v>
      </c>
      <c r="O185" s="2">
        <f t="shared" si="110"/>
        <v>0.96631162390064473</v>
      </c>
      <c r="P185" s="2">
        <f t="shared" si="111"/>
        <v>0.6871318934214502</v>
      </c>
      <c r="Q185" s="2">
        <f t="shared" si="112"/>
        <v>3.925281296360597</v>
      </c>
      <c r="R185" s="2">
        <f t="shared" si="113"/>
        <v>1.0931891467161154</v>
      </c>
      <c r="S185" s="2">
        <f t="shared" si="99"/>
        <v>21.416307643818445</v>
      </c>
      <c r="T185" s="2">
        <f t="shared" si="114"/>
        <v>0.71108726877128037</v>
      </c>
      <c r="U185" s="2">
        <f t="shared" si="115"/>
        <v>0.23385167700894469</v>
      </c>
      <c r="V185" s="2">
        <v>1</v>
      </c>
      <c r="W185" s="2">
        <f t="shared" si="100"/>
        <v>0.32886494707327202</v>
      </c>
      <c r="X185" s="16">
        <f t="shared" si="101"/>
        <v>22</v>
      </c>
      <c r="Y185" s="16">
        <f t="shared" si="102"/>
        <v>6.6699834122543038</v>
      </c>
      <c r="Z185" s="1">
        <f t="shared" si="103"/>
        <v>0.99999999998720834</v>
      </c>
      <c r="AA185" s="16">
        <f t="shared" si="104"/>
        <v>0.42832615287636888</v>
      </c>
      <c r="AB185" s="1">
        <f t="shared" si="105"/>
        <v>1</v>
      </c>
      <c r="AC185" s="1">
        <f t="shared" si="106"/>
        <v>0</v>
      </c>
      <c r="AD185" s="1">
        <f t="shared" si="107"/>
        <v>1</v>
      </c>
      <c r="AE185" s="1">
        <f t="shared" si="108"/>
        <v>0</v>
      </c>
    </row>
    <row r="186" spans="1:31" x14ac:dyDescent="0.3">
      <c r="D186" s="2">
        <v>7.6</v>
      </c>
      <c r="E186" s="2">
        <v>16.2</v>
      </c>
      <c r="F186" s="2">
        <v>37</v>
      </c>
      <c r="G186" s="2">
        <v>35</v>
      </c>
      <c r="H186" s="2">
        <v>0.67</v>
      </c>
      <c r="I186" s="2">
        <v>328.6</v>
      </c>
      <c r="J186" s="2">
        <v>183.5</v>
      </c>
      <c r="K186" s="2">
        <f t="shared" si="87"/>
        <v>1.7907356948228883</v>
      </c>
      <c r="L186" s="2">
        <v>0.56999999999999995</v>
      </c>
      <c r="N186" s="2">
        <f t="shared" si="109"/>
        <v>0.74146000000000001</v>
      </c>
      <c r="O186" s="2">
        <f t="shared" si="110"/>
        <v>0.96631162390064473</v>
      </c>
      <c r="P186" s="2">
        <f t="shared" si="111"/>
        <v>0.57823899584741156</v>
      </c>
      <c r="Q186" s="2">
        <f t="shared" si="112"/>
        <v>5</v>
      </c>
      <c r="R186" s="2">
        <f t="shared" si="113"/>
        <v>1.2</v>
      </c>
      <c r="S186" s="2">
        <f t="shared" si="99"/>
        <v>49.4</v>
      </c>
      <c r="T186" s="2">
        <f t="shared" si="114"/>
        <v>0.59839805456677975</v>
      </c>
      <c r="U186" s="2">
        <f t="shared" si="115"/>
        <v>0.29616296558915162</v>
      </c>
      <c r="V186" s="2">
        <v>0</v>
      </c>
      <c r="W186" s="2" t="str">
        <f t="shared" si="100"/>
        <v>5</v>
      </c>
      <c r="X186" s="16">
        <f t="shared" si="101"/>
        <v>35</v>
      </c>
      <c r="Y186" s="16">
        <f t="shared" si="102"/>
        <v>-2.1996250164450997</v>
      </c>
      <c r="Z186" s="1">
        <f t="shared" si="103"/>
        <v>1.3916755390624765E-2</v>
      </c>
      <c r="AA186" s="16">
        <f t="shared" si="104"/>
        <v>0.98799999999999999</v>
      </c>
      <c r="AB186" s="1">
        <f t="shared" si="105"/>
        <v>0</v>
      </c>
      <c r="AC186" s="1">
        <f t="shared" si="106"/>
        <v>1</v>
      </c>
      <c r="AD186" s="1">
        <f t="shared" si="107"/>
        <v>0</v>
      </c>
      <c r="AE186" s="1">
        <f t="shared" si="108"/>
        <v>1</v>
      </c>
    </row>
    <row r="187" spans="1:31" x14ac:dyDescent="0.3">
      <c r="A187" s="2" t="s">
        <v>18</v>
      </c>
      <c r="B187" s="2">
        <v>1891</v>
      </c>
      <c r="C187" s="2" t="s">
        <v>19</v>
      </c>
      <c r="D187" s="2">
        <v>7.9</v>
      </c>
      <c r="E187" s="6">
        <f>(1-(L187/(0.1*H187*(D187-1)*(I187/J187))))/0.015</f>
        <v>10.627760154257652</v>
      </c>
      <c r="F187" s="2">
        <v>20</v>
      </c>
      <c r="G187" s="2">
        <v>0</v>
      </c>
      <c r="H187" s="2">
        <v>0.32</v>
      </c>
      <c r="I187" s="2">
        <v>186.4</v>
      </c>
      <c r="J187" s="2">
        <v>96.1</v>
      </c>
      <c r="K187" s="2">
        <f t="shared" si="87"/>
        <v>1.9396462018730491</v>
      </c>
      <c r="L187" s="2">
        <v>0.36</v>
      </c>
      <c r="N187" s="2">
        <f t="shared" si="51"/>
        <v>0.8902388038813206</v>
      </c>
      <c r="O187" s="2">
        <f t="shared" si="52"/>
        <v>0.87513417988240705</v>
      </c>
      <c r="P187" s="2">
        <f t="shared" si="53"/>
        <v>0.35916364945934931</v>
      </c>
      <c r="Q187" s="2">
        <f t="shared" si="54"/>
        <v>0</v>
      </c>
      <c r="R187" s="2">
        <f t="shared" si="55"/>
        <v>1</v>
      </c>
      <c r="S187" s="2">
        <f t="shared" si="99"/>
        <v>20</v>
      </c>
      <c r="T187" s="2">
        <f t="shared" si="56"/>
        <v>0.41040980653687942</v>
      </c>
      <c r="U187" s="2">
        <f t="shared" si="57"/>
        <v>0.21540970583244634</v>
      </c>
      <c r="V187" s="2">
        <v>1</v>
      </c>
      <c r="W187" s="2">
        <f t="shared" si="100"/>
        <v>0.5248649091748484</v>
      </c>
      <c r="X187" s="16">
        <f t="shared" si="101"/>
        <v>5</v>
      </c>
      <c r="Y187" s="16">
        <f t="shared" si="102"/>
        <v>3.61033054802926</v>
      </c>
      <c r="Z187" s="1">
        <f t="shared" si="103"/>
        <v>0.99984709648232617</v>
      </c>
      <c r="AA187" s="16">
        <f t="shared" si="104"/>
        <v>0.4</v>
      </c>
      <c r="AB187" s="1">
        <f t="shared" si="105"/>
        <v>1</v>
      </c>
      <c r="AC187" s="1">
        <f t="shared" si="106"/>
        <v>0</v>
      </c>
      <c r="AD187" s="1">
        <f t="shared" si="107"/>
        <v>1</v>
      </c>
      <c r="AE187" s="1">
        <f t="shared" si="108"/>
        <v>0</v>
      </c>
    </row>
    <row r="188" spans="1:31" x14ac:dyDescent="0.3">
      <c r="D188" s="2">
        <v>7.9</v>
      </c>
      <c r="E188" s="6">
        <f t="shared" ref="E188:E263" si="116">(1-(L188/(0.1*H188*(D188-1)*(I188/J188))))/0.015</f>
        <v>6.4005034519777126</v>
      </c>
      <c r="F188" s="2">
        <v>10</v>
      </c>
      <c r="G188" s="2">
        <v>5</v>
      </c>
      <c r="H188" s="2">
        <v>0.32</v>
      </c>
      <c r="I188" s="2">
        <v>130.5</v>
      </c>
      <c r="J188" s="2">
        <v>81.400000000000006</v>
      </c>
      <c r="K188" s="2">
        <f t="shared" si="87"/>
        <v>1.603194103194103</v>
      </c>
      <c r="L188" s="2">
        <v>0.32</v>
      </c>
      <c r="N188" s="2">
        <f t="shared" si="51"/>
        <v>0.95103614859237051</v>
      </c>
      <c r="O188" s="2">
        <f t="shared" si="52"/>
        <v>0.87513417988240705</v>
      </c>
      <c r="P188" s="2">
        <f t="shared" si="53"/>
        <v>0.3171366734323256</v>
      </c>
      <c r="Q188" s="2">
        <f t="shared" si="54"/>
        <v>0</v>
      </c>
      <c r="R188" s="2">
        <f t="shared" si="55"/>
        <v>1</v>
      </c>
      <c r="S188" s="2">
        <f t="shared" si="99"/>
        <v>10</v>
      </c>
      <c r="T188" s="2">
        <f t="shared" si="56"/>
        <v>0.36238634111507301</v>
      </c>
      <c r="U188" s="2">
        <f t="shared" si="57"/>
        <v>0.11311886202492621</v>
      </c>
      <c r="V188" s="2">
        <v>1</v>
      </c>
      <c r="W188" s="2">
        <f t="shared" si="100"/>
        <v>0.3121499052002244</v>
      </c>
      <c r="X188" s="16">
        <f t="shared" si="101"/>
        <v>5</v>
      </c>
      <c r="Y188" s="16">
        <f t="shared" si="102"/>
        <v>6.5466774276291613</v>
      </c>
      <c r="Z188" s="1">
        <f t="shared" si="103"/>
        <v>0.99999999997058442</v>
      </c>
      <c r="AA188" s="16">
        <f t="shared" si="104"/>
        <v>0.2</v>
      </c>
      <c r="AB188" s="1">
        <f t="shared" si="105"/>
        <v>1</v>
      </c>
      <c r="AC188" s="1">
        <f t="shared" si="106"/>
        <v>0</v>
      </c>
      <c r="AD188" s="1">
        <f t="shared" si="107"/>
        <v>1</v>
      </c>
      <c r="AE188" s="1">
        <f t="shared" si="108"/>
        <v>0</v>
      </c>
    </row>
    <row r="189" spans="1:31" x14ac:dyDescent="0.3">
      <c r="D189" s="2">
        <v>7.9</v>
      </c>
      <c r="E189" s="6">
        <f t="shared" si="116"/>
        <v>4.7894359320041904</v>
      </c>
      <c r="F189" s="2">
        <v>17</v>
      </c>
      <c r="G189" s="2">
        <v>3</v>
      </c>
      <c r="H189" s="2">
        <v>0.28000000000000003</v>
      </c>
      <c r="I189" s="2">
        <v>111.8</v>
      </c>
      <c r="J189" s="2">
        <v>71.599999999999994</v>
      </c>
      <c r="K189" s="2">
        <f t="shared" si="87"/>
        <v>1.5614525139664805</v>
      </c>
      <c r="L189" s="2">
        <v>0.28000000000000003</v>
      </c>
      <c r="N189" s="2">
        <f t="shared" si="51"/>
        <v>0.96336081512016791</v>
      </c>
      <c r="O189" s="2">
        <f t="shared" si="52"/>
        <v>0.87513417988240705</v>
      </c>
      <c r="P189" s="2">
        <f t="shared" si="53"/>
        <v>0.27377207432596556</v>
      </c>
      <c r="Q189" s="2">
        <f t="shared" si="54"/>
        <v>0</v>
      </c>
      <c r="R189" s="2">
        <f t="shared" si="55"/>
        <v>1</v>
      </c>
      <c r="S189" s="2">
        <f t="shared" si="99"/>
        <v>17</v>
      </c>
      <c r="T189" s="2">
        <f t="shared" si="56"/>
        <v>0.31283439799226292</v>
      </c>
      <c r="U189" s="2">
        <f t="shared" si="57"/>
        <v>0.18083112110296912</v>
      </c>
      <c r="V189" s="2">
        <v>1</v>
      </c>
      <c r="W189" s="2">
        <f t="shared" si="100"/>
        <v>0.57804104108603005</v>
      </c>
      <c r="X189" s="16">
        <f t="shared" si="101"/>
        <v>5</v>
      </c>
      <c r="Y189" s="16">
        <f t="shared" si="102"/>
        <v>3.0010594964241277</v>
      </c>
      <c r="Z189" s="1">
        <f t="shared" si="103"/>
        <v>0.99865479004059632</v>
      </c>
      <c r="AA189" s="16">
        <f t="shared" si="104"/>
        <v>0.34</v>
      </c>
      <c r="AB189" s="1">
        <f t="shared" si="105"/>
        <v>1</v>
      </c>
      <c r="AC189" s="1">
        <f t="shared" si="106"/>
        <v>0</v>
      </c>
      <c r="AD189" s="1">
        <f t="shared" si="107"/>
        <v>1</v>
      </c>
      <c r="AE189" s="1">
        <f t="shared" si="108"/>
        <v>0</v>
      </c>
    </row>
    <row r="190" spans="1:31" x14ac:dyDescent="0.3">
      <c r="D190" s="2">
        <v>7.9</v>
      </c>
      <c r="E190" s="6">
        <f t="shared" si="116"/>
        <v>4.0032048149234223</v>
      </c>
      <c r="F190" s="2">
        <v>13</v>
      </c>
      <c r="G190" s="2">
        <v>4</v>
      </c>
      <c r="H190" s="2">
        <v>0.28000000000000003</v>
      </c>
      <c r="I190" s="2">
        <v>93.2</v>
      </c>
      <c r="J190" s="2">
        <v>67.7</v>
      </c>
      <c r="K190" s="2">
        <f t="shared" si="87"/>
        <v>1.3766617429837518</v>
      </c>
      <c r="L190" s="2">
        <v>0.25</v>
      </c>
      <c r="N190" s="2">
        <f t="shared" si="51"/>
        <v>0.96937548316583577</v>
      </c>
      <c r="O190" s="2">
        <f t="shared" si="52"/>
        <v>0.87513417988240705</v>
      </c>
      <c r="P190" s="2">
        <f t="shared" si="53"/>
        <v>0.24287938989146488</v>
      </c>
      <c r="Q190" s="2">
        <f t="shared" si="54"/>
        <v>0</v>
      </c>
      <c r="R190" s="2">
        <f t="shared" si="55"/>
        <v>1</v>
      </c>
      <c r="S190" s="2">
        <f t="shared" si="99"/>
        <v>13</v>
      </c>
      <c r="T190" s="2">
        <f t="shared" si="56"/>
        <v>0.27753388620257169</v>
      </c>
      <c r="U190" s="2">
        <f t="shared" si="57"/>
        <v>0.14054799697656839</v>
      </c>
      <c r="V190" s="2">
        <v>1</v>
      </c>
      <c r="W190" s="2">
        <f t="shared" si="100"/>
        <v>0.5064174285153149</v>
      </c>
      <c r="X190" s="16">
        <f t="shared" si="101"/>
        <v>5</v>
      </c>
      <c r="Y190" s="16">
        <f t="shared" si="102"/>
        <v>3.8447450785279949</v>
      </c>
      <c r="Z190" s="1">
        <f t="shared" si="103"/>
        <v>0.99993966108773291</v>
      </c>
      <c r="AA190" s="16">
        <f t="shared" si="104"/>
        <v>0.26</v>
      </c>
      <c r="AB190" s="1">
        <f t="shared" si="105"/>
        <v>1</v>
      </c>
      <c r="AC190" s="1">
        <f t="shared" si="106"/>
        <v>0</v>
      </c>
      <c r="AD190" s="1">
        <f t="shared" si="107"/>
        <v>1</v>
      </c>
      <c r="AE190" s="1">
        <f t="shared" si="108"/>
        <v>0</v>
      </c>
    </row>
    <row r="191" spans="1:31" x14ac:dyDescent="0.3">
      <c r="D191" s="2">
        <v>7.9</v>
      </c>
      <c r="E191" s="6">
        <f t="shared" si="116"/>
        <v>7.9075742172415753</v>
      </c>
      <c r="F191" s="2">
        <v>10</v>
      </c>
      <c r="G191" s="2">
        <v>10</v>
      </c>
      <c r="H191" s="2">
        <v>0.2</v>
      </c>
      <c r="I191" s="2">
        <v>122.6</v>
      </c>
      <c r="J191" s="2">
        <v>93.2</v>
      </c>
      <c r="K191" s="2">
        <f t="shared" si="87"/>
        <v>1.3154506437768239</v>
      </c>
      <c r="L191" s="2">
        <v>0.16</v>
      </c>
      <c r="N191" s="2">
        <f t="shared" si="51"/>
        <v>0.93950705723810191</v>
      </c>
      <c r="O191" s="2">
        <f t="shared" si="52"/>
        <v>0.87513417988240705</v>
      </c>
      <c r="P191" s="2">
        <f t="shared" si="53"/>
        <v>0.16066377122597497</v>
      </c>
      <c r="Q191" s="2">
        <f t="shared" si="54"/>
        <v>0.86935823539880586</v>
      </c>
      <c r="R191" s="2">
        <f t="shared" si="55"/>
        <v>1.0216227766016839</v>
      </c>
      <c r="S191" s="2">
        <f t="shared" si="99"/>
        <v>11.085586001415646</v>
      </c>
      <c r="T191" s="2">
        <f t="shared" si="56"/>
        <v>0.18358758567464886</v>
      </c>
      <c r="U191" s="2">
        <f t="shared" si="57"/>
        <v>0.12281447666761458</v>
      </c>
      <c r="V191" s="2">
        <v>1</v>
      </c>
      <c r="W191" s="2">
        <f t="shared" si="100"/>
        <v>0.66896939799221788</v>
      </c>
      <c r="X191" s="16">
        <f t="shared" si="101"/>
        <v>10</v>
      </c>
      <c r="Y191" s="16">
        <f t="shared" si="102"/>
        <v>3.2107606370297845</v>
      </c>
      <c r="Z191" s="1">
        <f t="shared" si="103"/>
        <v>0.99933807922307283</v>
      </c>
      <c r="AA191" s="16">
        <f t="shared" si="104"/>
        <v>0.22171172002831291</v>
      </c>
      <c r="AB191" s="1">
        <f t="shared" si="105"/>
        <v>1</v>
      </c>
      <c r="AC191" s="1">
        <f t="shared" si="106"/>
        <v>0</v>
      </c>
      <c r="AD191" s="1">
        <f t="shared" si="107"/>
        <v>1</v>
      </c>
      <c r="AE191" s="1">
        <f t="shared" si="108"/>
        <v>0</v>
      </c>
    </row>
    <row r="192" spans="1:31" x14ac:dyDescent="0.3">
      <c r="A192" s="2" t="s">
        <v>20</v>
      </c>
      <c r="B192" s="2">
        <v>1923</v>
      </c>
      <c r="C192" s="2" t="s">
        <v>19</v>
      </c>
      <c r="D192" s="2">
        <v>7.9</v>
      </c>
      <c r="E192" s="6">
        <f t="shared" si="116"/>
        <v>7.3827912653722905</v>
      </c>
      <c r="F192" s="2">
        <v>1</v>
      </c>
      <c r="G192" s="2">
        <v>14</v>
      </c>
      <c r="H192" s="2">
        <v>0.2</v>
      </c>
      <c r="I192" s="2">
        <v>141.30000000000001</v>
      </c>
      <c r="J192" s="2">
        <v>102</v>
      </c>
      <c r="K192" s="2">
        <f t="shared" si="87"/>
        <v>1.385294117647059</v>
      </c>
      <c r="L192" s="2">
        <v>0.17</v>
      </c>
      <c r="N192" s="2">
        <f t="shared" si="51"/>
        <v>0.94352164681990203</v>
      </c>
      <c r="O192" s="2">
        <f t="shared" si="52"/>
        <v>0.87513417988240705</v>
      </c>
      <c r="P192" s="2">
        <f t="shared" si="53"/>
        <v>0.16991714833759591</v>
      </c>
      <c r="Q192" s="2">
        <f t="shared" si="54"/>
        <v>2.204745857525146</v>
      </c>
      <c r="R192" s="2">
        <f t="shared" si="55"/>
        <v>1.042383203414835</v>
      </c>
      <c r="S192" s="2">
        <f t="shared" si="99"/>
        <v>3.2471290609399812</v>
      </c>
      <c r="T192" s="2">
        <f t="shared" si="56"/>
        <v>0.19416125234695772</v>
      </c>
      <c r="U192" s="2">
        <f t="shared" si="57"/>
        <v>5.9900929999362064E-2</v>
      </c>
      <c r="V192" s="2">
        <v>1</v>
      </c>
      <c r="W192" s="2">
        <f t="shared" si="100"/>
        <v>0.30851124658138124</v>
      </c>
      <c r="X192" s="16">
        <f t="shared" si="101"/>
        <v>14</v>
      </c>
      <c r="Y192" s="16">
        <f t="shared" si="102"/>
        <v>6.9973217110578005</v>
      </c>
      <c r="Z192" s="1">
        <f t="shared" si="103"/>
        <v>0.99999999999869549</v>
      </c>
      <c r="AA192" s="16">
        <f t="shared" si="104"/>
        <v>6.494258121879963E-2</v>
      </c>
      <c r="AB192" s="1">
        <f t="shared" si="105"/>
        <v>1</v>
      </c>
      <c r="AC192" s="1">
        <f t="shared" si="106"/>
        <v>0</v>
      </c>
      <c r="AD192" s="1">
        <f t="shared" si="107"/>
        <v>1</v>
      </c>
      <c r="AE192" s="1">
        <f t="shared" si="108"/>
        <v>0</v>
      </c>
    </row>
    <row r="193" spans="1:31" x14ac:dyDescent="0.3">
      <c r="D193" s="2">
        <v>7.9</v>
      </c>
      <c r="E193" s="6">
        <f t="shared" si="116"/>
        <v>6.7516208361278887</v>
      </c>
      <c r="F193" s="2">
        <v>16.5</v>
      </c>
      <c r="G193" s="2">
        <v>1</v>
      </c>
      <c r="H193" s="2">
        <v>0.2</v>
      </c>
      <c r="I193" s="2">
        <v>149.1</v>
      </c>
      <c r="J193" s="2">
        <v>80.400000000000006</v>
      </c>
      <c r="K193" s="2">
        <f t="shared" si="87"/>
        <v>1.8544776119402984</v>
      </c>
      <c r="L193" s="2">
        <v>0.23</v>
      </c>
      <c r="N193" s="2">
        <f t="shared" si="51"/>
        <v>0.94835010060362168</v>
      </c>
      <c r="O193" s="2">
        <f t="shared" si="52"/>
        <v>0.87513417988240705</v>
      </c>
      <c r="P193" s="2">
        <f t="shared" si="53"/>
        <v>0.22863022388059698</v>
      </c>
      <c r="Q193" s="2">
        <f t="shared" si="54"/>
        <v>0</v>
      </c>
      <c r="R193" s="2">
        <f t="shared" si="55"/>
        <v>1</v>
      </c>
      <c r="S193" s="2">
        <f t="shared" si="99"/>
        <v>16.5</v>
      </c>
      <c r="T193" s="2">
        <f t="shared" si="56"/>
        <v>0.26125162190707524</v>
      </c>
      <c r="U193" s="2">
        <f t="shared" si="57"/>
        <v>0.17549886621315192</v>
      </c>
      <c r="V193" s="2">
        <v>1</v>
      </c>
      <c r="W193" s="2">
        <f t="shared" si="100"/>
        <v>0.67176182460438549</v>
      </c>
      <c r="X193" s="16">
        <f t="shared" si="101"/>
        <v>5</v>
      </c>
      <c r="Y193" s="16">
        <f t="shared" si="102"/>
        <v>2.4598633567210264</v>
      </c>
      <c r="Z193" s="1">
        <f t="shared" si="103"/>
        <v>0.99305050386168026</v>
      </c>
      <c r="AA193" s="16">
        <f t="shared" si="104"/>
        <v>0.33</v>
      </c>
      <c r="AB193" s="1">
        <f t="shared" si="105"/>
        <v>1</v>
      </c>
      <c r="AC193" s="1">
        <f t="shared" si="106"/>
        <v>0</v>
      </c>
      <c r="AD193" s="1">
        <f t="shared" si="107"/>
        <v>1</v>
      </c>
      <c r="AE193" s="1">
        <f t="shared" si="108"/>
        <v>0</v>
      </c>
    </row>
    <row r="194" spans="1:31" x14ac:dyDescent="0.3">
      <c r="D194" s="2">
        <v>7.9</v>
      </c>
      <c r="E194" s="6">
        <f t="shared" si="116"/>
        <v>3.8336339698534339</v>
      </c>
      <c r="F194" s="2">
        <v>11.9</v>
      </c>
      <c r="G194" s="2">
        <v>5</v>
      </c>
      <c r="H194" s="2">
        <v>0.2</v>
      </c>
      <c r="I194" s="2">
        <v>93.2</v>
      </c>
      <c r="J194" s="2">
        <v>63.8</v>
      </c>
      <c r="K194" s="2">
        <f t="shared" si="87"/>
        <v>1.4608150470219436</v>
      </c>
      <c r="L194" s="2">
        <v>0.19</v>
      </c>
      <c r="N194" s="2">
        <f t="shared" si="51"/>
        <v>0.97067270013062124</v>
      </c>
      <c r="O194" s="2">
        <f t="shared" si="52"/>
        <v>0.87513417988240705</v>
      </c>
      <c r="P194" s="2">
        <f t="shared" si="53"/>
        <v>0.18433652719094998</v>
      </c>
      <c r="Q194" s="2">
        <f t="shared" si="54"/>
        <v>0</v>
      </c>
      <c r="R194" s="2">
        <f t="shared" si="55"/>
        <v>1</v>
      </c>
      <c r="S194" s="2">
        <f t="shared" si="99"/>
        <v>11.9</v>
      </c>
      <c r="T194" s="2">
        <f t="shared" si="56"/>
        <v>0.21063801577915689</v>
      </c>
      <c r="U194" s="2">
        <f t="shared" si="57"/>
        <v>0.13025602941899264</v>
      </c>
      <c r="V194" s="2">
        <v>1</v>
      </c>
      <c r="W194" s="2">
        <f t="shared" si="100"/>
        <v>0.61838803853697222</v>
      </c>
      <c r="X194" s="16">
        <f t="shared" si="101"/>
        <v>5</v>
      </c>
      <c r="Y194" s="16">
        <f t="shared" si="102"/>
        <v>2.8183695444361589</v>
      </c>
      <c r="Z194" s="1">
        <f t="shared" si="103"/>
        <v>0.99758658894882912</v>
      </c>
      <c r="AA194" s="16">
        <f t="shared" si="104"/>
        <v>0.23800000000000002</v>
      </c>
      <c r="AB194" s="1">
        <f t="shared" si="105"/>
        <v>1</v>
      </c>
      <c r="AC194" s="1">
        <f t="shared" si="106"/>
        <v>0</v>
      </c>
      <c r="AD194" s="1">
        <f t="shared" si="107"/>
        <v>1</v>
      </c>
      <c r="AE194" s="1">
        <f t="shared" si="108"/>
        <v>0</v>
      </c>
    </row>
    <row r="195" spans="1:31" x14ac:dyDescent="0.3">
      <c r="D195" s="2">
        <v>7.9</v>
      </c>
      <c r="E195" s="6">
        <f t="shared" si="116"/>
        <v>5.5312660243435143</v>
      </c>
      <c r="F195" s="2">
        <v>2.2000000000000002</v>
      </c>
      <c r="G195" s="2">
        <v>22</v>
      </c>
      <c r="H195" s="2">
        <v>0.2</v>
      </c>
      <c r="I195" s="2">
        <v>71.599999999999994</v>
      </c>
      <c r="J195" s="2">
        <v>69.7</v>
      </c>
      <c r="K195" s="2">
        <f t="shared" ref="K195:K257" si="117">I195/J195</f>
        <v>1.0272596843615494</v>
      </c>
      <c r="L195" s="2">
        <v>0.13</v>
      </c>
      <c r="N195" s="2">
        <f t="shared" ref="N195:N197" si="118">IF(E195&lt;=9.15,1-0.00765*E195,IF(AND(E195&gt;9.15,E195&lt;=23),1.174-0.0267*E195,IF(AND(E195&gt;23,E195&lt;=30),0.744-0.008*E195,0.5)))</f>
        <v>0.95768581491377214</v>
      </c>
      <c r="O195" s="2">
        <f t="shared" ref="O195:O197" si="119">(10^2.24)/(D195^2.56)</f>
        <v>0.87513417988240705</v>
      </c>
      <c r="P195" s="2">
        <f t="shared" ref="P195:P197" si="120">0.65*H195*I195*N195/J195</f>
        <v>0.12789296363296113</v>
      </c>
      <c r="Q195" s="2">
        <f t="shared" ref="Q195:Q197" si="121">IF(G195&lt;=5,0,IF(AND(G195&gt;5,G195&lt;35),EXP(1.76-190/G195^2),5))</f>
        <v>3.925281296360597</v>
      </c>
      <c r="R195" s="2">
        <f t="shared" ref="R195:R197" si="122">IF(G195&lt;=5,1,IF(AND(G195&gt;5,G195&lt;35),(0.99+(G195^1.5)/1000),1.2))</f>
        <v>1.0931891467161154</v>
      </c>
      <c r="S195" s="2">
        <f t="shared" si="99"/>
        <v>6.330297419136051</v>
      </c>
      <c r="T195" s="2">
        <f t="shared" ref="T195:T197" si="123">P195/O195</f>
        <v>0.14614097651876226</v>
      </c>
      <c r="U195" s="2">
        <f t="shared" ref="U195:U197" si="124">1/(34-S195)+S195/135+50/((10*S195+45)^2)-1/200</f>
        <v>8.2294448393435027E-2</v>
      </c>
      <c r="V195" s="2">
        <v>1</v>
      </c>
      <c r="W195" s="2">
        <f t="shared" si="100"/>
        <v>0.56311686396094174</v>
      </c>
      <c r="X195" s="16">
        <f t="shared" si="101"/>
        <v>22</v>
      </c>
      <c r="Y195" s="16">
        <f t="shared" si="102"/>
        <v>4.4303216453799514</v>
      </c>
      <c r="Z195" s="1">
        <f t="shared" si="103"/>
        <v>0.99999529536798082</v>
      </c>
      <c r="AA195" s="16">
        <f t="shared" si="104"/>
        <v>0.12660594838272102</v>
      </c>
      <c r="AB195" s="1">
        <f t="shared" si="105"/>
        <v>1</v>
      </c>
      <c r="AC195" s="1">
        <f t="shared" si="106"/>
        <v>0</v>
      </c>
      <c r="AD195" s="1">
        <f t="shared" si="107"/>
        <v>1</v>
      </c>
      <c r="AE195" s="1">
        <f t="shared" si="108"/>
        <v>0</v>
      </c>
    </row>
    <row r="196" spans="1:31" x14ac:dyDescent="0.3">
      <c r="D196" s="2">
        <v>7.9</v>
      </c>
      <c r="E196" s="6">
        <f t="shared" si="116"/>
        <v>5.6270863137816152</v>
      </c>
      <c r="F196" s="2">
        <v>5.7</v>
      </c>
      <c r="G196" s="2">
        <v>20</v>
      </c>
      <c r="H196" s="2">
        <v>0.2</v>
      </c>
      <c r="I196" s="2">
        <v>93.2</v>
      </c>
      <c r="J196" s="2">
        <v>73.599999999999994</v>
      </c>
      <c r="K196" s="2">
        <f t="shared" si="117"/>
        <v>1.2663043478260871</v>
      </c>
      <c r="L196" s="2">
        <v>0.16</v>
      </c>
      <c r="N196" s="2">
        <f t="shared" si="118"/>
        <v>0.95695278969957065</v>
      </c>
      <c r="O196" s="2">
        <f t="shared" si="119"/>
        <v>0.87513417988240705</v>
      </c>
      <c r="P196" s="2">
        <f t="shared" si="120"/>
        <v>0.15753315217391303</v>
      </c>
      <c r="Q196" s="2">
        <f t="shared" si="121"/>
        <v>3.6146679572174487</v>
      </c>
      <c r="R196" s="2">
        <f t="shared" si="122"/>
        <v>1.0794427190999916</v>
      </c>
      <c r="S196" s="2">
        <f t="shared" si="99"/>
        <v>9.7674914560874004</v>
      </c>
      <c r="T196" s="2">
        <f t="shared" si="123"/>
        <v>0.18001028390307069</v>
      </c>
      <c r="U196" s="2">
        <f t="shared" si="124"/>
        <v>0.11107493005877662</v>
      </c>
      <c r="V196" s="2">
        <v>0</v>
      </c>
      <c r="W196" s="2">
        <f t="shared" si="100"/>
        <v>0.61704769111184021</v>
      </c>
      <c r="X196" s="16">
        <f t="shared" si="101"/>
        <v>20</v>
      </c>
      <c r="Y196" s="16">
        <f t="shared" si="102"/>
        <v>4.1768016348252139</v>
      </c>
      <c r="Z196" s="1">
        <f t="shared" si="103"/>
        <v>0.99998521816871522</v>
      </c>
      <c r="AA196" s="16">
        <f t="shared" si="104"/>
        <v>0.195349829121748</v>
      </c>
      <c r="AB196" s="1">
        <f t="shared" si="105"/>
        <v>0</v>
      </c>
      <c r="AC196" s="1">
        <f t="shared" si="106"/>
        <v>0</v>
      </c>
      <c r="AD196" s="1">
        <f t="shared" si="107"/>
        <v>0</v>
      </c>
      <c r="AE196" s="1">
        <f t="shared" si="108"/>
        <v>0</v>
      </c>
    </row>
    <row r="197" spans="1:31" x14ac:dyDescent="0.3">
      <c r="D197" s="2">
        <v>7.9</v>
      </c>
      <c r="E197" s="6">
        <f t="shared" si="116"/>
        <v>8.2874055929781818</v>
      </c>
      <c r="F197" s="2">
        <v>2</v>
      </c>
      <c r="G197" s="2">
        <v>33</v>
      </c>
      <c r="H197" s="2">
        <v>0.2</v>
      </c>
      <c r="I197" s="2">
        <v>149.1</v>
      </c>
      <c r="J197" s="2">
        <v>100.1</v>
      </c>
      <c r="K197" s="2">
        <f t="shared" si="117"/>
        <v>1.4895104895104896</v>
      </c>
      <c r="L197" s="2">
        <v>0.18</v>
      </c>
      <c r="N197" s="2">
        <f t="shared" si="118"/>
        <v>0.93660134721371691</v>
      </c>
      <c r="O197" s="2">
        <f t="shared" si="119"/>
        <v>0.87513417988240705</v>
      </c>
      <c r="P197" s="2">
        <f t="shared" si="120"/>
        <v>0.18136007905138335</v>
      </c>
      <c r="Q197" s="2">
        <f t="shared" si="121"/>
        <v>4.8818683604776183</v>
      </c>
      <c r="R197" s="2">
        <f t="shared" si="122"/>
        <v>1.179570567335755</v>
      </c>
      <c r="S197" s="2">
        <f t="shared" si="99"/>
        <v>7.2410094951491288</v>
      </c>
      <c r="T197" s="2">
        <f t="shared" si="123"/>
        <v>0.20723688232100929</v>
      </c>
      <c r="U197" s="2">
        <f t="shared" si="124"/>
        <v>8.9634821544330001E-2</v>
      </c>
      <c r="V197" s="2">
        <v>0</v>
      </c>
      <c r="W197" s="2">
        <f t="shared" si="100"/>
        <v>0.4325234993908369</v>
      </c>
      <c r="X197" s="16">
        <f t="shared" si="101"/>
        <v>33</v>
      </c>
      <c r="Y197" s="16">
        <f t="shared" si="102"/>
        <v>6.4938177373835853</v>
      </c>
      <c r="Z197" s="1">
        <f t="shared" si="103"/>
        <v>0.99999999995815603</v>
      </c>
      <c r="AA197" s="16">
        <f t="shared" si="104"/>
        <v>0.14482018990298257</v>
      </c>
      <c r="AB197" s="1">
        <f t="shared" si="105"/>
        <v>0</v>
      </c>
      <c r="AC197" s="1">
        <f t="shared" si="106"/>
        <v>0</v>
      </c>
      <c r="AD197" s="1">
        <f t="shared" si="107"/>
        <v>0</v>
      </c>
      <c r="AE197" s="1">
        <f t="shared" si="108"/>
        <v>0</v>
      </c>
    </row>
    <row r="198" spans="1:31" x14ac:dyDescent="0.3">
      <c r="A198" s="2" t="s">
        <v>21</v>
      </c>
      <c r="B198" s="2">
        <v>1944</v>
      </c>
      <c r="C198" s="2" t="s">
        <v>19</v>
      </c>
      <c r="D198" s="2">
        <v>8</v>
      </c>
      <c r="E198" s="6">
        <f t="shared" si="116"/>
        <v>6.0790273556231051</v>
      </c>
      <c r="F198" s="2">
        <v>8</v>
      </c>
      <c r="G198" s="2">
        <v>10</v>
      </c>
      <c r="H198" s="2">
        <v>0.2</v>
      </c>
      <c r="I198" s="2">
        <v>89.3</v>
      </c>
      <c r="J198" s="2">
        <v>59.8</v>
      </c>
      <c r="K198" s="2">
        <f t="shared" si="117"/>
        <v>1.4933110367892977</v>
      </c>
      <c r="L198" s="2">
        <v>0.19</v>
      </c>
      <c r="N198" s="2">
        <f t="shared" si="51"/>
        <v>0.95349544072948322</v>
      </c>
      <c r="O198" s="2">
        <f t="shared" si="52"/>
        <v>0.84740229001343259</v>
      </c>
      <c r="P198" s="2">
        <f t="shared" si="53"/>
        <v>0.18510248447204969</v>
      </c>
      <c r="Q198" s="2">
        <f t="shared" si="54"/>
        <v>0.86935823539880586</v>
      </c>
      <c r="R198" s="2">
        <f t="shared" si="55"/>
        <v>1.0216227766016839</v>
      </c>
      <c r="S198" s="2">
        <f t="shared" si="99"/>
        <v>9.0423404482122773</v>
      </c>
      <c r="T198" s="2">
        <f t="shared" si="56"/>
        <v>0.21843519501123315</v>
      </c>
      <c r="U198" s="2">
        <f t="shared" si="57"/>
        <v>0.10477451516793755</v>
      </c>
      <c r="V198" s="2">
        <v>1</v>
      </c>
      <c r="W198" s="2">
        <f t="shared" si="100"/>
        <v>0.47965949426121307</v>
      </c>
      <c r="X198" s="16">
        <f t="shared" si="101"/>
        <v>10</v>
      </c>
      <c r="Y198" s="16">
        <f t="shared" si="102"/>
        <v>4.2091541096637846</v>
      </c>
      <c r="Z198" s="1">
        <f t="shared" si="103"/>
        <v>0.99998718357411287</v>
      </c>
      <c r="AA198" s="16">
        <f t="shared" si="104"/>
        <v>0.18084680896424554</v>
      </c>
      <c r="AB198" s="1">
        <f t="shared" si="105"/>
        <v>1</v>
      </c>
      <c r="AC198" s="1">
        <f t="shared" si="106"/>
        <v>0</v>
      </c>
      <c r="AD198" s="1">
        <f t="shared" si="107"/>
        <v>1</v>
      </c>
      <c r="AE198" s="1">
        <f t="shared" si="108"/>
        <v>0</v>
      </c>
    </row>
    <row r="199" spans="1:31" x14ac:dyDescent="0.3">
      <c r="D199" s="2">
        <v>8</v>
      </c>
      <c r="E199" s="6">
        <f t="shared" si="116"/>
        <v>7.2614486407589798</v>
      </c>
      <c r="F199" s="2">
        <v>10</v>
      </c>
      <c r="G199" s="2">
        <v>5</v>
      </c>
      <c r="H199" s="2">
        <v>0.16</v>
      </c>
      <c r="I199" s="2">
        <v>130.5</v>
      </c>
      <c r="J199" s="2">
        <v>81.400000000000006</v>
      </c>
      <c r="K199" s="2">
        <f t="shared" si="117"/>
        <v>1.603194103194103</v>
      </c>
      <c r="L199" s="2">
        <v>0.16</v>
      </c>
      <c r="N199" s="2">
        <f t="shared" si="51"/>
        <v>0.94444991789819377</v>
      </c>
      <c r="O199" s="2">
        <f t="shared" si="52"/>
        <v>0.84740229001343259</v>
      </c>
      <c r="P199" s="2">
        <f t="shared" si="53"/>
        <v>0.15747020007020007</v>
      </c>
      <c r="Q199" s="2">
        <f t="shared" si="54"/>
        <v>0</v>
      </c>
      <c r="R199" s="2">
        <f t="shared" si="55"/>
        <v>1</v>
      </c>
      <c r="S199" s="2">
        <f t="shared" si="99"/>
        <v>10</v>
      </c>
      <c r="T199" s="2">
        <f t="shared" si="56"/>
        <v>0.18582697017222355</v>
      </c>
      <c r="U199" s="2">
        <f t="shared" si="57"/>
        <v>0.11311886202492621</v>
      </c>
      <c r="V199" s="2">
        <v>1</v>
      </c>
      <c r="W199" s="2">
        <f t="shared" si="100"/>
        <v>0.60873220889351098</v>
      </c>
      <c r="X199" s="16">
        <f t="shared" si="101"/>
        <v>5</v>
      </c>
      <c r="Y199" s="16">
        <f t="shared" si="102"/>
        <v>3.2304421758343889</v>
      </c>
      <c r="Z199" s="1">
        <f t="shared" si="103"/>
        <v>0.99938200548567102</v>
      </c>
      <c r="AA199" s="16">
        <f t="shared" si="104"/>
        <v>0.2</v>
      </c>
      <c r="AB199" s="1">
        <f t="shared" si="105"/>
        <v>1</v>
      </c>
      <c r="AC199" s="1">
        <f t="shared" si="106"/>
        <v>0</v>
      </c>
      <c r="AD199" s="1">
        <f t="shared" si="107"/>
        <v>1</v>
      </c>
      <c r="AE199" s="1">
        <f t="shared" si="108"/>
        <v>0</v>
      </c>
    </row>
    <row r="200" spans="1:31" x14ac:dyDescent="0.3">
      <c r="D200" s="2">
        <v>8</v>
      </c>
      <c r="E200" s="6">
        <f t="shared" si="116"/>
        <v>4.3129461985721802</v>
      </c>
      <c r="F200" s="2">
        <v>1</v>
      </c>
      <c r="G200" s="2">
        <v>27</v>
      </c>
      <c r="H200" s="2">
        <v>0.2</v>
      </c>
      <c r="I200" s="2">
        <v>64.7</v>
      </c>
      <c r="J200" s="2">
        <v>35.299999999999997</v>
      </c>
      <c r="K200" s="2">
        <f t="shared" si="117"/>
        <v>1.8328611898017</v>
      </c>
      <c r="L200" s="2">
        <v>0.24</v>
      </c>
      <c r="N200" s="2">
        <f t="shared" ref="N200:N202" si="125">IF(E200&lt;=9.15,1-0.00765*E200,IF(AND(E200&gt;9.15,E200&lt;=23),1.174-0.0267*E200,IF(AND(E200&gt;23,E200&lt;=30),0.744-0.008*E200,0.5)))</f>
        <v>0.96700596158092278</v>
      </c>
      <c r="O200" s="2">
        <f t="shared" ref="O200:O202" si="126">(10^2.24)/(D200^2.56)</f>
        <v>0.84740229001343259</v>
      </c>
      <c r="P200" s="2">
        <f t="shared" ref="P200:P202" si="127">0.65*H200*I200*N200/J200</f>
        <v>0.23041040064751117</v>
      </c>
      <c r="Q200" s="2">
        <f t="shared" ref="Q200:Q202" si="128">IF(G200&lt;=5,0,IF(AND(G200&gt;5,G200&lt;35),EXP(1.76-190/G200^2),5))</f>
        <v>4.4788620104201051</v>
      </c>
      <c r="R200" s="2">
        <f t="shared" ref="R200:R202" si="129">IF(G200&lt;=5,1,IF(AND(G200&gt;5,G200&lt;35),(0.99+(G200^1.5)/1000),1.2))</f>
        <v>1.1302961154130791</v>
      </c>
      <c r="S200" s="2">
        <f t="shared" si="99"/>
        <v>5.6091581258331846</v>
      </c>
      <c r="T200" s="2">
        <f t="shared" ref="T200:T202" si="130">P200/O200</f>
        <v>0.2719020273639558</v>
      </c>
      <c r="U200" s="2">
        <f t="shared" ref="U200:U202" si="131">1/(34-S200)+S200/135+50/((10*S200+45)^2)-1/200</f>
        <v>7.6664548804429189E-2</v>
      </c>
      <c r="V200" s="2">
        <v>1</v>
      </c>
      <c r="W200" s="2">
        <f t="shared" si="100"/>
        <v>0.28195651774898123</v>
      </c>
      <c r="X200" s="16">
        <f t="shared" si="101"/>
        <v>27</v>
      </c>
      <c r="Y200" s="16">
        <f t="shared" si="102"/>
        <v>6.9232623903523622</v>
      </c>
      <c r="Z200" s="1">
        <f t="shared" si="103"/>
        <v>0.99999999999779321</v>
      </c>
      <c r="AA200" s="16">
        <f t="shared" si="104"/>
        <v>0.11218316251666369</v>
      </c>
      <c r="AB200" s="1">
        <f t="shared" si="105"/>
        <v>1</v>
      </c>
      <c r="AC200" s="1">
        <f t="shared" si="106"/>
        <v>0</v>
      </c>
      <c r="AD200" s="1">
        <f t="shared" si="107"/>
        <v>1</v>
      </c>
      <c r="AE200" s="1">
        <f t="shared" si="108"/>
        <v>0</v>
      </c>
    </row>
    <row r="201" spans="1:31" x14ac:dyDescent="0.3">
      <c r="D201" s="2">
        <v>8</v>
      </c>
      <c r="E201" s="6">
        <f t="shared" si="116"/>
        <v>2.238095238095239</v>
      </c>
      <c r="F201" s="2">
        <v>2</v>
      </c>
      <c r="G201" s="2">
        <v>30</v>
      </c>
      <c r="H201" s="2">
        <v>0.2</v>
      </c>
      <c r="I201" s="2">
        <v>50</v>
      </c>
      <c r="J201" s="2">
        <v>45.1</v>
      </c>
      <c r="K201" s="2">
        <f t="shared" si="117"/>
        <v>1.1086474501108647</v>
      </c>
      <c r="L201" s="2">
        <v>0.15</v>
      </c>
      <c r="N201" s="2">
        <f t="shared" si="125"/>
        <v>0.98287857142857138</v>
      </c>
      <c r="O201" s="2">
        <f t="shared" si="126"/>
        <v>0.84740229001343259</v>
      </c>
      <c r="P201" s="2">
        <f t="shared" si="127"/>
        <v>0.14165655685777637</v>
      </c>
      <c r="Q201" s="2">
        <f t="shared" si="128"/>
        <v>4.7062381229592694</v>
      </c>
      <c r="R201" s="2">
        <f t="shared" si="129"/>
        <v>1.1543167672515497</v>
      </c>
      <c r="S201" s="2">
        <f t="shared" si="99"/>
        <v>7.0148716574623684</v>
      </c>
      <c r="T201" s="2">
        <f t="shared" si="130"/>
        <v>0.16716565263887934</v>
      </c>
      <c r="U201" s="2">
        <f t="shared" si="131"/>
        <v>8.7790419551479107E-2</v>
      </c>
      <c r="V201" s="2">
        <v>1</v>
      </c>
      <c r="W201" s="2">
        <f t="shared" si="100"/>
        <v>0.52517020192616315</v>
      </c>
      <c r="X201" s="16">
        <f t="shared" si="101"/>
        <v>30</v>
      </c>
      <c r="Y201" s="16">
        <f t="shared" si="102"/>
        <v>4.384334994396581</v>
      </c>
      <c r="Z201" s="1">
        <f t="shared" si="103"/>
        <v>0.99999418296866383</v>
      </c>
      <c r="AA201" s="16">
        <f t="shared" si="104"/>
        <v>0.14029743314924736</v>
      </c>
      <c r="AB201" s="1">
        <f t="shared" si="105"/>
        <v>1</v>
      </c>
      <c r="AC201" s="1">
        <f t="shared" si="106"/>
        <v>0</v>
      </c>
      <c r="AD201" s="1">
        <f t="shared" si="107"/>
        <v>1</v>
      </c>
      <c r="AE201" s="1">
        <f t="shared" si="108"/>
        <v>0</v>
      </c>
    </row>
    <row r="202" spans="1:31" x14ac:dyDescent="0.3">
      <c r="A202" s="2" t="s">
        <v>22</v>
      </c>
      <c r="B202" s="2">
        <v>1948</v>
      </c>
      <c r="C202" s="2" t="s">
        <v>19</v>
      </c>
      <c r="D202" s="2">
        <v>7.3</v>
      </c>
      <c r="E202" s="6">
        <f t="shared" si="116"/>
        <v>7.7514752067375792</v>
      </c>
      <c r="F202" s="2">
        <v>29</v>
      </c>
      <c r="G202" s="2">
        <v>2</v>
      </c>
      <c r="H202" s="2">
        <v>0.35</v>
      </c>
      <c r="I202" s="2">
        <v>141.30000000000001</v>
      </c>
      <c r="J202" s="2">
        <v>70.599999999999994</v>
      </c>
      <c r="K202" s="2">
        <f t="shared" si="117"/>
        <v>2.0014164305949014</v>
      </c>
      <c r="L202" s="2">
        <v>0.39</v>
      </c>
      <c r="N202" s="2">
        <f t="shared" si="125"/>
        <v>0.94070121466845746</v>
      </c>
      <c r="O202" s="2">
        <f t="shared" si="126"/>
        <v>1.0712565197562711</v>
      </c>
      <c r="P202" s="2">
        <f t="shared" si="127"/>
        <v>0.42832218231485225</v>
      </c>
      <c r="Q202" s="2">
        <f t="shared" si="128"/>
        <v>0</v>
      </c>
      <c r="R202" s="2">
        <f t="shared" si="129"/>
        <v>1</v>
      </c>
      <c r="S202" s="2">
        <f t="shared" si="99"/>
        <v>29</v>
      </c>
      <c r="T202" s="2">
        <f t="shared" si="130"/>
        <v>0.3998315757390235</v>
      </c>
      <c r="U202" s="2">
        <f t="shared" si="131"/>
        <v>0.41026034834121272</v>
      </c>
      <c r="V202" s="2">
        <v>0</v>
      </c>
      <c r="W202" s="2">
        <f t="shared" si="100"/>
        <v>1.0260829139942571</v>
      </c>
      <c r="X202" s="16">
        <f t="shared" si="101"/>
        <v>5</v>
      </c>
      <c r="Y202" s="16">
        <f t="shared" si="102"/>
        <v>-0.20738702963037603</v>
      </c>
      <c r="Z202" s="1">
        <f t="shared" si="103"/>
        <v>0.41785380563519564</v>
      </c>
      <c r="AA202" s="16">
        <f t="shared" si="104"/>
        <v>0.57999999999999996</v>
      </c>
      <c r="AB202" s="1">
        <f t="shared" si="105"/>
        <v>0</v>
      </c>
      <c r="AC202" s="1">
        <f t="shared" si="106"/>
        <v>1</v>
      </c>
      <c r="AD202" s="1">
        <f t="shared" si="107"/>
        <v>0</v>
      </c>
      <c r="AE202" s="1">
        <f t="shared" si="108"/>
        <v>1</v>
      </c>
    </row>
    <row r="203" spans="1:31" x14ac:dyDescent="0.3">
      <c r="D203" s="2">
        <v>7.3</v>
      </c>
      <c r="E203" s="6">
        <f t="shared" si="116"/>
        <v>6.4328644078990678</v>
      </c>
      <c r="F203" s="2">
        <v>19</v>
      </c>
      <c r="G203" s="2">
        <v>4</v>
      </c>
      <c r="H203" s="2">
        <v>0.35</v>
      </c>
      <c r="I203" s="2">
        <v>123.6</v>
      </c>
      <c r="J203" s="2">
        <v>91.2</v>
      </c>
      <c r="K203" s="2">
        <f t="shared" si="117"/>
        <v>1.3552631578947367</v>
      </c>
      <c r="L203" s="2">
        <v>0.27</v>
      </c>
      <c r="N203" s="2">
        <f t="shared" si="51"/>
        <v>0.95078858727957216</v>
      </c>
      <c r="O203" s="2">
        <f t="shared" si="52"/>
        <v>1.0712565197562711</v>
      </c>
      <c r="P203" s="2">
        <f t="shared" si="53"/>
        <v>0.29314938909774435</v>
      </c>
      <c r="Q203" s="2">
        <f t="shared" si="54"/>
        <v>0</v>
      </c>
      <c r="R203" s="2">
        <f t="shared" si="55"/>
        <v>1</v>
      </c>
      <c r="S203" s="2">
        <f t="shared" si="99"/>
        <v>19</v>
      </c>
      <c r="T203" s="2">
        <f t="shared" si="56"/>
        <v>0.27365003964171042</v>
      </c>
      <c r="U203" s="2">
        <f t="shared" si="57"/>
        <v>0.20331279446037256</v>
      </c>
      <c r="V203" s="2">
        <v>1</v>
      </c>
      <c r="W203" s="2">
        <f t="shared" si="100"/>
        <v>0.74296643525639428</v>
      </c>
      <c r="X203" s="16">
        <f t="shared" si="101"/>
        <v>5</v>
      </c>
      <c r="Y203" s="16">
        <f t="shared" si="102"/>
        <v>2.0505523621953374</v>
      </c>
      <c r="Z203" s="1">
        <f t="shared" si="103"/>
        <v>0.97984472020637559</v>
      </c>
      <c r="AA203" s="16">
        <f t="shared" si="104"/>
        <v>0.38</v>
      </c>
      <c r="AB203" s="1">
        <f t="shared" si="105"/>
        <v>1</v>
      </c>
      <c r="AC203" s="1">
        <f t="shared" si="106"/>
        <v>0</v>
      </c>
      <c r="AD203" s="1">
        <f t="shared" si="107"/>
        <v>1</v>
      </c>
      <c r="AE203" s="1">
        <f t="shared" si="108"/>
        <v>0</v>
      </c>
    </row>
    <row r="204" spans="1:31" x14ac:dyDescent="0.3">
      <c r="D204" s="2">
        <v>7.3</v>
      </c>
      <c r="E204" s="6">
        <f t="shared" si="116"/>
        <v>3.1958806757734477</v>
      </c>
      <c r="F204" s="2">
        <v>8</v>
      </c>
      <c r="G204" s="2">
        <v>0</v>
      </c>
      <c r="H204" s="2">
        <v>0.4</v>
      </c>
      <c r="I204" s="2">
        <v>74.599999999999994</v>
      </c>
      <c r="J204" s="2">
        <v>47.1</v>
      </c>
      <c r="K204" s="2">
        <f t="shared" si="117"/>
        <v>1.5838641188959659</v>
      </c>
      <c r="L204" s="2">
        <v>0.38</v>
      </c>
      <c r="N204" s="2">
        <f t="shared" si="51"/>
        <v>0.97555151283033315</v>
      </c>
      <c r="O204" s="2">
        <f t="shared" si="52"/>
        <v>1.0712565197562711</v>
      </c>
      <c r="P204" s="2">
        <f t="shared" si="53"/>
        <v>0.40173666969972699</v>
      </c>
      <c r="Q204" s="2">
        <f t="shared" si="54"/>
        <v>0</v>
      </c>
      <c r="R204" s="2">
        <f t="shared" si="55"/>
        <v>1</v>
      </c>
      <c r="S204" s="2">
        <f t="shared" si="99"/>
        <v>8</v>
      </c>
      <c r="T204" s="2">
        <f t="shared" si="56"/>
        <v>0.37501444545805784</v>
      </c>
      <c r="U204" s="2">
        <f t="shared" si="57"/>
        <v>9.5920797720797715E-2</v>
      </c>
      <c r="V204" s="2">
        <v>1</v>
      </c>
      <c r="W204" s="2">
        <f t="shared" si="100"/>
        <v>0.2557789410048889</v>
      </c>
      <c r="X204" s="16">
        <f t="shared" si="101"/>
        <v>5</v>
      </c>
      <c r="Y204" s="16">
        <f t="shared" si="102"/>
        <v>6.8551567738356889</v>
      </c>
      <c r="Z204" s="1">
        <f t="shared" si="103"/>
        <v>0.99999999999643829</v>
      </c>
      <c r="AA204" s="16">
        <f t="shared" si="104"/>
        <v>0.16</v>
      </c>
      <c r="AB204" s="1">
        <f t="shared" si="105"/>
        <v>1</v>
      </c>
      <c r="AC204" s="1">
        <f t="shared" si="106"/>
        <v>0</v>
      </c>
      <c r="AD204" s="1">
        <f t="shared" si="107"/>
        <v>1</v>
      </c>
      <c r="AE204" s="1">
        <f t="shared" si="108"/>
        <v>0</v>
      </c>
    </row>
    <row r="205" spans="1:31" x14ac:dyDescent="0.3">
      <c r="D205" s="2">
        <v>7.3</v>
      </c>
      <c r="E205" s="6">
        <f t="shared" si="116"/>
        <v>7.5597554196776091</v>
      </c>
      <c r="F205" s="2">
        <v>20</v>
      </c>
      <c r="G205" s="2">
        <v>0</v>
      </c>
      <c r="H205" s="2">
        <v>0.4</v>
      </c>
      <c r="I205" s="2">
        <v>128.5</v>
      </c>
      <c r="J205" s="2">
        <v>63.8</v>
      </c>
      <c r="K205" s="2">
        <f t="shared" si="117"/>
        <v>2.0141065830721003</v>
      </c>
      <c r="L205" s="2">
        <v>0.45</v>
      </c>
      <c r="N205" s="2">
        <f t="shared" si="51"/>
        <v>0.94216787103946631</v>
      </c>
      <c r="O205" s="2">
        <f t="shared" si="52"/>
        <v>1.0712565197562711</v>
      </c>
      <c r="P205" s="2">
        <f t="shared" si="53"/>
        <v>0.49338289296909993</v>
      </c>
      <c r="Q205" s="2">
        <f t="shared" si="54"/>
        <v>0</v>
      </c>
      <c r="R205" s="2">
        <f t="shared" si="55"/>
        <v>1</v>
      </c>
      <c r="S205" s="2">
        <f t="shared" si="99"/>
        <v>20</v>
      </c>
      <c r="T205" s="2">
        <f t="shared" si="56"/>
        <v>0.46056465829617804</v>
      </c>
      <c r="U205" s="2">
        <f t="shared" si="57"/>
        <v>0.21540970583244634</v>
      </c>
      <c r="V205" s="2">
        <v>0</v>
      </c>
      <c r="W205" s="2">
        <f t="shared" si="100"/>
        <v>0.46770784938066512</v>
      </c>
      <c r="X205" s="16">
        <f t="shared" si="101"/>
        <v>5</v>
      </c>
      <c r="Y205" s="16">
        <f t="shared" si="102"/>
        <v>3.7514479941536436</v>
      </c>
      <c r="Z205" s="1">
        <f t="shared" si="103"/>
        <v>0.99991209188745844</v>
      </c>
      <c r="AA205" s="16">
        <f t="shared" si="104"/>
        <v>0.4</v>
      </c>
      <c r="AB205" s="1">
        <f t="shared" si="105"/>
        <v>0</v>
      </c>
      <c r="AC205" s="1">
        <f t="shared" si="106"/>
        <v>0</v>
      </c>
      <c r="AD205" s="1">
        <f t="shared" si="107"/>
        <v>0</v>
      </c>
      <c r="AE205" s="1">
        <f t="shared" si="108"/>
        <v>0</v>
      </c>
    </row>
    <row r="206" spans="1:31" x14ac:dyDescent="0.3">
      <c r="D206" s="2">
        <v>7.3</v>
      </c>
      <c r="E206" s="6">
        <f t="shared" si="116"/>
        <v>4.2624946030386175</v>
      </c>
      <c r="F206" s="2">
        <v>7</v>
      </c>
      <c r="G206" s="2">
        <v>35</v>
      </c>
      <c r="H206" s="2">
        <v>0.35</v>
      </c>
      <c r="I206" s="2">
        <v>66.7</v>
      </c>
      <c r="J206" s="2">
        <v>35.299999999999997</v>
      </c>
      <c r="K206" s="2">
        <f t="shared" si="117"/>
        <v>1.8895184135977339</v>
      </c>
      <c r="L206" s="2">
        <v>0.39</v>
      </c>
      <c r="N206" s="2">
        <f t="shared" ref="N206:N207" si="132">IF(E206&lt;=9.15,1-0.00765*E206,IF(AND(E206&gt;9.15,E206&lt;=23),1.174-0.0267*E206,IF(AND(E206&gt;23,E206&lt;=30),0.744-0.008*E206,0.5)))</f>
        <v>0.96739191628675458</v>
      </c>
      <c r="O206" s="2">
        <f t="shared" ref="O206:O207" si="133">(10^2.24)/(D206^2.56)</f>
        <v>1.0712565197562711</v>
      </c>
      <c r="P206" s="2">
        <f t="shared" ref="P206:P207" si="134">0.65*H206*I206*N206/J206</f>
        <v>0.41584835087009309</v>
      </c>
      <c r="Q206" s="2">
        <f t="shared" ref="Q206:Q207" si="135">IF(G206&lt;=5,0,IF(AND(G206&gt;5,G206&lt;35),EXP(1.76-190/G206^2),5))</f>
        <v>5</v>
      </c>
      <c r="R206" s="2">
        <f t="shared" ref="R206:R207" si="136">IF(G206&lt;=5,1,IF(AND(G206&gt;5,G206&lt;35),(0.99+(G206^1.5)/1000),1.2))</f>
        <v>1.2</v>
      </c>
      <c r="S206" s="2">
        <f t="shared" si="99"/>
        <v>13.4</v>
      </c>
      <c r="T206" s="2">
        <f t="shared" ref="T206:T207" si="137">P206/O206</f>
        <v>0.38818746322748687</v>
      </c>
      <c r="U206" s="2">
        <f t="shared" ref="U206:U207" si="138">1/(34-S206)+S206/135+50/((10*S206+45)^2)-1/200</f>
        <v>0.14436344918824284</v>
      </c>
      <c r="V206" s="2">
        <v>0</v>
      </c>
      <c r="W206" s="2">
        <f t="shared" si="100"/>
        <v>0.37189106517755444</v>
      </c>
      <c r="X206" s="16">
        <f t="shared" si="101"/>
        <v>35</v>
      </c>
      <c r="Y206" s="16">
        <f t="shared" si="102"/>
        <v>6.141384280112697</v>
      </c>
      <c r="Z206" s="1">
        <f t="shared" si="103"/>
        <v>0.99999999959097297</v>
      </c>
      <c r="AA206" s="16">
        <f t="shared" si="104"/>
        <v>0.26800000000000002</v>
      </c>
      <c r="AB206" s="1">
        <f t="shared" si="105"/>
        <v>0</v>
      </c>
      <c r="AC206" s="1">
        <f t="shared" si="106"/>
        <v>0</v>
      </c>
      <c r="AD206" s="1">
        <f t="shared" si="107"/>
        <v>0</v>
      </c>
      <c r="AE206" s="1">
        <f t="shared" si="108"/>
        <v>0</v>
      </c>
    </row>
    <row r="207" spans="1:31" x14ac:dyDescent="0.3">
      <c r="D207" s="2">
        <v>7.3</v>
      </c>
      <c r="E207" s="6">
        <f t="shared" si="116"/>
        <v>6.0130345844631616</v>
      </c>
      <c r="F207" s="2">
        <v>8</v>
      </c>
      <c r="G207" s="2">
        <v>21</v>
      </c>
      <c r="H207" s="2">
        <v>0.4</v>
      </c>
      <c r="I207" s="2">
        <v>100.1</v>
      </c>
      <c r="J207" s="2">
        <v>51</v>
      </c>
      <c r="K207" s="2">
        <f t="shared" si="117"/>
        <v>1.9627450980392156</v>
      </c>
      <c r="L207" s="2">
        <v>0.45</v>
      </c>
      <c r="N207" s="2">
        <f t="shared" si="132"/>
        <v>0.95400028542885684</v>
      </c>
      <c r="O207" s="2">
        <f t="shared" si="133"/>
        <v>1.0712565197562711</v>
      </c>
      <c r="P207" s="2">
        <f t="shared" si="134"/>
        <v>0.48683943977591032</v>
      </c>
      <c r="Q207" s="2">
        <f t="shared" si="135"/>
        <v>3.7778724140058317</v>
      </c>
      <c r="R207" s="2">
        <f t="shared" si="136"/>
        <v>1.0862340895940727</v>
      </c>
      <c r="S207" s="2">
        <f t="shared" si="99"/>
        <v>12.467745130758413</v>
      </c>
      <c r="T207" s="2">
        <f t="shared" si="137"/>
        <v>0.4544564544509605</v>
      </c>
      <c r="U207" s="2">
        <f t="shared" si="138"/>
        <v>0.13553230983931949</v>
      </c>
      <c r="V207" s="2">
        <v>0</v>
      </c>
      <c r="W207" s="2">
        <f t="shared" si="100"/>
        <v>0.29822947503971364</v>
      </c>
      <c r="X207" s="16">
        <f t="shared" si="101"/>
        <v>21</v>
      </c>
      <c r="Y207" s="16">
        <f t="shared" si="102"/>
        <v>7.4261260110364073</v>
      </c>
      <c r="Z207" s="1">
        <f t="shared" si="103"/>
        <v>0.99999999999994404</v>
      </c>
      <c r="AA207" s="16">
        <f t="shared" si="104"/>
        <v>0.24935490261516827</v>
      </c>
      <c r="AB207" s="1">
        <f t="shared" si="105"/>
        <v>0</v>
      </c>
      <c r="AC207" s="1">
        <f t="shared" si="106"/>
        <v>0</v>
      </c>
      <c r="AD207" s="1">
        <f t="shared" si="107"/>
        <v>0</v>
      </c>
      <c r="AE207" s="1">
        <f t="shared" si="108"/>
        <v>0</v>
      </c>
    </row>
    <row r="208" spans="1:31" x14ac:dyDescent="0.3">
      <c r="A208" s="2" t="s">
        <v>23</v>
      </c>
      <c r="B208" s="2">
        <v>1964</v>
      </c>
      <c r="C208" s="2" t="s">
        <v>19</v>
      </c>
      <c r="D208" s="2">
        <v>7.5</v>
      </c>
      <c r="E208" s="6">
        <f t="shared" si="116"/>
        <v>6.8769034286275756</v>
      </c>
      <c r="F208" s="2">
        <v>8</v>
      </c>
      <c r="G208" s="2">
        <v>2</v>
      </c>
      <c r="H208" s="2">
        <v>0.16</v>
      </c>
      <c r="I208" s="2">
        <v>130.5</v>
      </c>
      <c r="J208" s="2">
        <v>71.599999999999994</v>
      </c>
      <c r="K208" s="2">
        <f t="shared" si="117"/>
        <v>1.8226256983240225</v>
      </c>
      <c r="L208" s="2">
        <v>0.17</v>
      </c>
      <c r="N208" s="2">
        <f t="shared" si="51"/>
        <v>0.947391688770999</v>
      </c>
      <c r="O208" s="2">
        <f t="shared" si="52"/>
        <v>0.99963894091599059</v>
      </c>
      <c r="P208" s="2">
        <f t="shared" si="53"/>
        <v>0.17958100558659218</v>
      </c>
      <c r="Q208" s="2">
        <f t="shared" si="54"/>
        <v>0</v>
      </c>
      <c r="R208" s="2">
        <f t="shared" si="55"/>
        <v>1</v>
      </c>
      <c r="S208" s="2">
        <f t="shared" si="99"/>
        <v>8</v>
      </c>
      <c r="T208" s="2">
        <f t="shared" si="56"/>
        <v>0.17964586835926805</v>
      </c>
      <c r="U208" s="2">
        <f t="shared" si="57"/>
        <v>9.5920797720797715E-2</v>
      </c>
      <c r="V208" s="2">
        <v>1</v>
      </c>
      <c r="W208" s="2">
        <f t="shared" si="100"/>
        <v>0.53394380063875879</v>
      </c>
      <c r="X208" s="16">
        <f t="shared" si="101"/>
        <v>5</v>
      </c>
      <c r="Y208" s="16">
        <f t="shared" si="102"/>
        <v>3.7525375891415242</v>
      </c>
      <c r="Z208" s="1">
        <f t="shared" si="103"/>
        <v>0.99991247321312349</v>
      </c>
      <c r="AA208" s="16">
        <f t="shared" si="104"/>
        <v>0.16</v>
      </c>
      <c r="AB208" s="1">
        <f t="shared" si="105"/>
        <v>1</v>
      </c>
      <c r="AC208" s="1">
        <f t="shared" si="106"/>
        <v>0</v>
      </c>
      <c r="AD208" s="1">
        <f t="shared" si="107"/>
        <v>1</v>
      </c>
      <c r="AE208" s="1">
        <f t="shared" si="108"/>
        <v>0</v>
      </c>
    </row>
    <row r="209" spans="1:31" x14ac:dyDescent="0.3">
      <c r="D209" s="2">
        <v>7.5</v>
      </c>
      <c r="E209" s="6">
        <f t="shared" si="116"/>
        <v>6.8769034286275756</v>
      </c>
      <c r="F209" s="2">
        <v>12</v>
      </c>
      <c r="G209" s="2">
        <v>2</v>
      </c>
      <c r="H209" s="2">
        <v>0.16</v>
      </c>
      <c r="I209" s="2">
        <v>130.5</v>
      </c>
      <c r="J209" s="2">
        <v>71.599999999999994</v>
      </c>
      <c r="K209" s="2">
        <f t="shared" si="117"/>
        <v>1.8226256983240225</v>
      </c>
      <c r="L209" s="2">
        <v>0.17</v>
      </c>
      <c r="N209" s="2">
        <f t="shared" si="51"/>
        <v>0.947391688770999</v>
      </c>
      <c r="O209" s="2">
        <f t="shared" si="52"/>
        <v>0.99963894091599059</v>
      </c>
      <c r="P209" s="2">
        <f t="shared" si="53"/>
        <v>0.17958100558659218</v>
      </c>
      <c r="Q209" s="2">
        <f t="shared" si="54"/>
        <v>0</v>
      </c>
      <c r="R209" s="2">
        <f t="shared" si="55"/>
        <v>1</v>
      </c>
      <c r="S209" s="2">
        <f t="shared" si="99"/>
        <v>12</v>
      </c>
      <c r="T209" s="2">
        <f t="shared" si="56"/>
        <v>0.17964586835926805</v>
      </c>
      <c r="U209" s="2">
        <f t="shared" si="57"/>
        <v>0.1311799816345271</v>
      </c>
      <c r="V209" s="2">
        <v>0</v>
      </c>
      <c r="W209" s="2">
        <f t="shared" si="100"/>
        <v>0.73021429789960124</v>
      </c>
      <c r="X209" s="16">
        <f t="shared" si="101"/>
        <v>5</v>
      </c>
      <c r="Y209" s="16">
        <f t="shared" si="102"/>
        <v>2.2414264780304127</v>
      </c>
      <c r="Z209" s="1">
        <f t="shared" si="103"/>
        <v>0.98750076850531554</v>
      </c>
      <c r="AA209" s="16">
        <f t="shared" si="104"/>
        <v>0.24</v>
      </c>
      <c r="AB209" s="1">
        <f t="shared" si="105"/>
        <v>0</v>
      </c>
      <c r="AC209" s="1">
        <f t="shared" si="106"/>
        <v>0</v>
      </c>
      <c r="AD209" s="1">
        <f t="shared" si="107"/>
        <v>0</v>
      </c>
      <c r="AE209" s="1">
        <f t="shared" si="108"/>
        <v>0</v>
      </c>
    </row>
    <row r="210" spans="1:31" x14ac:dyDescent="0.3">
      <c r="D210" s="2">
        <v>7.5</v>
      </c>
      <c r="E210" s="6">
        <f t="shared" si="116"/>
        <v>7.1784894742093375</v>
      </c>
      <c r="F210" s="2">
        <v>18</v>
      </c>
      <c r="G210" s="2">
        <v>2</v>
      </c>
      <c r="H210" s="2">
        <v>0.16</v>
      </c>
      <c r="I210" s="2">
        <v>128.5</v>
      </c>
      <c r="J210" s="2">
        <v>79.5</v>
      </c>
      <c r="K210" s="2">
        <f t="shared" si="117"/>
        <v>1.6163522012578617</v>
      </c>
      <c r="L210" s="2">
        <v>0.15</v>
      </c>
      <c r="N210" s="2">
        <f t="shared" si="51"/>
        <v>0.94508455552229853</v>
      </c>
      <c r="O210" s="2">
        <f t="shared" si="52"/>
        <v>0.99963894091599059</v>
      </c>
      <c r="P210" s="2">
        <f t="shared" si="53"/>
        <v>0.15886930817610062</v>
      </c>
      <c r="Q210" s="2">
        <f t="shared" si="54"/>
        <v>0</v>
      </c>
      <c r="R210" s="2">
        <f t="shared" si="55"/>
        <v>1</v>
      </c>
      <c r="S210" s="2">
        <f t="shared" si="99"/>
        <v>18</v>
      </c>
      <c r="T210" s="2">
        <f t="shared" si="56"/>
        <v>0.15892669010125324</v>
      </c>
      <c r="U210" s="2">
        <f t="shared" si="57"/>
        <v>0.19182098765432098</v>
      </c>
      <c r="V210" s="2">
        <v>0</v>
      </c>
      <c r="W210" s="2">
        <f t="shared" si="100"/>
        <v>1.206977805503346</v>
      </c>
      <c r="X210" s="16">
        <f t="shared" si="101"/>
        <v>5</v>
      </c>
      <c r="Y210" s="16">
        <f t="shared" si="102"/>
        <v>-0.48636736243394402</v>
      </c>
      <c r="Z210" s="1">
        <f t="shared" si="103"/>
        <v>0.31335336326157448</v>
      </c>
      <c r="AA210" s="16">
        <f t="shared" si="104"/>
        <v>0.36</v>
      </c>
      <c r="AB210" s="1">
        <f t="shared" si="105"/>
        <v>0</v>
      </c>
      <c r="AC210" s="1">
        <f t="shared" si="106"/>
        <v>1</v>
      </c>
      <c r="AD210" s="1">
        <f t="shared" si="107"/>
        <v>0</v>
      </c>
      <c r="AE210" s="1">
        <f t="shared" si="108"/>
        <v>1</v>
      </c>
    </row>
    <row r="211" spans="1:31" x14ac:dyDescent="0.3">
      <c r="D211" s="2">
        <v>7.5</v>
      </c>
      <c r="E211" s="6">
        <f t="shared" si="116"/>
        <v>9.3148178716848289</v>
      </c>
      <c r="F211" s="2">
        <v>10</v>
      </c>
      <c r="G211" s="2">
        <v>2</v>
      </c>
      <c r="H211" s="2">
        <v>0.16</v>
      </c>
      <c r="I211" s="2">
        <v>186.4</v>
      </c>
      <c r="J211" s="2">
        <v>98.1</v>
      </c>
      <c r="K211" s="2">
        <f t="shared" si="117"/>
        <v>1.9001019367991847</v>
      </c>
      <c r="L211" s="2">
        <v>0.17</v>
      </c>
      <c r="N211" s="2">
        <f t="shared" si="51"/>
        <v>0.92529436282601496</v>
      </c>
      <c r="O211" s="2">
        <f t="shared" si="52"/>
        <v>0.99963894091599059</v>
      </c>
      <c r="P211" s="2">
        <f t="shared" si="53"/>
        <v>0.18284797553516818</v>
      </c>
      <c r="Q211" s="2">
        <f t="shared" si="54"/>
        <v>0</v>
      </c>
      <c r="R211" s="2">
        <f t="shared" si="55"/>
        <v>1</v>
      </c>
      <c r="S211" s="2">
        <f t="shared" si="99"/>
        <v>10</v>
      </c>
      <c r="T211" s="2">
        <f t="shared" si="56"/>
        <v>0.18291401830306916</v>
      </c>
      <c r="U211" s="2">
        <f t="shared" si="57"/>
        <v>0.11311886202492621</v>
      </c>
      <c r="V211" s="2">
        <v>1</v>
      </c>
      <c r="W211" s="2">
        <f t="shared" si="100"/>
        <v>0.61842642283162919</v>
      </c>
      <c r="X211" s="16">
        <f t="shared" si="101"/>
        <v>5</v>
      </c>
      <c r="Y211" s="16">
        <f t="shared" si="102"/>
        <v>3.5174425994638097</v>
      </c>
      <c r="Z211" s="1">
        <f t="shared" si="103"/>
        <v>0.99978213671081229</v>
      </c>
      <c r="AA211" s="16">
        <f t="shared" si="104"/>
        <v>0.2</v>
      </c>
      <c r="AB211" s="1">
        <f t="shared" si="105"/>
        <v>1</v>
      </c>
      <c r="AC211" s="1">
        <f t="shared" si="106"/>
        <v>0</v>
      </c>
      <c r="AD211" s="1">
        <f t="shared" si="107"/>
        <v>1</v>
      </c>
      <c r="AE211" s="1">
        <f t="shared" si="108"/>
        <v>0</v>
      </c>
    </row>
    <row r="212" spans="1:31" x14ac:dyDescent="0.3">
      <c r="D212" s="2">
        <v>7.5</v>
      </c>
      <c r="E212" s="6">
        <f t="shared" si="116"/>
        <v>9.3148178716848289</v>
      </c>
      <c r="F212" s="2">
        <v>16</v>
      </c>
      <c r="G212" s="2">
        <v>2</v>
      </c>
      <c r="H212" s="2">
        <v>0.16</v>
      </c>
      <c r="I212" s="2">
        <v>186.4</v>
      </c>
      <c r="J212" s="2">
        <v>98.1</v>
      </c>
      <c r="K212" s="2">
        <f t="shared" si="117"/>
        <v>1.9001019367991847</v>
      </c>
      <c r="L212" s="2">
        <v>0.17</v>
      </c>
      <c r="N212" s="2">
        <f t="shared" si="51"/>
        <v>0.92529436282601496</v>
      </c>
      <c r="O212" s="2">
        <f t="shared" si="52"/>
        <v>0.99963894091599059</v>
      </c>
      <c r="P212" s="2">
        <f t="shared" si="53"/>
        <v>0.18284797553516818</v>
      </c>
      <c r="Q212" s="2">
        <f t="shared" si="54"/>
        <v>0</v>
      </c>
      <c r="R212" s="2">
        <f t="shared" si="55"/>
        <v>1</v>
      </c>
      <c r="S212" s="2">
        <f t="shared" si="99"/>
        <v>16</v>
      </c>
      <c r="T212" s="2">
        <f t="shared" si="56"/>
        <v>0.18291401830306916</v>
      </c>
      <c r="U212" s="2">
        <f t="shared" si="57"/>
        <v>0.170263842069315</v>
      </c>
      <c r="V212" s="2">
        <v>0</v>
      </c>
      <c r="W212" s="2">
        <f t="shared" si="100"/>
        <v>0.93084085981428621</v>
      </c>
      <c r="X212" s="16">
        <f t="shared" si="101"/>
        <v>5</v>
      </c>
      <c r="Y212" s="16">
        <f t="shared" si="102"/>
        <v>1.2507759327971442</v>
      </c>
      <c r="Z212" s="1">
        <f t="shared" si="103"/>
        <v>0.89449188102696686</v>
      </c>
      <c r="AA212" s="16">
        <f t="shared" si="104"/>
        <v>0.32</v>
      </c>
      <c r="AB212" s="1">
        <f t="shared" si="105"/>
        <v>0</v>
      </c>
      <c r="AC212" s="1">
        <f t="shared" si="106"/>
        <v>0</v>
      </c>
      <c r="AD212" s="1">
        <f t="shared" si="107"/>
        <v>0</v>
      </c>
      <c r="AE212" s="1">
        <f t="shared" si="108"/>
        <v>0</v>
      </c>
    </row>
    <row r="213" spans="1:31" x14ac:dyDescent="0.3">
      <c r="D213" s="2">
        <v>7.5</v>
      </c>
      <c r="E213" s="6">
        <f t="shared" si="116"/>
        <v>11.445992546860229</v>
      </c>
      <c r="F213" s="2">
        <v>20</v>
      </c>
      <c r="G213" s="2">
        <v>2</v>
      </c>
      <c r="H213" s="2">
        <v>0.16</v>
      </c>
      <c r="I213" s="2">
        <v>184.4</v>
      </c>
      <c r="J213" s="2">
        <v>105.9</v>
      </c>
      <c r="K213" s="2">
        <f t="shared" si="117"/>
        <v>1.7412653446647781</v>
      </c>
      <c r="L213" s="2">
        <v>0.15</v>
      </c>
      <c r="N213" s="2">
        <f t="shared" si="51"/>
        <v>0.86839199899883179</v>
      </c>
      <c r="O213" s="2">
        <f t="shared" si="52"/>
        <v>0.99963894091599059</v>
      </c>
      <c r="P213" s="2">
        <f t="shared" si="53"/>
        <v>0.15725849291784702</v>
      </c>
      <c r="Q213" s="2">
        <f t="shared" si="54"/>
        <v>0</v>
      </c>
      <c r="R213" s="2">
        <f t="shared" si="55"/>
        <v>1</v>
      </c>
      <c r="S213" s="2">
        <f t="shared" si="99"/>
        <v>20</v>
      </c>
      <c r="T213" s="2">
        <f t="shared" si="56"/>
        <v>0.15731529303345035</v>
      </c>
      <c r="U213" s="2">
        <f t="shared" si="57"/>
        <v>0.21540970583244634</v>
      </c>
      <c r="V213" s="2">
        <v>0</v>
      </c>
      <c r="W213" s="2">
        <f t="shared" si="100"/>
        <v>1.3692864926148232</v>
      </c>
      <c r="X213" s="16">
        <f t="shared" si="101"/>
        <v>5</v>
      </c>
      <c r="Y213" s="16">
        <f t="shared" si="102"/>
        <v>-0.89926094190041872</v>
      </c>
      <c r="Z213" s="1">
        <f t="shared" si="103"/>
        <v>0.18425684320438507</v>
      </c>
      <c r="AA213" s="16">
        <f t="shared" si="104"/>
        <v>0.4</v>
      </c>
      <c r="AB213" s="1">
        <f t="shared" si="105"/>
        <v>0</v>
      </c>
      <c r="AC213" s="1">
        <f t="shared" si="106"/>
        <v>1</v>
      </c>
      <c r="AD213" s="1">
        <f t="shared" si="107"/>
        <v>0</v>
      </c>
      <c r="AE213" s="1">
        <f t="shared" si="108"/>
        <v>1</v>
      </c>
    </row>
    <row r="214" spans="1:31" x14ac:dyDescent="0.3">
      <c r="D214" s="2">
        <v>7.5</v>
      </c>
      <c r="E214" s="6">
        <f t="shared" si="116"/>
        <v>2.5401836969001299</v>
      </c>
      <c r="F214" s="2">
        <v>4</v>
      </c>
      <c r="G214" s="2">
        <v>10</v>
      </c>
      <c r="H214" s="2">
        <v>0.16</v>
      </c>
      <c r="I214" s="2">
        <v>80.400000000000006</v>
      </c>
      <c r="J214" s="2">
        <v>38.299999999999997</v>
      </c>
      <c r="K214" s="2">
        <f t="shared" si="117"/>
        <v>2.0992167101827679</v>
      </c>
      <c r="L214" s="2">
        <v>0.21</v>
      </c>
      <c r="N214" s="2">
        <f t="shared" si="51"/>
        <v>0.98056759471871402</v>
      </c>
      <c r="O214" s="2">
        <f t="shared" si="52"/>
        <v>0.99963894091599059</v>
      </c>
      <c r="P214" s="2">
        <f t="shared" si="53"/>
        <v>0.21407608355091384</v>
      </c>
      <c r="Q214" s="2">
        <f t="shared" si="54"/>
        <v>0.86935823539880586</v>
      </c>
      <c r="R214" s="2">
        <f t="shared" si="55"/>
        <v>1.0216227766016839</v>
      </c>
      <c r="S214" s="2">
        <f t="shared" si="99"/>
        <v>4.9558493418055409</v>
      </c>
      <c r="T214" s="2">
        <f t="shared" si="56"/>
        <v>0.21415340558337126</v>
      </c>
      <c r="U214" s="2">
        <f t="shared" si="57"/>
        <v>7.1732358316122888E-2</v>
      </c>
      <c r="V214" s="2">
        <v>1</v>
      </c>
      <c r="W214" s="2">
        <f t="shared" si="100"/>
        <v>0.33495782203751617</v>
      </c>
      <c r="X214" s="16">
        <f t="shared" si="101"/>
        <v>10</v>
      </c>
      <c r="Y214" s="16">
        <f t="shared" si="102"/>
        <v>5.1508726498174342</v>
      </c>
      <c r="Z214" s="1">
        <f t="shared" si="103"/>
        <v>0.99999987036139637</v>
      </c>
      <c r="AA214" s="16">
        <f t="shared" si="104"/>
        <v>9.9116986836110824E-2</v>
      </c>
      <c r="AB214" s="1">
        <f t="shared" si="105"/>
        <v>1</v>
      </c>
      <c r="AC214" s="1">
        <f t="shared" si="106"/>
        <v>0</v>
      </c>
      <c r="AD214" s="1">
        <f t="shared" si="107"/>
        <v>1</v>
      </c>
      <c r="AE214" s="1">
        <f t="shared" si="108"/>
        <v>0</v>
      </c>
    </row>
    <row r="215" spans="1:31" x14ac:dyDescent="0.3">
      <c r="D215" s="2">
        <v>7.5</v>
      </c>
      <c r="E215" s="6">
        <f t="shared" si="116"/>
        <v>6.3942021008210528</v>
      </c>
      <c r="F215" s="2">
        <v>27</v>
      </c>
      <c r="G215" s="2">
        <v>0</v>
      </c>
      <c r="H215" s="2">
        <v>0.16</v>
      </c>
      <c r="I215" s="2">
        <v>111.8</v>
      </c>
      <c r="J215" s="2">
        <v>65.7</v>
      </c>
      <c r="K215" s="2">
        <f t="shared" si="117"/>
        <v>1.7016742770167426</v>
      </c>
      <c r="L215" s="2">
        <v>0.16</v>
      </c>
      <c r="N215" s="2">
        <f t="shared" si="51"/>
        <v>0.95108435392871893</v>
      </c>
      <c r="O215" s="2">
        <f t="shared" si="52"/>
        <v>0.99963894091599059</v>
      </c>
      <c r="P215" s="2">
        <f t="shared" si="53"/>
        <v>0.1683173211567732</v>
      </c>
      <c r="Q215" s="2">
        <f t="shared" si="54"/>
        <v>0</v>
      </c>
      <c r="R215" s="2">
        <f t="shared" si="55"/>
        <v>1</v>
      </c>
      <c r="S215" s="2">
        <f t="shared" si="99"/>
        <v>27</v>
      </c>
      <c r="T215" s="2">
        <f t="shared" si="56"/>
        <v>0.16837811560496074</v>
      </c>
      <c r="U215" s="2">
        <f t="shared" si="57"/>
        <v>0.33836104812295287</v>
      </c>
      <c r="V215" s="2">
        <v>0</v>
      </c>
      <c r="W215" s="2">
        <f t="shared" si="100"/>
        <v>2.0095310302485894</v>
      </c>
      <c r="X215" s="16">
        <f t="shared" si="101"/>
        <v>5</v>
      </c>
      <c r="Y215" s="16">
        <f t="shared" si="102"/>
        <v>-3.8626452865064227</v>
      </c>
      <c r="Z215" s="1">
        <f t="shared" si="103"/>
        <v>5.608290819784549E-5</v>
      </c>
      <c r="AA215" s="16">
        <f t="shared" si="104"/>
        <v>0.54</v>
      </c>
      <c r="AB215" s="1">
        <f t="shared" si="105"/>
        <v>0</v>
      </c>
      <c r="AC215" s="1">
        <f t="shared" si="106"/>
        <v>1</v>
      </c>
      <c r="AD215" s="1">
        <f t="shared" si="107"/>
        <v>0</v>
      </c>
      <c r="AE215" s="1">
        <f t="shared" si="108"/>
        <v>1</v>
      </c>
    </row>
    <row r="216" spans="1:31" x14ac:dyDescent="0.3">
      <c r="D216" s="2">
        <v>7.5</v>
      </c>
      <c r="E216" s="6">
        <f t="shared" si="116"/>
        <v>5.2396280400572204</v>
      </c>
      <c r="F216" s="2">
        <v>12</v>
      </c>
      <c r="G216" s="2">
        <v>0</v>
      </c>
      <c r="H216" s="2">
        <v>0.16</v>
      </c>
      <c r="I216" s="2">
        <v>93.2</v>
      </c>
      <c r="J216" s="2">
        <v>68.7</v>
      </c>
      <c r="K216" s="2">
        <f t="shared" si="117"/>
        <v>1.3566229985443958</v>
      </c>
      <c r="L216" s="2">
        <v>0.13</v>
      </c>
      <c r="N216" s="2">
        <f t="shared" si="51"/>
        <v>0.95991684549356227</v>
      </c>
      <c r="O216" s="2">
        <f t="shared" si="52"/>
        <v>0.99963894091599059</v>
      </c>
      <c r="P216" s="2">
        <f t="shared" si="53"/>
        <v>0.13543350800582243</v>
      </c>
      <c r="Q216" s="2">
        <f t="shared" si="54"/>
        <v>0</v>
      </c>
      <c r="R216" s="2">
        <f t="shared" si="55"/>
        <v>1</v>
      </c>
      <c r="S216" s="2">
        <f t="shared" si="99"/>
        <v>12</v>
      </c>
      <c r="T216" s="2">
        <f t="shared" si="56"/>
        <v>0.1354824251661523</v>
      </c>
      <c r="U216" s="2">
        <f t="shared" si="57"/>
        <v>0.1311799816345271</v>
      </c>
      <c r="V216" s="2">
        <v>0</v>
      </c>
      <c r="W216" s="2">
        <f t="shared" si="100"/>
        <v>0.96824353028557919</v>
      </c>
      <c r="X216" s="16">
        <f t="shared" si="101"/>
        <v>5</v>
      </c>
      <c r="Y216" s="16">
        <f t="shared" si="102"/>
        <v>0.79284908873127591</v>
      </c>
      <c r="Z216" s="1">
        <f t="shared" si="103"/>
        <v>0.78606712383026756</v>
      </c>
      <c r="AA216" s="16">
        <f t="shared" si="104"/>
        <v>0.24</v>
      </c>
      <c r="AB216" s="1">
        <f t="shared" si="105"/>
        <v>0</v>
      </c>
      <c r="AC216" s="1">
        <f t="shared" si="106"/>
        <v>0</v>
      </c>
      <c r="AD216" s="1">
        <f t="shared" si="107"/>
        <v>0</v>
      </c>
      <c r="AE216" s="1">
        <f t="shared" si="108"/>
        <v>0</v>
      </c>
    </row>
    <row r="217" spans="1:31" x14ac:dyDescent="0.3">
      <c r="D217" s="2">
        <v>7.5</v>
      </c>
      <c r="E217" s="6">
        <f t="shared" si="116"/>
        <v>3.6426054198566149</v>
      </c>
      <c r="F217" s="2">
        <v>6</v>
      </c>
      <c r="G217" s="2">
        <v>0</v>
      </c>
      <c r="H217" s="2">
        <v>0.16</v>
      </c>
      <c r="I217" s="2">
        <v>84.4</v>
      </c>
      <c r="J217" s="2">
        <v>46.1</v>
      </c>
      <c r="K217" s="2">
        <f t="shared" si="117"/>
        <v>1.8308026030368765</v>
      </c>
      <c r="L217" s="2">
        <v>0.18</v>
      </c>
      <c r="N217" s="2">
        <f t="shared" si="51"/>
        <v>0.97213406853809692</v>
      </c>
      <c r="O217" s="2">
        <f t="shared" si="52"/>
        <v>0.99963894091599059</v>
      </c>
      <c r="P217" s="2">
        <f t="shared" si="53"/>
        <v>0.1850977006507592</v>
      </c>
      <c r="Q217" s="2">
        <f t="shared" si="54"/>
        <v>0</v>
      </c>
      <c r="R217" s="2">
        <f t="shared" si="55"/>
        <v>1</v>
      </c>
      <c r="S217" s="2">
        <f t="shared" si="99"/>
        <v>6</v>
      </c>
      <c r="T217" s="2">
        <f t="shared" si="56"/>
        <v>0.18516455599573803</v>
      </c>
      <c r="U217" s="2">
        <f t="shared" si="57"/>
        <v>7.9693877551020392E-2</v>
      </c>
      <c r="V217" s="2">
        <v>1</v>
      </c>
      <c r="W217" s="2">
        <f t="shared" si="100"/>
        <v>0.43039488374251672</v>
      </c>
      <c r="X217" s="16">
        <f t="shared" si="101"/>
        <v>5</v>
      </c>
      <c r="Y217" s="16">
        <f t="shared" si="102"/>
        <v>4.0540134398110306</v>
      </c>
      <c r="Z217" s="1">
        <f t="shared" si="103"/>
        <v>0.99997482683904004</v>
      </c>
      <c r="AA217" s="16">
        <f t="shared" si="104"/>
        <v>0.12</v>
      </c>
      <c r="AB217" s="1">
        <f t="shared" si="105"/>
        <v>1</v>
      </c>
      <c r="AC217" s="1">
        <f t="shared" si="106"/>
        <v>0</v>
      </c>
      <c r="AD217" s="1">
        <f t="shared" si="107"/>
        <v>1</v>
      </c>
      <c r="AE217" s="1">
        <f t="shared" si="108"/>
        <v>0</v>
      </c>
    </row>
    <row r="218" spans="1:31" x14ac:dyDescent="0.3">
      <c r="A218" s="2" t="s">
        <v>24</v>
      </c>
      <c r="B218" s="2">
        <v>1968</v>
      </c>
      <c r="C218" s="2" t="s">
        <v>19</v>
      </c>
      <c r="D218" s="2">
        <v>7.9</v>
      </c>
      <c r="E218" s="6">
        <f t="shared" si="116"/>
        <v>6.6531174017875712</v>
      </c>
      <c r="F218" s="2">
        <v>28</v>
      </c>
      <c r="G218" s="2">
        <v>5</v>
      </c>
      <c r="H218" s="2">
        <v>0.23</v>
      </c>
      <c r="I218" s="2">
        <v>111.8</v>
      </c>
      <c r="J218" s="2">
        <v>72.599999999999994</v>
      </c>
      <c r="K218" s="2">
        <f t="shared" si="117"/>
        <v>1.5399449035812673</v>
      </c>
      <c r="L218" s="2">
        <v>0.22</v>
      </c>
      <c r="N218" s="2">
        <f t="shared" si="51"/>
        <v>0.94910365187632506</v>
      </c>
      <c r="O218" s="2">
        <f t="shared" si="52"/>
        <v>0.87513417988240705</v>
      </c>
      <c r="P218" s="2">
        <f t="shared" si="53"/>
        <v>0.21850431608575877</v>
      </c>
      <c r="Q218" s="2">
        <f t="shared" si="54"/>
        <v>0</v>
      </c>
      <c r="R218" s="2">
        <f t="shared" si="55"/>
        <v>1</v>
      </c>
      <c r="S218" s="2">
        <f t="shared" si="99"/>
        <v>28</v>
      </c>
      <c r="T218" s="2">
        <f t="shared" si="56"/>
        <v>0.24968093020331977</v>
      </c>
      <c r="U218" s="2">
        <f t="shared" si="57"/>
        <v>0.36954744685513913</v>
      </c>
      <c r="V218" s="2">
        <v>0</v>
      </c>
      <c r="W218" s="2">
        <f t="shared" si="100"/>
        <v>1.4800787811636629</v>
      </c>
      <c r="X218" s="16">
        <f t="shared" si="101"/>
        <v>5</v>
      </c>
      <c r="Y218" s="16">
        <f t="shared" si="102"/>
        <v>-2.2479072895712831</v>
      </c>
      <c r="Z218" s="1">
        <f t="shared" si="103"/>
        <v>1.2291051129548978E-2</v>
      </c>
      <c r="AA218" s="16">
        <f t="shared" si="104"/>
        <v>0.56000000000000005</v>
      </c>
      <c r="AB218" s="1">
        <f t="shared" si="105"/>
        <v>0</v>
      </c>
      <c r="AC218" s="1">
        <f t="shared" si="106"/>
        <v>1</v>
      </c>
      <c r="AD218" s="1">
        <f t="shared" si="107"/>
        <v>0</v>
      </c>
      <c r="AE218" s="1">
        <f t="shared" si="108"/>
        <v>1</v>
      </c>
    </row>
    <row r="219" spans="1:31" x14ac:dyDescent="0.3">
      <c r="D219" s="2">
        <v>7.9</v>
      </c>
      <c r="E219" s="6">
        <f t="shared" si="116"/>
        <v>4.0263467753243045</v>
      </c>
      <c r="F219" s="2">
        <v>6</v>
      </c>
      <c r="G219" s="2">
        <v>5</v>
      </c>
      <c r="H219" s="2">
        <v>0.23</v>
      </c>
      <c r="I219" s="2">
        <v>74.599999999999994</v>
      </c>
      <c r="J219" s="2">
        <v>41.2</v>
      </c>
      <c r="K219" s="2">
        <f t="shared" si="117"/>
        <v>1.8106796116504851</v>
      </c>
      <c r="L219" s="2">
        <v>0.27</v>
      </c>
      <c r="N219" s="2">
        <f t="shared" si="51"/>
        <v>0.96919844716876913</v>
      </c>
      <c r="O219" s="2">
        <f t="shared" si="52"/>
        <v>0.87513417988240705</v>
      </c>
      <c r="P219" s="2">
        <f t="shared" si="53"/>
        <v>0.26235872625580414</v>
      </c>
      <c r="Q219" s="2">
        <f t="shared" si="54"/>
        <v>0</v>
      </c>
      <c r="R219" s="2">
        <f t="shared" si="55"/>
        <v>1</v>
      </c>
      <c r="S219" s="2">
        <f t="shared" si="99"/>
        <v>6</v>
      </c>
      <c r="T219" s="2">
        <f t="shared" si="56"/>
        <v>0.29979257157006212</v>
      </c>
      <c r="U219" s="2">
        <f t="shared" si="57"/>
        <v>7.9693877551020392E-2</v>
      </c>
      <c r="V219" s="2">
        <v>1</v>
      </c>
      <c r="W219" s="2">
        <f t="shared" si="100"/>
        <v>0.26583006087726152</v>
      </c>
      <c r="X219" s="16">
        <f t="shared" si="101"/>
        <v>5</v>
      </c>
      <c r="Y219" s="16">
        <f t="shared" si="102"/>
        <v>6.189193585583733</v>
      </c>
      <c r="Z219" s="1">
        <f t="shared" si="103"/>
        <v>0.99999999969763609</v>
      </c>
      <c r="AA219" s="16">
        <f t="shared" si="104"/>
        <v>0.12</v>
      </c>
      <c r="AB219" s="1">
        <f t="shared" si="105"/>
        <v>1</v>
      </c>
      <c r="AC219" s="1">
        <f t="shared" si="106"/>
        <v>0</v>
      </c>
      <c r="AD219" s="1">
        <f t="shared" si="107"/>
        <v>1</v>
      </c>
      <c r="AE219" s="1">
        <f t="shared" si="108"/>
        <v>0</v>
      </c>
    </row>
    <row r="220" spans="1:31" x14ac:dyDescent="0.3">
      <c r="D220" s="2">
        <v>7.9</v>
      </c>
      <c r="E220" s="6">
        <f t="shared" si="116"/>
        <v>3.1760511709020944</v>
      </c>
      <c r="F220" s="2">
        <v>16</v>
      </c>
      <c r="G220" s="2">
        <v>5</v>
      </c>
      <c r="H220" s="2">
        <v>0.23</v>
      </c>
      <c r="I220" s="2">
        <v>74.599999999999994</v>
      </c>
      <c r="J220" s="2">
        <v>45.1</v>
      </c>
      <c r="K220" s="2">
        <f t="shared" si="117"/>
        <v>1.6541019955654099</v>
      </c>
      <c r="L220" s="2">
        <v>0.25</v>
      </c>
      <c r="N220" s="2">
        <f t="shared" si="51"/>
        <v>0.97570320854259895</v>
      </c>
      <c r="O220" s="2">
        <f t="shared" si="52"/>
        <v>0.87513417988240705</v>
      </c>
      <c r="P220" s="2">
        <f t="shared" si="53"/>
        <v>0.24127993733731806</v>
      </c>
      <c r="Q220" s="2">
        <f t="shared" si="54"/>
        <v>0</v>
      </c>
      <c r="R220" s="2">
        <f t="shared" si="55"/>
        <v>1</v>
      </c>
      <c r="S220" s="2">
        <f t="shared" si="99"/>
        <v>16</v>
      </c>
      <c r="T220" s="2">
        <f t="shared" si="56"/>
        <v>0.27570622069605277</v>
      </c>
      <c r="U220" s="2">
        <f t="shared" si="57"/>
        <v>0.170263842069315</v>
      </c>
      <c r="V220" s="2">
        <v>0</v>
      </c>
      <c r="W220" s="2">
        <f t="shared" si="100"/>
        <v>0.61755531536235897</v>
      </c>
      <c r="X220" s="16">
        <f t="shared" si="101"/>
        <v>5</v>
      </c>
      <c r="Y220" s="16">
        <f t="shared" si="102"/>
        <v>2.1221666020697523</v>
      </c>
      <c r="Z220" s="1">
        <f t="shared" si="103"/>
        <v>0.9830881249658987</v>
      </c>
      <c r="AA220" s="16">
        <f t="shared" si="104"/>
        <v>0.32</v>
      </c>
      <c r="AB220" s="1">
        <f t="shared" si="105"/>
        <v>0</v>
      </c>
      <c r="AC220" s="1">
        <f t="shared" si="106"/>
        <v>0</v>
      </c>
      <c r="AD220" s="1">
        <f t="shared" si="107"/>
        <v>0</v>
      </c>
      <c r="AE220" s="1">
        <f t="shared" si="108"/>
        <v>0</v>
      </c>
    </row>
    <row r="221" spans="1:31" x14ac:dyDescent="0.3">
      <c r="D221" s="2">
        <v>7.9</v>
      </c>
      <c r="E221" s="6">
        <f t="shared" si="116"/>
        <v>5.3347320977580992</v>
      </c>
      <c r="F221" s="2">
        <v>5</v>
      </c>
      <c r="G221" s="2">
        <v>20</v>
      </c>
      <c r="H221" s="2">
        <v>0.2</v>
      </c>
      <c r="I221" s="2">
        <v>74.599999999999994</v>
      </c>
      <c r="J221" s="2">
        <v>45.1</v>
      </c>
      <c r="K221" s="2">
        <f t="shared" si="117"/>
        <v>1.6541019955654099</v>
      </c>
      <c r="L221" s="2">
        <v>0.21</v>
      </c>
      <c r="N221" s="2">
        <f t="shared" ref="N221" si="139">IF(E221&lt;=9.15,1-0.00765*E221,IF(AND(E221&gt;9.15,E221&lt;=23),1.174-0.0267*E221,IF(AND(E221&gt;23,E221&lt;=30),0.744-0.008*E221,0.5)))</f>
        <v>0.95918929945215059</v>
      </c>
      <c r="O221" s="2">
        <f t="shared" ref="O221" si="140">(10^2.24)/(D221^2.56)</f>
        <v>0.87513417988240705</v>
      </c>
      <c r="P221" s="2">
        <f t="shared" ref="P221" si="141">0.65*H221*I221*N221/J221</f>
        <v>0.20625760146534275</v>
      </c>
      <c r="Q221" s="2">
        <f t="shared" si="54"/>
        <v>3.6146679572174487</v>
      </c>
      <c r="R221" s="2">
        <f t="shared" si="55"/>
        <v>1.0794427190999916</v>
      </c>
      <c r="S221" s="2">
        <f t="shared" si="99"/>
        <v>9.0118815527174068</v>
      </c>
      <c r="T221" s="2">
        <f t="shared" si="56"/>
        <v>0.23568683089610082</v>
      </c>
      <c r="U221" s="2">
        <f t="shared" si="57"/>
        <v>0.10451235912137945</v>
      </c>
      <c r="V221" s="2">
        <v>1</v>
      </c>
      <c r="W221" s="2">
        <f t="shared" si="100"/>
        <v>0.44343741533633768</v>
      </c>
      <c r="X221" s="16">
        <f t="shared" si="101"/>
        <v>20</v>
      </c>
      <c r="Y221" s="16">
        <f t="shared" si="102"/>
        <v>5.1151290068104895</v>
      </c>
      <c r="Z221" s="1">
        <f t="shared" si="103"/>
        <v>0.99999984323670033</v>
      </c>
      <c r="AA221" s="16">
        <f t="shared" si="104"/>
        <v>0.18023763105434815</v>
      </c>
      <c r="AB221" s="1">
        <f t="shared" si="105"/>
        <v>1</v>
      </c>
      <c r="AC221" s="1">
        <f t="shared" si="106"/>
        <v>0</v>
      </c>
      <c r="AD221" s="1">
        <f t="shared" si="107"/>
        <v>1</v>
      </c>
      <c r="AE221" s="1">
        <f t="shared" si="108"/>
        <v>0</v>
      </c>
    </row>
    <row r="222" spans="1:31" x14ac:dyDescent="0.3">
      <c r="A222" s="2" t="s">
        <v>25</v>
      </c>
      <c r="B222" s="2">
        <v>1978</v>
      </c>
      <c r="C222" s="2" t="s">
        <v>19</v>
      </c>
      <c r="D222" s="2">
        <v>6.7</v>
      </c>
      <c r="E222" s="6">
        <f t="shared" si="116"/>
        <v>7.5171078496578598</v>
      </c>
      <c r="F222" s="2">
        <v>10</v>
      </c>
      <c r="G222" s="2">
        <v>0</v>
      </c>
      <c r="H222" s="2">
        <v>0.1</v>
      </c>
      <c r="I222" s="2">
        <v>118.7</v>
      </c>
      <c r="J222" s="2">
        <v>66.7</v>
      </c>
      <c r="K222" s="2">
        <f t="shared" si="117"/>
        <v>1.7796101949025487</v>
      </c>
      <c r="L222" s="2">
        <v>0.09</v>
      </c>
      <c r="N222" s="2">
        <f t="shared" si="51"/>
        <v>0.94249412495011742</v>
      </c>
      <c r="O222" s="2">
        <f t="shared" si="52"/>
        <v>1.3342846969534323</v>
      </c>
      <c r="P222" s="2">
        <f t="shared" si="53"/>
        <v>0.10902268997080407</v>
      </c>
      <c r="Q222" s="2">
        <f t="shared" si="54"/>
        <v>0</v>
      </c>
      <c r="R222" s="2">
        <f t="shared" si="55"/>
        <v>1</v>
      </c>
      <c r="S222" s="2">
        <f t="shared" si="99"/>
        <v>10</v>
      </c>
      <c r="T222" s="2">
        <f t="shared" si="56"/>
        <v>8.1708716452894348E-2</v>
      </c>
      <c r="U222" s="2">
        <f t="shared" si="57"/>
        <v>0.11311886202492621</v>
      </c>
      <c r="V222" s="2">
        <v>0</v>
      </c>
      <c r="W222" s="2">
        <f t="shared" si="100"/>
        <v>1.3844160933569436</v>
      </c>
      <c r="X222" s="16">
        <f t="shared" si="101"/>
        <v>5</v>
      </c>
      <c r="Y222" s="16">
        <f t="shared" si="102"/>
        <v>-0.79589265373512419</v>
      </c>
      <c r="Z222" s="1">
        <f t="shared" si="103"/>
        <v>0.2130472157622989</v>
      </c>
      <c r="AA222" s="16">
        <f t="shared" si="104"/>
        <v>0.2</v>
      </c>
      <c r="AB222" s="1">
        <f t="shared" si="105"/>
        <v>0</v>
      </c>
      <c r="AC222" s="1">
        <f t="shared" si="106"/>
        <v>1</v>
      </c>
      <c r="AD222" s="1">
        <f t="shared" si="107"/>
        <v>0</v>
      </c>
      <c r="AE222" s="1">
        <f t="shared" si="108"/>
        <v>1</v>
      </c>
    </row>
    <row r="223" spans="1:31" x14ac:dyDescent="0.3">
      <c r="D223" s="2">
        <v>6.7</v>
      </c>
      <c r="E223" s="6">
        <f t="shared" si="116"/>
        <v>1.7524934234183074</v>
      </c>
      <c r="F223" s="2">
        <v>5</v>
      </c>
      <c r="G223" s="2">
        <v>5</v>
      </c>
      <c r="H223" s="2">
        <v>0.12</v>
      </c>
      <c r="I223" s="2">
        <v>61.8</v>
      </c>
      <c r="J223" s="2">
        <v>34.299999999999997</v>
      </c>
      <c r="K223" s="2">
        <f t="shared" si="117"/>
        <v>1.8017492711370262</v>
      </c>
      <c r="L223" s="2">
        <v>0.12</v>
      </c>
      <c r="N223" s="2">
        <f t="shared" si="51"/>
        <v>0.98659342531084993</v>
      </c>
      <c r="O223" s="2">
        <f t="shared" si="52"/>
        <v>1.3342846969534323</v>
      </c>
      <c r="P223" s="2">
        <f t="shared" si="53"/>
        <v>0.13865233082706768</v>
      </c>
      <c r="Q223" s="2">
        <f t="shared" si="54"/>
        <v>0</v>
      </c>
      <c r="R223" s="2">
        <f t="shared" si="55"/>
        <v>1</v>
      </c>
      <c r="S223" s="2">
        <f t="shared" si="99"/>
        <v>5</v>
      </c>
      <c r="T223" s="2">
        <f t="shared" si="56"/>
        <v>0.10391510233434594</v>
      </c>
      <c r="U223" s="2">
        <f t="shared" si="57"/>
        <v>7.2059961862712837E-2</v>
      </c>
      <c r="V223" s="2">
        <v>1</v>
      </c>
      <c r="W223" s="2">
        <f t="shared" si="100"/>
        <v>0.69345032862365408</v>
      </c>
      <c r="X223" s="16">
        <f t="shared" si="101"/>
        <v>5</v>
      </c>
      <c r="Y223" s="16">
        <f t="shared" si="102"/>
        <v>1.3676584827788085</v>
      </c>
      <c r="Z223" s="1">
        <f t="shared" si="103"/>
        <v>0.91429049940951623</v>
      </c>
      <c r="AA223" s="16">
        <f t="shared" si="104"/>
        <v>0.1</v>
      </c>
      <c r="AB223" s="1">
        <f t="shared" si="105"/>
        <v>1</v>
      </c>
      <c r="AC223" s="1">
        <f t="shared" si="106"/>
        <v>0</v>
      </c>
      <c r="AD223" s="1">
        <f t="shared" si="107"/>
        <v>1</v>
      </c>
      <c r="AE223" s="1">
        <f t="shared" si="108"/>
        <v>0</v>
      </c>
    </row>
    <row r="224" spans="1:31" x14ac:dyDescent="0.3">
      <c r="D224" s="2">
        <v>6.7</v>
      </c>
      <c r="E224" s="6">
        <f t="shared" si="116"/>
        <v>1.6894087069525554</v>
      </c>
      <c r="F224" s="2">
        <v>7</v>
      </c>
      <c r="G224" s="2">
        <v>4</v>
      </c>
      <c r="H224" s="2">
        <v>0.12</v>
      </c>
      <c r="I224" s="2">
        <v>61.8</v>
      </c>
      <c r="J224" s="2">
        <v>41.2</v>
      </c>
      <c r="K224" s="2">
        <f t="shared" si="117"/>
        <v>1.4999999999999998</v>
      </c>
      <c r="L224" s="2">
        <v>0.1</v>
      </c>
      <c r="N224" s="2">
        <f t="shared" si="51"/>
        <v>0.987076023391813</v>
      </c>
      <c r="O224" s="2">
        <f t="shared" si="52"/>
        <v>1.3342846969534323</v>
      </c>
      <c r="P224" s="2">
        <f t="shared" si="53"/>
        <v>0.11548789473684209</v>
      </c>
      <c r="Q224" s="2">
        <f t="shared" si="54"/>
        <v>0</v>
      </c>
      <c r="R224" s="2">
        <f t="shared" si="55"/>
        <v>1</v>
      </c>
      <c r="S224" s="2">
        <f t="shared" si="99"/>
        <v>7</v>
      </c>
      <c r="T224" s="2">
        <f t="shared" si="56"/>
        <v>8.6554162691466971E-2</v>
      </c>
      <c r="U224" s="2">
        <f t="shared" si="57"/>
        <v>8.76696072253728E-2</v>
      </c>
      <c r="V224" s="2">
        <v>0</v>
      </c>
      <c r="W224" s="2">
        <f t="shared" si="100"/>
        <v>1.0128872430767075</v>
      </c>
      <c r="X224" s="16">
        <f t="shared" si="101"/>
        <v>5</v>
      </c>
      <c r="Y224" s="16">
        <f t="shared" si="102"/>
        <v>-3.8550315109570528E-2</v>
      </c>
      <c r="Z224" s="1">
        <f t="shared" si="103"/>
        <v>0.48462445780849173</v>
      </c>
      <c r="AA224" s="16">
        <f t="shared" si="104"/>
        <v>0.14000000000000001</v>
      </c>
      <c r="AB224" s="1">
        <f t="shared" si="105"/>
        <v>0</v>
      </c>
      <c r="AC224" s="1">
        <f t="shared" si="106"/>
        <v>1</v>
      </c>
      <c r="AD224" s="1">
        <f t="shared" si="107"/>
        <v>0</v>
      </c>
      <c r="AE224" s="1">
        <f t="shared" si="108"/>
        <v>1</v>
      </c>
    </row>
    <row r="225" spans="1:31" x14ac:dyDescent="0.3">
      <c r="D225" s="2">
        <v>6.7</v>
      </c>
      <c r="E225" s="6">
        <f t="shared" si="116"/>
        <v>3.8593581798609318</v>
      </c>
      <c r="F225" s="2">
        <v>11</v>
      </c>
      <c r="G225" s="2">
        <v>0</v>
      </c>
      <c r="H225" s="2">
        <v>0.12</v>
      </c>
      <c r="I225" s="2">
        <v>80.400000000000006</v>
      </c>
      <c r="J225" s="2">
        <v>47.1</v>
      </c>
      <c r="K225" s="2">
        <f t="shared" si="117"/>
        <v>1.7070063694267517</v>
      </c>
      <c r="L225" s="2">
        <v>0.11</v>
      </c>
      <c r="N225" s="2">
        <f t="shared" si="51"/>
        <v>0.97047590992406385</v>
      </c>
      <c r="O225" s="2">
        <f t="shared" si="52"/>
        <v>1.3342846969534323</v>
      </c>
      <c r="P225" s="2">
        <f t="shared" si="53"/>
        <v>0.12921546765001676</v>
      </c>
      <c r="Q225" s="2">
        <f t="shared" si="54"/>
        <v>0</v>
      </c>
      <c r="R225" s="2">
        <f t="shared" si="55"/>
        <v>1</v>
      </c>
      <c r="S225" s="2">
        <f t="shared" si="99"/>
        <v>11</v>
      </c>
      <c r="T225" s="2">
        <f t="shared" si="56"/>
        <v>9.6842501412969809E-2</v>
      </c>
      <c r="U225" s="2">
        <f t="shared" si="57"/>
        <v>0.12204090780370019</v>
      </c>
      <c r="V225" s="2">
        <v>0</v>
      </c>
      <c r="W225" s="2">
        <f t="shared" si="100"/>
        <v>1.2601998711627211</v>
      </c>
      <c r="X225" s="16">
        <f t="shared" si="101"/>
        <v>5</v>
      </c>
      <c r="Y225" s="16">
        <f t="shared" si="102"/>
        <v>-0.81216803412455674</v>
      </c>
      <c r="Z225" s="1">
        <f t="shared" si="103"/>
        <v>0.20834760951391557</v>
      </c>
      <c r="AA225" s="16">
        <f t="shared" si="104"/>
        <v>0.22</v>
      </c>
      <c r="AB225" s="1">
        <f t="shared" si="105"/>
        <v>0</v>
      </c>
      <c r="AC225" s="1">
        <f t="shared" si="106"/>
        <v>1</v>
      </c>
      <c r="AD225" s="1">
        <f t="shared" si="107"/>
        <v>0</v>
      </c>
      <c r="AE225" s="1">
        <f t="shared" si="108"/>
        <v>1</v>
      </c>
    </row>
    <row r="226" spans="1:31" x14ac:dyDescent="0.3">
      <c r="D226" s="2">
        <v>6.7</v>
      </c>
      <c r="E226" s="6">
        <f t="shared" si="116"/>
        <v>6.7687876407436534</v>
      </c>
      <c r="F226" s="2">
        <v>4</v>
      </c>
      <c r="G226" s="2">
        <v>10</v>
      </c>
      <c r="H226" s="2">
        <v>0.12</v>
      </c>
      <c r="I226" s="2">
        <v>80.400000000000006</v>
      </c>
      <c r="J226" s="2">
        <v>54.9</v>
      </c>
      <c r="K226" s="2">
        <f t="shared" si="117"/>
        <v>1.46448087431694</v>
      </c>
      <c r="L226" s="2">
        <v>0.09</v>
      </c>
      <c r="N226" s="2">
        <f t="shared" si="51"/>
        <v>0.94821877454831105</v>
      </c>
      <c r="O226" s="2">
        <f t="shared" si="52"/>
        <v>1.3342846969534323</v>
      </c>
      <c r="P226" s="2">
        <f t="shared" si="53"/>
        <v>0.10831456427955134</v>
      </c>
      <c r="Q226" s="2">
        <f t="shared" si="54"/>
        <v>0.86935823539880586</v>
      </c>
      <c r="R226" s="2">
        <f t="shared" si="55"/>
        <v>1.0216227766016839</v>
      </c>
      <c r="S226" s="2">
        <f t="shared" si="99"/>
        <v>4.9558493418055409</v>
      </c>
      <c r="T226" s="2">
        <f t="shared" si="56"/>
        <v>8.1178000862084099E-2</v>
      </c>
      <c r="U226" s="2">
        <f t="shared" si="57"/>
        <v>7.1732358316122888E-2</v>
      </c>
      <c r="V226" s="2">
        <v>0</v>
      </c>
      <c r="W226" s="2">
        <f t="shared" si="100"/>
        <v>0.88364282877563449</v>
      </c>
      <c r="X226" s="16">
        <f t="shared" si="101"/>
        <v>10</v>
      </c>
      <c r="Y226" s="16">
        <f t="shared" si="102"/>
        <v>1.0496046133699444</v>
      </c>
      <c r="Z226" s="1">
        <f t="shared" si="103"/>
        <v>0.85305003243170141</v>
      </c>
      <c r="AA226" s="16">
        <f t="shared" si="104"/>
        <v>9.9116986836110824E-2</v>
      </c>
      <c r="AB226" s="1">
        <f t="shared" si="105"/>
        <v>0</v>
      </c>
      <c r="AC226" s="1">
        <f t="shared" si="106"/>
        <v>0</v>
      </c>
      <c r="AD226" s="1">
        <f t="shared" si="107"/>
        <v>0</v>
      </c>
      <c r="AE226" s="1">
        <f t="shared" si="108"/>
        <v>0</v>
      </c>
    </row>
    <row r="227" spans="1:31" x14ac:dyDescent="0.3">
      <c r="D227" s="2">
        <v>6.7</v>
      </c>
      <c r="E227" s="6">
        <f t="shared" si="116"/>
        <v>1.6894087069525554</v>
      </c>
      <c r="F227" s="2">
        <v>13</v>
      </c>
      <c r="G227" s="2">
        <v>7</v>
      </c>
      <c r="H227" s="2">
        <v>0.12</v>
      </c>
      <c r="I227" s="2">
        <v>61.8</v>
      </c>
      <c r="J227" s="2">
        <v>41.2</v>
      </c>
      <c r="K227" s="2">
        <f t="shared" si="117"/>
        <v>1.4999999999999998</v>
      </c>
      <c r="L227" s="2">
        <v>0.1</v>
      </c>
      <c r="N227" s="2">
        <f t="shared" si="51"/>
        <v>0.987076023391813</v>
      </c>
      <c r="O227" s="2">
        <f t="shared" si="52"/>
        <v>1.3342846969534323</v>
      </c>
      <c r="P227" s="2">
        <f t="shared" si="53"/>
        <v>0.11548789473684209</v>
      </c>
      <c r="Q227" s="2">
        <f t="shared" si="54"/>
        <v>0.12032594375897732</v>
      </c>
      <c r="R227" s="2">
        <f t="shared" si="55"/>
        <v>1.008520259177452</v>
      </c>
      <c r="S227" s="2">
        <f t="shared" si="99"/>
        <v>13.231089313065855</v>
      </c>
      <c r="T227" s="2">
        <f t="shared" si="56"/>
        <v>8.6554162691466971E-2</v>
      </c>
      <c r="U227" s="2">
        <f t="shared" si="57"/>
        <v>0.14274733281693283</v>
      </c>
      <c r="V227" s="2">
        <v>0</v>
      </c>
      <c r="W227" s="2">
        <f t="shared" si="100"/>
        <v>1.649225506643434</v>
      </c>
      <c r="X227" s="16">
        <f t="shared" si="101"/>
        <v>7</v>
      </c>
      <c r="Y227" s="16">
        <f t="shared" si="102"/>
        <v>-2.3807725373317914</v>
      </c>
      <c r="Z227" s="1">
        <f t="shared" si="103"/>
        <v>8.638188037448381E-3</v>
      </c>
      <c r="AA227" s="16">
        <f t="shared" si="104"/>
        <v>0.2646217862613171</v>
      </c>
      <c r="AB227" s="1">
        <f t="shared" si="105"/>
        <v>0</v>
      </c>
      <c r="AC227" s="1">
        <f t="shared" si="106"/>
        <v>1</v>
      </c>
      <c r="AD227" s="1">
        <f t="shared" si="107"/>
        <v>0</v>
      </c>
      <c r="AE227" s="1">
        <f t="shared" si="108"/>
        <v>1</v>
      </c>
    </row>
    <row r="228" spans="1:31" x14ac:dyDescent="0.3">
      <c r="D228" s="2">
        <v>6.7</v>
      </c>
      <c r="E228" s="6">
        <f t="shared" si="116"/>
        <v>1.7378991979672818</v>
      </c>
      <c r="F228" s="2">
        <v>9</v>
      </c>
      <c r="G228" s="2">
        <v>12</v>
      </c>
      <c r="H228" s="2">
        <v>0.12</v>
      </c>
      <c r="I228" s="2">
        <v>80.400000000000006</v>
      </c>
      <c r="J228" s="2">
        <v>41.2</v>
      </c>
      <c r="K228" s="2">
        <f t="shared" si="117"/>
        <v>1.9514563106796117</v>
      </c>
      <c r="L228" s="2">
        <v>0.13</v>
      </c>
      <c r="N228" s="2">
        <f t="shared" si="51"/>
        <v>0.98670507113555028</v>
      </c>
      <c r="O228" s="2">
        <f t="shared" si="52"/>
        <v>1.3342846969534323</v>
      </c>
      <c r="P228" s="2">
        <f t="shared" si="53"/>
        <v>0.15018992335206949</v>
      </c>
      <c r="Q228" s="2">
        <f t="shared" si="54"/>
        <v>1.5535700732924222</v>
      </c>
      <c r="R228" s="2">
        <f t="shared" si="55"/>
        <v>1.031569219381653</v>
      </c>
      <c r="S228" s="2">
        <f t="shared" si="99"/>
        <v>10.837693047727299</v>
      </c>
      <c r="T228" s="2">
        <f t="shared" si="56"/>
        <v>0.11256212687966641</v>
      </c>
      <c r="U228" s="2">
        <f t="shared" si="57"/>
        <v>0.12057824542695603</v>
      </c>
      <c r="V228" s="2">
        <v>0</v>
      </c>
      <c r="W228" s="2">
        <f t="shared" si="100"/>
        <v>1.0712150593588123</v>
      </c>
      <c r="X228" s="16">
        <f t="shared" si="101"/>
        <v>12</v>
      </c>
      <c r="Y228" s="16">
        <f t="shared" si="102"/>
        <v>0.27909016365473471</v>
      </c>
      <c r="Z228" s="1">
        <f t="shared" si="103"/>
        <v>0.60991218419629312</v>
      </c>
      <c r="AA228" s="16">
        <f t="shared" si="104"/>
        <v>0.21675386095454599</v>
      </c>
      <c r="AB228" s="1">
        <f t="shared" si="105"/>
        <v>0</v>
      </c>
      <c r="AC228" s="1">
        <f t="shared" si="106"/>
        <v>1</v>
      </c>
      <c r="AD228" s="1">
        <f t="shared" si="107"/>
        <v>0</v>
      </c>
      <c r="AE228" s="1">
        <f t="shared" si="108"/>
        <v>0</v>
      </c>
    </row>
    <row r="229" spans="1:31" x14ac:dyDescent="0.3">
      <c r="D229" s="2">
        <v>6.7</v>
      </c>
      <c r="E229" s="6">
        <f t="shared" si="116"/>
        <v>5.7863104362848885</v>
      </c>
      <c r="F229" s="2">
        <v>9</v>
      </c>
      <c r="G229" s="2">
        <v>5</v>
      </c>
      <c r="H229" s="2">
        <v>0.14000000000000001</v>
      </c>
      <c r="I229" s="2">
        <v>103</v>
      </c>
      <c r="J229" s="2">
        <v>83.4</v>
      </c>
      <c r="K229" s="2">
        <f t="shared" si="117"/>
        <v>1.2350119904076737</v>
      </c>
      <c r="L229" s="2">
        <v>0.09</v>
      </c>
      <c r="N229" s="2">
        <f t="shared" si="51"/>
        <v>0.95573472516242064</v>
      </c>
      <c r="O229" s="2">
        <f t="shared" si="52"/>
        <v>1.3342846969534323</v>
      </c>
      <c r="P229" s="2">
        <f t="shared" si="53"/>
        <v>0.10741128991543608</v>
      </c>
      <c r="Q229" s="2">
        <f t="shared" si="54"/>
        <v>0</v>
      </c>
      <c r="R229" s="2">
        <f t="shared" si="55"/>
        <v>1</v>
      </c>
      <c r="S229" s="2">
        <f t="shared" si="99"/>
        <v>9</v>
      </c>
      <c r="T229" s="2">
        <f t="shared" si="56"/>
        <v>8.050102812442346E-2</v>
      </c>
      <c r="U229" s="2">
        <f t="shared" si="57"/>
        <v>0.10441015089163236</v>
      </c>
      <c r="V229" s="2">
        <v>0</v>
      </c>
      <c r="W229" s="2">
        <f t="shared" si="100"/>
        <v>1.2970039429838665</v>
      </c>
      <c r="X229" s="16">
        <f t="shared" si="101"/>
        <v>5</v>
      </c>
      <c r="Y229" s="16">
        <f t="shared" si="102"/>
        <v>-0.18537564874023096</v>
      </c>
      <c r="Z229" s="1">
        <f t="shared" si="103"/>
        <v>0.42646720344218614</v>
      </c>
      <c r="AA229" s="16">
        <f t="shared" si="104"/>
        <v>0.18</v>
      </c>
      <c r="AB229" s="1">
        <f t="shared" si="105"/>
        <v>0</v>
      </c>
      <c r="AC229" s="1">
        <f t="shared" si="106"/>
        <v>1</v>
      </c>
      <c r="AD229" s="1">
        <f t="shared" si="107"/>
        <v>0</v>
      </c>
      <c r="AE229" s="1">
        <f t="shared" si="108"/>
        <v>1</v>
      </c>
    </row>
    <row r="230" spans="1:31" x14ac:dyDescent="0.3">
      <c r="D230" s="2">
        <v>6.7</v>
      </c>
      <c r="E230" s="6">
        <f t="shared" si="116"/>
        <v>7.0901158620456952</v>
      </c>
      <c r="F230" s="2">
        <v>8</v>
      </c>
      <c r="G230" s="2">
        <v>4</v>
      </c>
      <c r="H230" s="2">
        <v>0.14000000000000001</v>
      </c>
      <c r="I230" s="2">
        <v>108.9</v>
      </c>
      <c r="J230" s="2">
        <v>70.599999999999994</v>
      </c>
      <c r="K230" s="2">
        <f t="shared" si="117"/>
        <v>1.5424929178470257</v>
      </c>
      <c r="L230" s="2">
        <v>0.11</v>
      </c>
      <c r="N230" s="2">
        <f t="shared" ref="N230:N296" si="142">IF(E230&lt;=9.15,1-0.00765*E230,IF(AND(E230&gt;9.15,E230&lt;=23),1.174-0.0267*E230,IF(AND(E230&gt;23,E230&lt;=30),0.744-0.008*E230,0.5)))</f>
        <v>0.94576061365535047</v>
      </c>
      <c r="O230" s="2">
        <f t="shared" ref="O230:O296" si="143">(10^2.24)/(D230^2.56)</f>
        <v>1.3342846969534323</v>
      </c>
      <c r="P230" s="2">
        <f t="shared" ref="P230:P269" si="144">0.65*H230*I230*N230/J230</f>
        <v>0.1327534434173252</v>
      </c>
      <c r="Q230" s="2">
        <f t="shared" ref="Q230:Q296" si="145">IF(G230&lt;=5,0,IF(AND(G230&gt;5,G230&lt;35),EXP(1.76-190/G230^2),5))</f>
        <v>0</v>
      </c>
      <c r="R230" s="2">
        <f t="shared" ref="R230:R296" si="146">IF(G230&lt;=5,1,IF(AND(G230&gt;5,G230&lt;35),(0.99+(G230^1.5)/1000),1.2))</f>
        <v>1</v>
      </c>
      <c r="S230" s="2">
        <f t="shared" si="99"/>
        <v>8</v>
      </c>
      <c r="T230" s="2">
        <f t="shared" ref="T230:T296" si="147">P230/O230</f>
        <v>9.9494091268857901E-2</v>
      </c>
      <c r="U230" s="2">
        <f t="shared" ref="U230:U296" si="148">1/(34-S230)+S230/135+50/((10*S230+45)^2)-1/200</f>
        <v>9.5920797720797715E-2</v>
      </c>
      <c r="V230" s="2">
        <v>0</v>
      </c>
      <c r="W230" s="2">
        <f t="shared" si="100"/>
        <v>0.96408536926676125</v>
      </c>
      <c r="X230" s="16">
        <f t="shared" si="101"/>
        <v>5</v>
      </c>
      <c r="Y230" s="16">
        <f t="shared" si="102"/>
        <v>1.0090931564027299</v>
      </c>
      <c r="Z230" s="1">
        <f t="shared" si="103"/>
        <v>0.84353502011471782</v>
      </c>
      <c r="AA230" s="16">
        <f t="shared" si="104"/>
        <v>0.16</v>
      </c>
      <c r="AB230" s="1">
        <f t="shared" si="105"/>
        <v>0</v>
      </c>
      <c r="AC230" s="1">
        <f t="shared" si="106"/>
        <v>0</v>
      </c>
      <c r="AD230" s="1">
        <f t="shared" si="107"/>
        <v>0</v>
      </c>
      <c r="AE230" s="1">
        <f t="shared" si="108"/>
        <v>0</v>
      </c>
    </row>
    <row r="231" spans="1:31" x14ac:dyDescent="0.3">
      <c r="D231" s="2">
        <v>6.7</v>
      </c>
      <c r="E231" s="6">
        <f t="shared" si="116"/>
        <v>3.0740172616602854</v>
      </c>
      <c r="F231" s="2">
        <v>11</v>
      </c>
      <c r="G231" s="2">
        <v>5</v>
      </c>
      <c r="H231" s="2">
        <v>0.14000000000000001</v>
      </c>
      <c r="I231" s="2">
        <v>59.8</v>
      </c>
      <c r="J231" s="2">
        <v>56.9</v>
      </c>
      <c r="K231" s="2">
        <f t="shared" si="117"/>
        <v>1.0509666080843585</v>
      </c>
      <c r="L231" s="2">
        <v>0.08</v>
      </c>
      <c r="N231" s="2">
        <f t="shared" si="142"/>
        <v>0.97648376794829883</v>
      </c>
      <c r="O231" s="2">
        <f t="shared" si="143"/>
        <v>1.3342846969534323</v>
      </c>
      <c r="P231" s="2">
        <f t="shared" si="144"/>
        <v>9.3388916843955241E-2</v>
      </c>
      <c r="Q231" s="2">
        <f t="shared" si="145"/>
        <v>0</v>
      </c>
      <c r="R231" s="2">
        <f t="shared" si="146"/>
        <v>1</v>
      </c>
      <c r="S231" s="2">
        <f t="shared" si="99"/>
        <v>11</v>
      </c>
      <c r="T231" s="2">
        <f t="shared" si="147"/>
        <v>6.9991746931662963E-2</v>
      </c>
      <c r="U231" s="2">
        <f t="shared" si="148"/>
        <v>0.12204090780370019</v>
      </c>
      <c r="V231" s="2">
        <v>0</v>
      </c>
      <c r="W231" s="2">
        <f t="shared" si="100"/>
        <v>1.7436471177502666</v>
      </c>
      <c r="X231" s="16">
        <f t="shared" si="101"/>
        <v>5</v>
      </c>
      <c r="Y231" s="16">
        <f t="shared" si="102"/>
        <v>-2.1550333179512062</v>
      </c>
      <c r="Z231" s="1">
        <f t="shared" si="103"/>
        <v>1.5579613535744705E-2</v>
      </c>
      <c r="AA231" s="16">
        <f t="shared" si="104"/>
        <v>0.22</v>
      </c>
      <c r="AB231" s="1">
        <f t="shared" si="105"/>
        <v>0</v>
      </c>
      <c r="AC231" s="1">
        <f t="shared" si="106"/>
        <v>1</v>
      </c>
      <c r="AD231" s="1">
        <f t="shared" si="107"/>
        <v>0</v>
      </c>
      <c r="AE231" s="1">
        <f t="shared" si="108"/>
        <v>1</v>
      </c>
    </row>
    <row r="232" spans="1:31" x14ac:dyDescent="0.3">
      <c r="D232" s="2">
        <v>6.7</v>
      </c>
      <c r="E232" s="6">
        <f t="shared" si="116"/>
        <v>6.395344930691353</v>
      </c>
      <c r="F232" s="2">
        <v>6</v>
      </c>
      <c r="G232" s="2">
        <v>10</v>
      </c>
      <c r="H232" s="2">
        <v>0.14000000000000001</v>
      </c>
      <c r="I232" s="2">
        <v>74.599999999999994</v>
      </c>
      <c r="J232" s="2">
        <v>59.8</v>
      </c>
      <c r="K232" s="2">
        <f t="shared" si="117"/>
        <v>1.2474916387959867</v>
      </c>
      <c r="L232" s="2">
        <v>0.09</v>
      </c>
      <c r="N232" s="2">
        <f t="shared" si="142"/>
        <v>0.95107561128021112</v>
      </c>
      <c r="O232" s="2">
        <f t="shared" si="143"/>
        <v>1.3342846969534323</v>
      </c>
      <c r="P232" s="2">
        <f t="shared" si="144"/>
        <v>0.10796775743707093</v>
      </c>
      <c r="Q232" s="2">
        <f t="shared" si="145"/>
        <v>0.86935823539880586</v>
      </c>
      <c r="R232" s="2">
        <f t="shared" si="146"/>
        <v>1.0216227766016839</v>
      </c>
      <c r="S232" s="2">
        <f t="shared" si="99"/>
        <v>6.9990948950089091</v>
      </c>
      <c r="T232" s="2">
        <f t="shared" si="147"/>
        <v>8.0918081188814758E-2</v>
      </c>
      <c r="U232" s="2">
        <f t="shared" si="148"/>
        <v>8.7662256406433256E-2</v>
      </c>
      <c r="V232" s="2">
        <v>0</v>
      </c>
      <c r="W232" s="2">
        <f t="shared" si="100"/>
        <v>1.0833457135727378</v>
      </c>
      <c r="X232" s="16">
        <f t="shared" si="101"/>
        <v>10</v>
      </c>
      <c r="Y232" s="16">
        <f t="shared" si="102"/>
        <v>0.38056924617356691</v>
      </c>
      <c r="Z232" s="1">
        <f t="shared" si="103"/>
        <v>0.64823854748889298</v>
      </c>
      <c r="AA232" s="16">
        <f t="shared" si="104"/>
        <v>0.13998189790017818</v>
      </c>
      <c r="AB232" s="1">
        <f t="shared" si="105"/>
        <v>0</v>
      </c>
      <c r="AC232" s="1">
        <f t="shared" si="106"/>
        <v>1</v>
      </c>
      <c r="AD232" s="1">
        <f t="shared" si="107"/>
        <v>0</v>
      </c>
      <c r="AE232" s="1">
        <f t="shared" si="108"/>
        <v>0</v>
      </c>
    </row>
    <row r="233" spans="1:31" x14ac:dyDescent="0.3">
      <c r="D233" s="2">
        <v>6.7</v>
      </c>
      <c r="E233" s="6">
        <f t="shared" si="116"/>
        <v>2.9638795856666253</v>
      </c>
      <c r="F233" s="2">
        <v>12</v>
      </c>
      <c r="G233" s="2">
        <v>3</v>
      </c>
      <c r="H233" s="2">
        <v>0.14000000000000001</v>
      </c>
      <c r="I233" s="2">
        <v>111.8</v>
      </c>
      <c r="J233" s="2">
        <v>77.5</v>
      </c>
      <c r="K233" s="2">
        <f t="shared" si="117"/>
        <v>1.4425806451612904</v>
      </c>
      <c r="L233" s="2">
        <v>0.11</v>
      </c>
      <c r="N233" s="2">
        <f t="shared" si="142"/>
        <v>0.97732632116965035</v>
      </c>
      <c r="O233" s="2">
        <f t="shared" si="143"/>
        <v>1.3342846969534323</v>
      </c>
      <c r="P233" s="2">
        <f t="shared" si="144"/>
        <v>0.12829835517826826</v>
      </c>
      <c r="Q233" s="2">
        <f t="shared" si="145"/>
        <v>0</v>
      </c>
      <c r="R233" s="2">
        <f t="shared" si="146"/>
        <v>1</v>
      </c>
      <c r="S233" s="2">
        <f t="shared" si="99"/>
        <v>12</v>
      </c>
      <c r="T233" s="2">
        <f t="shared" si="147"/>
        <v>9.6155157494657223E-2</v>
      </c>
      <c r="U233" s="2">
        <f t="shared" si="148"/>
        <v>0.1311799816345271</v>
      </c>
      <c r="V233" s="2">
        <v>0</v>
      </c>
      <c r="W233" s="2">
        <f t="shared" si="100"/>
        <v>1.3642532033896986</v>
      </c>
      <c r="X233" s="16">
        <f t="shared" si="101"/>
        <v>5</v>
      </c>
      <c r="Y233" s="16">
        <f t="shared" si="102"/>
        <v>-0.54263400455400412</v>
      </c>
      <c r="Z233" s="1">
        <f t="shared" si="103"/>
        <v>0.29369091070448822</v>
      </c>
      <c r="AA233" s="16">
        <f t="shared" si="104"/>
        <v>0.24</v>
      </c>
      <c r="AB233" s="1">
        <f t="shared" si="105"/>
        <v>0</v>
      </c>
      <c r="AC233" s="1">
        <f t="shared" si="106"/>
        <v>1</v>
      </c>
      <c r="AD233" s="1">
        <f t="shared" si="107"/>
        <v>0</v>
      </c>
      <c r="AE233" s="1">
        <f t="shared" si="108"/>
        <v>1</v>
      </c>
    </row>
    <row r="234" spans="1:31" x14ac:dyDescent="0.3">
      <c r="D234" s="2">
        <v>6.7</v>
      </c>
      <c r="E234" s="6">
        <f t="shared" si="116"/>
        <v>2.516867085796104</v>
      </c>
      <c r="F234" s="2">
        <v>4</v>
      </c>
      <c r="G234" s="2">
        <v>10</v>
      </c>
      <c r="H234" s="2">
        <v>0.12</v>
      </c>
      <c r="I234" s="2">
        <v>74.599999999999994</v>
      </c>
      <c r="J234" s="2">
        <v>49.1</v>
      </c>
      <c r="K234" s="2">
        <f t="shared" si="117"/>
        <v>1.5193482688391038</v>
      </c>
      <c r="L234" s="2">
        <v>0.1</v>
      </c>
      <c r="N234" s="2">
        <f t="shared" si="142"/>
        <v>0.98074596679365977</v>
      </c>
      <c r="O234" s="2">
        <f t="shared" si="143"/>
        <v>1.3342846969534323</v>
      </c>
      <c r="P234" s="2">
        <f t="shared" si="144"/>
        <v>0.11622738557187265</v>
      </c>
      <c r="Q234" s="2">
        <f t="shared" si="145"/>
        <v>0.86935823539880586</v>
      </c>
      <c r="R234" s="2">
        <f t="shared" si="146"/>
        <v>1.0216227766016839</v>
      </c>
      <c r="S234" s="2">
        <f t="shared" si="99"/>
        <v>4.9558493418055409</v>
      </c>
      <c r="T234" s="2">
        <f t="shared" si="147"/>
        <v>8.7108385367271501E-2</v>
      </c>
      <c r="U234" s="2">
        <f t="shared" si="148"/>
        <v>7.1732358316122888E-2</v>
      </c>
      <c r="V234" s="2">
        <v>0</v>
      </c>
      <c r="W234" s="2">
        <f t="shared" si="100"/>
        <v>0.82348396212007258</v>
      </c>
      <c r="X234" s="16">
        <f t="shared" si="101"/>
        <v>10</v>
      </c>
      <c r="Y234" s="16">
        <f t="shared" si="102"/>
        <v>1.2444405939036092</v>
      </c>
      <c r="Z234" s="1">
        <f t="shared" si="103"/>
        <v>0.89333127475610419</v>
      </c>
      <c r="AA234" s="16">
        <f t="shared" si="104"/>
        <v>9.9116986836110824E-2</v>
      </c>
      <c r="AB234" s="1">
        <f t="shared" si="105"/>
        <v>0</v>
      </c>
      <c r="AC234" s="1">
        <f t="shared" si="106"/>
        <v>0</v>
      </c>
      <c r="AD234" s="1">
        <f t="shared" si="107"/>
        <v>0</v>
      </c>
      <c r="AE234" s="1">
        <f t="shared" si="108"/>
        <v>0</v>
      </c>
    </row>
    <row r="235" spans="1:31" x14ac:dyDescent="0.3">
      <c r="D235" s="2">
        <v>6.7</v>
      </c>
      <c r="E235" s="6">
        <f t="shared" si="116"/>
        <v>5.0856755622962959</v>
      </c>
      <c r="F235" s="2">
        <v>9</v>
      </c>
      <c r="G235" s="2">
        <v>20</v>
      </c>
      <c r="H235" s="2">
        <v>0.14000000000000001</v>
      </c>
      <c r="I235" s="2">
        <v>93.2</v>
      </c>
      <c r="J235" s="2">
        <v>68.7</v>
      </c>
      <c r="K235" s="2">
        <f t="shared" si="117"/>
        <v>1.3566229985443958</v>
      </c>
      <c r="L235" s="2">
        <v>0.1</v>
      </c>
      <c r="N235" s="2">
        <f t="shared" si="142"/>
        <v>0.96109458194843334</v>
      </c>
      <c r="O235" s="2">
        <f t="shared" si="143"/>
        <v>1.3342846969534323</v>
      </c>
      <c r="P235" s="2">
        <f t="shared" si="144"/>
        <v>0.11864971424193672</v>
      </c>
      <c r="Q235" s="2">
        <f t="shared" si="145"/>
        <v>3.6146679572174487</v>
      </c>
      <c r="R235" s="2">
        <f t="shared" si="146"/>
        <v>1.0794427190999916</v>
      </c>
      <c r="S235" s="2">
        <f t="shared" si="99"/>
        <v>13.329652429117374</v>
      </c>
      <c r="T235" s="2">
        <f t="shared" si="147"/>
        <v>8.8923836504195247E-2</v>
      </c>
      <c r="U235" s="2">
        <f t="shared" si="148"/>
        <v>0.14368948523864475</v>
      </c>
      <c r="V235" s="2">
        <v>0</v>
      </c>
      <c r="W235" s="2">
        <f t="shared" si="100"/>
        <v>1.6158714118442896</v>
      </c>
      <c r="X235" s="16">
        <f t="shared" si="101"/>
        <v>20</v>
      </c>
      <c r="Y235" s="16">
        <f t="shared" si="102"/>
        <v>-0.43794965209302877</v>
      </c>
      <c r="Z235" s="1">
        <f t="shared" si="103"/>
        <v>0.33071139066439936</v>
      </c>
      <c r="AA235" s="16">
        <f t="shared" si="104"/>
        <v>0.2665930485823475</v>
      </c>
      <c r="AB235" s="1">
        <f t="shared" si="105"/>
        <v>0</v>
      </c>
      <c r="AC235" s="1">
        <f t="shared" si="106"/>
        <v>1</v>
      </c>
      <c r="AD235" s="1">
        <f t="shared" si="107"/>
        <v>0</v>
      </c>
      <c r="AE235" s="1">
        <f t="shared" si="108"/>
        <v>1</v>
      </c>
    </row>
    <row r="236" spans="1:31" x14ac:dyDescent="0.3">
      <c r="A236" s="2" t="s">
        <v>41</v>
      </c>
      <c r="B236" s="2">
        <v>1971</v>
      </c>
      <c r="C236" s="2" t="s">
        <v>19</v>
      </c>
      <c r="D236" s="2">
        <v>6.6</v>
      </c>
      <c r="E236" s="6">
        <f t="shared" si="116"/>
        <v>17.704942154536596</v>
      </c>
      <c r="F236" s="2">
        <v>9</v>
      </c>
      <c r="G236" s="2">
        <v>20</v>
      </c>
      <c r="H236" s="2">
        <v>0.45</v>
      </c>
      <c r="I236" s="2">
        <v>86.3</v>
      </c>
      <c r="J236" s="2">
        <v>72.599999999999994</v>
      </c>
      <c r="K236" s="2">
        <f t="shared" si="117"/>
        <v>1.1887052341597797</v>
      </c>
      <c r="L236" s="2">
        <v>0.22</v>
      </c>
      <c r="N236" s="2">
        <f t="shared" si="142"/>
        <v>0.70127804447387287</v>
      </c>
      <c r="O236" s="2">
        <f t="shared" si="143"/>
        <v>1.3866521361106074</v>
      </c>
      <c r="P236" s="2">
        <f t="shared" si="144"/>
        <v>0.24383176800472256</v>
      </c>
      <c r="Q236" s="2">
        <f t="shared" si="145"/>
        <v>3.6146679572174487</v>
      </c>
      <c r="R236" s="2">
        <f t="shared" si="146"/>
        <v>1.0794427190999916</v>
      </c>
      <c r="S236" s="2">
        <f t="shared" si="99"/>
        <v>13.329652429117374</v>
      </c>
      <c r="T236" s="2">
        <f t="shared" si="147"/>
        <v>0.17584205991896523</v>
      </c>
      <c r="U236" s="2">
        <f t="shared" si="148"/>
        <v>0.14368948523864475</v>
      </c>
      <c r="V236" s="2">
        <v>1</v>
      </c>
      <c r="W236" s="2">
        <f t="shared" si="100"/>
        <v>0.81715083015327716</v>
      </c>
      <c r="X236" s="16">
        <f t="shared" si="101"/>
        <v>20</v>
      </c>
      <c r="Y236" s="16">
        <f t="shared" si="102"/>
        <v>3.0267410087940454</v>
      </c>
      <c r="Z236" s="1">
        <f t="shared" si="103"/>
        <v>0.99876397167605746</v>
      </c>
      <c r="AA236" s="16">
        <f t="shared" si="104"/>
        <v>0.2665930485823475</v>
      </c>
      <c r="AB236" s="1">
        <f t="shared" si="105"/>
        <v>1</v>
      </c>
      <c r="AC236" s="1">
        <f t="shared" si="106"/>
        <v>0</v>
      </c>
      <c r="AD236" s="1">
        <f t="shared" si="107"/>
        <v>1</v>
      </c>
      <c r="AE236" s="1">
        <f t="shared" si="108"/>
        <v>0</v>
      </c>
    </row>
    <row r="237" spans="1:31" x14ac:dyDescent="0.3">
      <c r="A237" s="2" t="s">
        <v>26</v>
      </c>
      <c r="B237" s="2">
        <v>1957</v>
      </c>
      <c r="C237" s="2" t="s">
        <v>19</v>
      </c>
      <c r="D237" s="2">
        <v>5.5</v>
      </c>
      <c r="E237" s="6">
        <f t="shared" si="116"/>
        <v>33.12026837118637</v>
      </c>
      <c r="F237" s="2">
        <v>6</v>
      </c>
      <c r="G237" s="2">
        <v>3</v>
      </c>
      <c r="H237" s="2">
        <v>0.19</v>
      </c>
      <c r="I237" s="2">
        <v>111.8</v>
      </c>
      <c r="J237" s="2">
        <v>48.1</v>
      </c>
      <c r="K237" s="2">
        <f t="shared" si="117"/>
        <v>2.3243243243243241</v>
      </c>
      <c r="L237" s="2">
        <v>0.1</v>
      </c>
      <c r="N237" s="2">
        <f t="shared" si="142"/>
        <v>0.5</v>
      </c>
      <c r="O237" s="2">
        <f t="shared" si="143"/>
        <v>2.2114214353149442</v>
      </c>
      <c r="P237" s="2">
        <f t="shared" si="144"/>
        <v>0.14352702702702705</v>
      </c>
      <c r="Q237" s="2">
        <f t="shared" si="145"/>
        <v>0</v>
      </c>
      <c r="R237" s="2">
        <f t="shared" si="146"/>
        <v>1</v>
      </c>
      <c r="S237" s="2">
        <f t="shared" si="99"/>
        <v>6</v>
      </c>
      <c r="T237" s="2">
        <f t="shared" si="147"/>
        <v>6.4902611838247984E-2</v>
      </c>
      <c r="U237" s="2">
        <f t="shared" si="148"/>
        <v>7.9693877551020392E-2</v>
      </c>
      <c r="V237" s="2">
        <v>1</v>
      </c>
      <c r="W237" s="2">
        <f t="shared" si="100"/>
        <v>1.2278993910081091</v>
      </c>
      <c r="X237" s="16">
        <f t="shared" si="101"/>
        <v>5</v>
      </c>
      <c r="Y237" s="16">
        <f t="shared" si="102"/>
        <v>-0.53480875616318102</v>
      </c>
      <c r="Z237" s="1">
        <f t="shared" si="103"/>
        <v>0.29639105380600977</v>
      </c>
      <c r="AA237" s="16">
        <f t="shared" si="104"/>
        <v>0.12</v>
      </c>
      <c r="AB237" s="1">
        <f t="shared" si="105"/>
        <v>0</v>
      </c>
      <c r="AC237" s="1">
        <f t="shared" si="106"/>
        <v>0</v>
      </c>
      <c r="AD237" s="1">
        <f t="shared" si="107"/>
        <v>0</v>
      </c>
      <c r="AE237" s="1">
        <f t="shared" si="108"/>
        <v>0</v>
      </c>
    </row>
    <row r="238" spans="1:31" s="9" customFormat="1" hidden="1" x14ac:dyDescent="0.3">
      <c r="A238" s="7" t="s">
        <v>27</v>
      </c>
      <c r="B238" s="7">
        <v>1964</v>
      </c>
      <c r="C238" s="7" t="s">
        <v>19</v>
      </c>
      <c r="D238" s="7">
        <v>8.3000000000000007</v>
      </c>
      <c r="E238" s="8">
        <f t="shared" si="116"/>
        <v>-50.297325276259713</v>
      </c>
      <c r="F238" s="7">
        <v>10</v>
      </c>
      <c r="G238" s="7">
        <v>10</v>
      </c>
      <c r="H238" s="7">
        <v>0.16</v>
      </c>
      <c r="I238" s="7">
        <v>56.9</v>
      </c>
      <c r="J238" s="7">
        <v>53</v>
      </c>
      <c r="K238" s="2">
        <f t="shared" si="117"/>
        <v>1.0735849056603772</v>
      </c>
      <c r="L238" s="7">
        <v>0.22</v>
      </c>
      <c r="M238" s="7"/>
      <c r="N238" s="7">
        <f t="shared" si="142"/>
        <v>1.3847745383633867</v>
      </c>
      <c r="O238" s="2">
        <f t="shared" si="143"/>
        <v>0.77118768102511481</v>
      </c>
      <c r="P238" s="2">
        <f t="shared" si="144"/>
        <v>0.15461399638149392</v>
      </c>
      <c r="Q238" s="2">
        <f t="shared" si="145"/>
        <v>0.86935823539880586</v>
      </c>
      <c r="R238" s="2">
        <f t="shared" si="146"/>
        <v>1.0216227766016839</v>
      </c>
      <c r="S238" s="2">
        <f t="shared" ref="S238:S241" si="149">Q238+R238*F238</f>
        <v>11.085586001415646</v>
      </c>
      <c r="T238" s="2">
        <f t="shared" si="147"/>
        <v>0.20048815636677514</v>
      </c>
      <c r="U238" s="2">
        <f t="shared" si="148"/>
        <v>0.12281447666761458</v>
      </c>
      <c r="V238" s="7">
        <v>1</v>
      </c>
      <c r="W238" s="2">
        <f t="shared" ref="W238:W241" si="150">IF(S238&lt;=30,U238/T238,"Non-Liq.")</f>
        <v>0.61257721599742021</v>
      </c>
      <c r="X238" s="16"/>
      <c r="Y238" s="16"/>
      <c r="Z238" s="16"/>
      <c r="AA238" s="16"/>
    </row>
    <row r="239" spans="1:31" x14ac:dyDescent="0.3">
      <c r="A239" s="2" t="s">
        <v>28</v>
      </c>
      <c r="B239" s="2">
        <v>1976</v>
      </c>
      <c r="C239" s="2" t="s">
        <v>19</v>
      </c>
      <c r="D239" s="2">
        <v>7.5</v>
      </c>
      <c r="E239" s="6">
        <f t="shared" si="116"/>
        <v>17.947708856799764</v>
      </c>
      <c r="F239" s="2">
        <v>8</v>
      </c>
      <c r="G239" s="2">
        <v>3</v>
      </c>
      <c r="H239" s="2">
        <v>0.14000000000000001</v>
      </c>
      <c r="I239" s="2">
        <v>72.599999999999994</v>
      </c>
      <c r="J239" s="2">
        <v>28.4</v>
      </c>
      <c r="K239" s="2">
        <f t="shared" si="117"/>
        <v>2.556338028169014</v>
      </c>
      <c r="L239" s="2">
        <v>0.17</v>
      </c>
      <c r="N239" s="2">
        <f t="shared" si="142"/>
        <v>0.69479617352344625</v>
      </c>
      <c r="O239" s="2">
        <f t="shared" si="143"/>
        <v>0.99963894091599059</v>
      </c>
      <c r="P239" s="2">
        <f t="shared" si="144"/>
        <v>0.16162818309859156</v>
      </c>
      <c r="Q239" s="2">
        <f t="shared" si="145"/>
        <v>0</v>
      </c>
      <c r="R239" s="2">
        <f t="shared" si="146"/>
        <v>1</v>
      </c>
      <c r="S239" s="2">
        <f t="shared" ref="S239:S240" si="151">IF(Q239+R239*F239&lt;=50,Q239+R239*F239,50)</f>
        <v>8</v>
      </c>
      <c r="T239" s="2">
        <f t="shared" si="147"/>
        <v>0.16168656150038352</v>
      </c>
      <c r="U239" s="2">
        <f t="shared" si="148"/>
        <v>9.5920797720797715E-2</v>
      </c>
      <c r="V239" s="2">
        <v>1</v>
      </c>
      <c r="W239" s="2">
        <f t="shared" ref="W239:W240" si="152">IF(S239&lt;=30,U239/T239,"5")</f>
        <v>0.59325151596207448</v>
      </c>
      <c r="X239" s="16">
        <f t="shared" ref="X239:X240" si="153">IF(G239&lt;5,5,IF(G239&gt;35,35,G239))</f>
        <v>5</v>
      </c>
      <c r="Y239" s="16">
        <f t="shared" ref="Y239:Y240" si="154">-(F239*(1+0.004*X239)-13.32*LN(P239)-29.53*LN(D239)-3.7*LN(J239/100)+0.05*X239+16.85)/2.7</f>
        <v>1.965730542851184</v>
      </c>
      <c r="Z239" s="1">
        <f t="shared" ref="Z239:Z240" si="155">_xlfn.NORM.S.DIST(Y239,TRUE)</f>
        <v>0.97533512762546248</v>
      </c>
      <c r="AA239" s="16">
        <f t="shared" ref="AA239:AA240" si="156">S239/50</f>
        <v>0.16</v>
      </c>
      <c r="AB239" s="1">
        <f t="shared" ref="AB239:AB240" si="157">IF(AND(V239=1,W239&lt;=1),1,0)</f>
        <v>1</v>
      </c>
      <c r="AC239" s="1">
        <f t="shared" ref="AC239:AC240" si="158">IF(AND(V239=0,W239&gt;1),1,0)</f>
        <v>0</v>
      </c>
      <c r="AD239" s="1">
        <f t="shared" ref="AD239:AD240" si="159">IF(AND(V239=1,Z239&gt;=0.5),1,0)</f>
        <v>1</v>
      </c>
      <c r="AE239" s="1">
        <f t="shared" ref="AE239:AE240" si="160">IF(AND(V239=0,Z239&lt;0.5),1,0)</f>
        <v>0</v>
      </c>
    </row>
    <row r="240" spans="1:31" x14ac:dyDescent="0.3">
      <c r="D240" s="2">
        <v>7.5</v>
      </c>
      <c r="E240" s="6">
        <f t="shared" si="116"/>
        <v>28.92043578738858</v>
      </c>
      <c r="F240" s="2">
        <v>8</v>
      </c>
      <c r="G240" s="2">
        <v>3</v>
      </c>
      <c r="H240" s="2">
        <v>0.14000000000000001</v>
      </c>
      <c r="I240" s="2">
        <v>93.2</v>
      </c>
      <c r="J240" s="2">
        <v>34.299999999999997</v>
      </c>
      <c r="K240" s="2">
        <f t="shared" si="117"/>
        <v>2.7172011661807582</v>
      </c>
      <c r="L240" s="2">
        <v>0.14000000000000001</v>
      </c>
      <c r="N240" s="2">
        <f t="shared" si="142"/>
        <v>0.51263651370089136</v>
      </c>
      <c r="O240" s="2">
        <f t="shared" si="143"/>
        <v>0.99963894091599059</v>
      </c>
      <c r="P240" s="2">
        <f t="shared" si="144"/>
        <v>0.12675722448979596</v>
      </c>
      <c r="Q240" s="2">
        <f t="shared" si="145"/>
        <v>0</v>
      </c>
      <c r="R240" s="2">
        <f t="shared" si="146"/>
        <v>1</v>
      </c>
      <c r="S240" s="2">
        <f t="shared" si="151"/>
        <v>8</v>
      </c>
      <c r="T240" s="2">
        <f t="shared" si="147"/>
        <v>0.1268030078676663</v>
      </c>
      <c r="U240" s="2">
        <f t="shared" si="148"/>
        <v>9.5920797720797715E-2</v>
      </c>
      <c r="V240" s="2">
        <v>0</v>
      </c>
      <c r="W240" s="2">
        <f t="shared" si="152"/>
        <v>0.75645522400306342</v>
      </c>
      <c r="X240" s="16">
        <f t="shared" si="153"/>
        <v>5</v>
      </c>
      <c r="Y240" s="16">
        <f t="shared" si="154"/>
        <v>1.0254736561437816</v>
      </c>
      <c r="Z240" s="1">
        <f t="shared" si="155"/>
        <v>0.84743012528126171</v>
      </c>
      <c r="AA240" s="16">
        <f t="shared" si="156"/>
        <v>0.16</v>
      </c>
      <c r="AB240" s="1">
        <f t="shared" si="157"/>
        <v>0</v>
      </c>
      <c r="AC240" s="1">
        <f t="shared" si="158"/>
        <v>0</v>
      </c>
      <c r="AD240" s="1">
        <f t="shared" si="159"/>
        <v>0</v>
      </c>
      <c r="AE240" s="1">
        <f t="shared" si="160"/>
        <v>0</v>
      </c>
    </row>
    <row r="241" spans="1:31" s="9" customFormat="1" hidden="1" x14ac:dyDescent="0.3">
      <c r="A241" s="7"/>
      <c r="B241" s="7"/>
      <c r="C241" s="7"/>
      <c r="D241" s="7">
        <v>7.5</v>
      </c>
      <c r="E241" s="8">
        <f t="shared" si="116"/>
        <v>-22.656960873521367</v>
      </c>
      <c r="F241" s="7">
        <v>14</v>
      </c>
      <c r="G241" s="7">
        <v>3</v>
      </c>
      <c r="H241" s="7">
        <v>0.14000000000000001</v>
      </c>
      <c r="I241" s="7">
        <v>62.8</v>
      </c>
      <c r="J241" s="7">
        <v>58.9</v>
      </c>
      <c r="K241" s="2">
        <f t="shared" si="117"/>
        <v>1.0662139219015281</v>
      </c>
      <c r="L241" s="7">
        <v>0.13</v>
      </c>
      <c r="M241" s="7"/>
      <c r="N241" s="7">
        <f t="shared" si="142"/>
        <v>1.1733257506824384</v>
      </c>
      <c r="O241" s="2">
        <f t="shared" si="143"/>
        <v>0.99963894091599059</v>
      </c>
      <c r="P241" s="2">
        <f t="shared" si="144"/>
        <v>0.11384247877758912</v>
      </c>
      <c r="Q241" s="2">
        <f t="shared" si="145"/>
        <v>0</v>
      </c>
      <c r="R241" s="2">
        <f t="shared" si="146"/>
        <v>1</v>
      </c>
      <c r="S241" s="2">
        <f t="shared" si="149"/>
        <v>14</v>
      </c>
      <c r="T241" s="2">
        <f t="shared" si="147"/>
        <v>0.11388359748498074</v>
      </c>
      <c r="U241" s="2">
        <f t="shared" si="148"/>
        <v>0.150164624083543</v>
      </c>
      <c r="V241" s="7">
        <v>0</v>
      </c>
      <c r="W241" s="2">
        <f t="shared" si="150"/>
        <v>1.3185799131727209</v>
      </c>
      <c r="X241" s="16"/>
      <c r="Y241" s="16"/>
      <c r="Z241" s="16"/>
      <c r="AA241" s="16"/>
    </row>
    <row r="242" spans="1:31" x14ac:dyDescent="0.3">
      <c r="A242" s="2" t="s">
        <v>29</v>
      </c>
      <c r="B242" s="2">
        <v>1979</v>
      </c>
      <c r="C242" s="2" t="s">
        <v>19</v>
      </c>
      <c r="D242" s="2">
        <v>6.6</v>
      </c>
      <c r="E242" s="6">
        <f>(1-(L242/(0.1*H242*(D242-1)*(I242/J242))))/0.015</f>
        <v>24.464892537181687</v>
      </c>
      <c r="F242" s="2">
        <v>31</v>
      </c>
      <c r="G242" s="2">
        <v>11</v>
      </c>
      <c r="H242" s="2">
        <v>0.6</v>
      </c>
      <c r="I242" s="2">
        <v>107.9</v>
      </c>
      <c r="J242" s="2">
        <v>51</v>
      </c>
      <c r="K242" s="2">
        <f t="shared" si="117"/>
        <v>2.115686274509804</v>
      </c>
      <c r="L242" s="2">
        <v>0.45</v>
      </c>
      <c r="N242" s="2">
        <f t="shared" si="142"/>
        <v>0.54828085970254647</v>
      </c>
      <c r="O242" s="2">
        <f t="shared" si="143"/>
        <v>1.3866521361106074</v>
      </c>
      <c r="P242" s="2">
        <f t="shared" si="144"/>
        <v>0.45239621288515408</v>
      </c>
      <c r="Q242" s="2">
        <f t="shared" si="145"/>
        <v>1.208949820871366</v>
      </c>
      <c r="R242" s="2">
        <f t="shared" si="146"/>
        <v>1.0264828726939095</v>
      </c>
      <c r="S242" s="2">
        <f>IF(Q242+R242*F242&lt;=50,Q242+R242*F242,50)</f>
        <v>33.02991887438256</v>
      </c>
      <c r="T242" s="2">
        <f t="shared" si="147"/>
        <v>0.32625068761230275</v>
      </c>
      <c r="U242" s="2">
        <f t="shared" si="148"/>
        <v>1.2708626755854697</v>
      </c>
      <c r="V242" s="2">
        <v>0</v>
      </c>
      <c r="W242" s="2" t="str">
        <f>IF(S242&lt;=30,U242/T242,"5")</f>
        <v>5</v>
      </c>
      <c r="X242" s="16">
        <f>IF(G242&lt;5,5,IF(G242&gt;35,35,G242))</f>
        <v>11</v>
      </c>
      <c r="Y242" s="16">
        <f>-(F242*(1+0.004*X242)-13.32*LN(P242)-29.53*LN(D242)-3.7*LN(J242/100)+0.05*X242+16.85)/2.7</f>
        <v>-2.6279966289879524</v>
      </c>
      <c r="Z242" s="1">
        <f>_xlfn.NORM.S.DIST(Y242,TRUE)</f>
        <v>4.2944683426730185E-3</v>
      </c>
      <c r="AA242" s="16">
        <f>S242/50</f>
        <v>0.66059837748765116</v>
      </c>
      <c r="AB242" s="1">
        <f>IF(AND(V242=1,W242&lt;=1),1,0)</f>
        <v>0</v>
      </c>
      <c r="AC242" s="1">
        <f>IF(AND(V242=0,W242&gt;1),1,0)</f>
        <v>1</v>
      </c>
      <c r="AD242" s="1">
        <f>IF(AND(V242=1,Z242&gt;=0.5),1,0)</f>
        <v>0</v>
      </c>
      <c r="AE242" s="1">
        <f>IF(AND(V242=0,Z242&lt;0.5),1,0)</f>
        <v>1</v>
      </c>
    </row>
    <row r="243" spans="1:31" hidden="1" x14ac:dyDescent="0.3">
      <c r="D243" s="2">
        <v>6.6</v>
      </c>
      <c r="E243" s="6">
        <f t="shared" ref="E243:E244" si="161">(1-(L243/(0.1*H243*(D243-1)*(I243/J243))))/0.015</f>
        <v>-10.643544344732819</v>
      </c>
      <c r="F243" s="2">
        <v>4</v>
      </c>
      <c r="G243" s="2">
        <v>25</v>
      </c>
      <c r="H243" s="2">
        <v>0.6</v>
      </c>
      <c r="I243" s="2">
        <v>58.9</v>
      </c>
      <c r="J243" s="2">
        <v>51</v>
      </c>
      <c r="K243" s="2">
        <f t="shared" si="117"/>
        <v>1.1549019607843136</v>
      </c>
      <c r="L243" s="2">
        <v>0.45</v>
      </c>
      <c r="V243" s="2">
        <v>1</v>
      </c>
    </row>
    <row r="244" spans="1:31" hidden="1" x14ac:dyDescent="0.3">
      <c r="D244" s="2">
        <v>6.6</v>
      </c>
      <c r="E244" s="6">
        <f t="shared" si="161"/>
        <v>-12.706611570247928</v>
      </c>
      <c r="F244" s="2">
        <v>7</v>
      </c>
      <c r="G244" s="2">
        <v>34</v>
      </c>
      <c r="H244" s="2">
        <v>0.2</v>
      </c>
      <c r="I244" s="2">
        <v>72.599999999999994</v>
      </c>
      <c r="J244" s="2">
        <v>46.1</v>
      </c>
      <c r="K244" s="2">
        <f t="shared" si="117"/>
        <v>1.5748373101952275</v>
      </c>
      <c r="L244" s="2">
        <v>0.21</v>
      </c>
      <c r="V244" s="2">
        <v>1</v>
      </c>
    </row>
    <row r="245" spans="1:31" x14ac:dyDescent="0.3">
      <c r="A245" s="2" t="s">
        <v>25</v>
      </c>
      <c r="B245" s="2">
        <v>1978</v>
      </c>
      <c r="C245" s="2" t="s">
        <v>19</v>
      </c>
      <c r="D245" s="2">
        <v>7.4</v>
      </c>
      <c r="E245" s="6">
        <f t="shared" si="116"/>
        <v>5.2065782083684509</v>
      </c>
      <c r="F245" s="2">
        <v>10</v>
      </c>
      <c r="G245" s="2">
        <v>0</v>
      </c>
      <c r="H245" s="2">
        <v>0.2</v>
      </c>
      <c r="I245" s="2">
        <v>118.7</v>
      </c>
      <c r="J245" s="2">
        <v>66.7</v>
      </c>
      <c r="K245" s="2">
        <f t="shared" si="117"/>
        <v>1.7796101949025487</v>
      </c>
      <c r="L245" s="2">
        <v>0.21</v>
      </c>
      <c r="N245" s="2">
        <f t="shared" si="142"/>
        <v>0.9601696767059813</v>
      </c>
      <c r="O245" s="2">
        <f t="shared" si="143"/>
        <v>1.0345864770195246</v>
      </c>
      <c r="P245" s="2">
        <f t="shared" si="144"/>
        <v>0.2221346069152923</v>
      </c>
      <c r="Q245" s="2">
        <f t="shared" si="145"/>
        <v>0</v>
      </c>
      <c r="R245" s="2">
        <f t="shared" si="146"/>
        <v>1</v>
      </c>
      <c r="S245" s="2">
        <f t="shared" ref="S245:S296" si="162">IF(Q245+R245*F245&lt;=50,Q245+R245*F245,50)</f>
        <v>10</v>
      </c>
      <c r="T245" s="2">
        <f t="shared" si="147"/>
        <v>0.21470859309434046</v>
      </c>
      <c r="U245" s="2">
        <f t="shared" si="148"/>
        <v>0.11311886202492621</v>
      </c>
      <c r="V245" s="2">
        <v>1</v>
      </c>
      <c r="W245" s="2">
        <f t="shared" ref="W245:W296" si="163">IF(S245&lt;=30,U245/T245,"5")</f>
        <v>0.52684832215924915</v>
      </c>
      <c r="X245" s="16">
        <f t="shared" ref="X245:X270" si="164">IF(G245&lt;5,5,IF(G245&gt;35,35,G245))</f>
        <v>5</v>
      </c>
      <c r="Y245" s="16">
        <f t="shared" ref="Y245:Y270" si="165">-(F245*(1+0.004*X245)-13.32*LN(P245)-29.53*LN(D245)-3.7*LN(J245/100)+0.05*X245+16.85)/2.7</f>
        <v>3.8021368228688797</v>
      </c>
      <c r="Z245" s="1">
        <f t="shared" ref="Z245:Z270" si="166">_xlfn.NORM.S.DIST(Y245,TRUE)</f>
        <v>0.99992827326854894</v>
      </c>
      <c r="AA245" s="16">
        <f t="shared" ref="AA245:AA296" si="167">S245/50</f>
        <v>0.2</v>
      </c>
      <c r="AB245" s="1">
        <f t="shared" ref="AB245:AB296" si="168">IF(AND(V245=1,W245&lt;=1),1,0)</f>
        <v>1</v>
      </c>
      <c r="AC245" s="1">
        <f t="shared" ref="AC245:AC296" si="169">IF(AND(V245=0,W245&gt;1),1,0)</f>
        <v>0</v>
      </c>
      <c r="AD245" s="1">
        <f t="shared" ref="AD245:AD270" si="170">IF(AND(V245=1,Z245&gt;=0.5),1,0)</f>
        <v>1</v>
      </c>
      <c r="AE245" s="1">
        <f t="shared" ref="AE245:AE270" si="171">IF(AND(V245=0,Z245&lt;0.5),1,0)</f>
        <v>0</v>
      </c>
    </row>
    <row r="246" spans="1:31" x14ac:dyDescent="0.3">
      <c r="D246" s="2">
        <v>7.4</v>
      </c>
      <c r="E246" s="6">
        <f t="shared" si="116"/>
        <v>4.1276884439050754</v>
      </c>
      <c r="F246" s="2">
        <v>19</v>
      </c>
      <c r="G246" s="2">
        <v>4</v>
      </c>
      <c r="H246" s="2">
        <v>0.32</v>
      </c>
      <c r="I246" s="2">
        <v>61.8</v>
      </c>
      <c r="J246" s="2">
        <v>38.299999999999997</v>
      </c>
      <c r="K246" s="2">
        <f t="shared" si="117"/>
        <v>1.6135770234986946</v>
      </c>
      <c r="L246" s="2">
        <v>0.31</v>
      </c>
      <c r="N246" s="2">
        <f t="shared" si="142"/>
        <v>0.96842318340412614</v>
      </c>
      <c r="O246" s="2">
        <f t="shared" si="143"/>
        <v>1.0345864770195246</v>
      </c>
      <c r="P246" s="2">
        <f t="shared" si="144"/>
        <v>0.3250260827349869</v>
      </c>
      <c r="Q246" s="2">
        <f t="shared" si="145"/>
        <v>0</v>
      </c>
      <c r="R246" s="2">
        <f t="shared" si="146"/>
        <v>1</v>
      </c>
      <c r="S246" s="2">
        <f t="shared" si="162"/>
        <v>19</v>
      </c>
      <c r="T246" s="2">
        <f t="shared" si="147"/>
        <v>0.31416038190575835</v>
      </c>
      <c r="U246" s="2">
        <f t="shared" si="148"/>
        <v>0.20331279446037256</v>
      </c>
      <c r="V246" s="2">
        <v>0</v>
      </c>
      <c r="W246" s="2">
        <f t="shared" si="163"/>
        <v>0.64716242457765483</v>
      </c>
      <c r="X246" s="16">
        <f t="shared" si="164"/>
        <v>5</v>
      </c>
      <c r="Y246" s="16">
        <f t="shared" si="165"/>
        <v>1.519651627591744</v>
      </c>
      <c r="Z246" s="1">
        <f t="shared" si="166"/>
        <v>0.9357007224969327</v>
      </c>
      <c r="AA246" s="16">
        <f t="shared" si="167"/>
        <v>0.38</v>
      </c>
      <c r="AB246" s="1">
        <f t="shared" si="168"/>
        <v>0</v>
      </c>
      <c r="AC246" s="1">
        <f t="shared" si="169"/>
        <v>0</v>
      </c>
      <c r="AD246" s="1">
        <f t="shared" si="170"/>
        <v>0</v>
      </c>
      <c r="AE246" s="1">
        <f t="shared" si="171"/>
        <v>0</v>
      </c>
    </row>
    <row r="247" spans="1:31" x14ac:dyDescent="0.3">
      <c r="D247" s="2">
        <v>7.4</v>
      </c>
      <c r="E247" s="6">
        <f t="shared" si="116"/>
        <v>3.432401227076598</v>
      </c>
      <c r="F247" s="2">
        <v>5</v>
      </c>
      <c r="G247" s="2">
        <v>5</v>
      </c>
      <c r="H247" s="2">
        <v>0.32</v>
      </c>
      <c r="I247" s="2">
        <v>61.8</v>
      </c>
      <c r="J247" s="2">
        <v>34.299999999999997</v>
      </c>
      <c r="K247" s="2">
        <f t="shared" si="117"/>
        <v>1.8017492711370262</v>
      </c>
      <c r="L247" s="2">
        <v>0.35</v>
      </c>
      <c r="N247" s="2">
        <f t="shared" si="142"/>
        <v>0.97374213061286408</v>
      </c>
      <c r="O247" s="2">
        <f t="shared" si="143"/>
        <v>1.0345864770195246</v>
      </c>
      <c r="P247" s="2">
        <f t="shared" si="144"/>
        <v>0.36492334821428574</v>
      </c>
      <c r="Q247" s="2">
        <f t="shared" si="145"/>
        <v>0</v>
      </c>
      <c r="R247" s="2">
        <f t="shared" si="146"/>
        <v>1</v>
      </c>
      <c r="S247" s="2">
        <f t="shared" si="162"/>
        <v>5</v>
      </c>
      <c r="T247" s="2">
        <f t="shared" si="147"/>
        <v>0.35272387211707096</v>
      </c>
      <c r="U247" s="2">
        <f t="shared" si="148"/>
        <v>7.2059961862712837E-2</v>
      </c>
      <c r="V247" s="2">
        <v>1</v>
      </c>
      <c r="W247" s="2">
        <f t="shared" si="163"/>
        <v>0.20429567590706121</v>
      </c>
      <c r="X247" s="16">
        <f t="shared" si="164"/>
        <v>5</v>
      </c>
      <c r="Y247" s="16">
        <f t="shared" si="165"/>
        <v>7.2285731123091166</v>
      </c>
      <c r="Z247" s="1">
        <f t="shared" si="166"/>
        <v>0.99999999999975597</v>
      </c>
      <c r="AA247" s="16">
        <f t="shared" si="167"/>
        <v>0.1</v>
      </c>
      <c r="AB247" s="1">
        <f t="shared" si="168"/>
        <v>1</v>
      </c>
      <c r="AC247" s="1">
        <f t="shared" si="169"/>
        <v>0</v>
      </c>
      <c r="AD247" s="1">
        <f t="shared" si="170"/>
        <v>1</v>
      </c>
      <c r="AE247" s="1">
        <f t="shared" si="171"/>
        <v>0</v>
      </c>
    </row>
    <row r="248" spans="1:31" x14ac:dyDescent="0.3">
      <c r="D248" s="2">
        <v>7.4</v>
      </c>
      <c r="E248" s="6">
        <f t="shared" si="116"/>
        <v>3.7326388888888915</v>
      </c>
      <c r="F248" s="2">
        <v>7</v>
      </c>
      <c r="G248" s="2">
        <v>4</v>
      </c>
      <c r="H248" s="2">
        <v>0.32</v>
      </c>
      <c r="I248" s="2">
        <v>61.8</v>
      </c>
      <c r="J248" s="2">
        <v>41.2</v>
      </c>
      <c r="K248" s="2">
        <f t="shared" si="117"/>
        <v>1.4999999999999998</v>
      </c>
      <c r="L248" s="2">
        <v>0.28999999999999998</v>
      </c>
      <c r="N248" s="2">
        <f t="shared" si="142"/>
        <v>0.97144531249999999</v>
      </c>
      <c r="O248" s="2">
        <f t="shared" si="143"/>
        <v>1.0345864770195246</v>
      </c>
      <c r="P248" s="2">
        <f t="shared" si="144"/>
        <v>0.30309093749999999</v>
      </c>
      <c r="Q248" s="2">
        <f t="shared" si="145"/>
        <v>0</v>
      </c>
      <c r="R248" s="2">
        <f t="shared" si="146"/>
        <v>1</v>
      </c>
      <c r="S248" s="2">
        <f t="shared" si="162"/>
        <v>7</v>
      </c>
      <c r="T248" s="2">
        <f t="shared" si="147"/>
        <v>0.29295853389960763</v>
      </c>
      <c r="U248" s="2">
        <f t="shared" si="148"/>
        <v>8.76696072253728E-2</v>
      </c>
      <c r="V248" s="2">
        <v>1</v>
      </c>
      <c r="W248" s="2">
        <f t="shared" si="163"/>
        <v>0.29925602800639295</v>
      </c>
      <c r="X248" s="16">
        <f t="shared" si="164"/>
        <v>5</v>
      </c>
      <c r="Y248" s="16">
        <f t="shared" si="165"/>
        <v>5.8083014698693498</v>
      </c>
      <c r="Z248" s="1">
        <f t="shared" si="166"/>
        <v>0.9999999968445098</v>
      </c>
      <c r="AA248" s="16">
        <f t="shared" si="167"/>
        <v>0.14000000000000001</v>
      </c>
      <c r="AB248" s="1">
        <f t="shared" si="168"/>
        <v>1</v>
      </c>
      <c r="AC248" s="1">
        <f t="shared" si="169"/>
        <v>0</v>
      </c>
      <c r="AD248" s="1">
        <f t="shared" si="170"/>
        <v>1</v>
      </c>
      <c r="AE248" s="1">
        <f t="shared" si="171"/>
        <v>0</v>
      </c>
    </row>
    <row r="249" spans="1:31" x14ac:dyDescent="0.3">
      <c r="D249" s="2">
        <v>7.4</v>
      </c>
      <c r="E249" s="6">
        <f t="shared" si="116"/>
        <v>3.1010313018242273</v>
      </c>
      <c r="F249" s="2">
        <v>11</v>
      </c>
      <c r="G249" s="2">
        <v>0</v>
      </c>
      <c r="H249" s="2">
        <v>0.24</v>
      </c>
      <c r="I249" s="2">
        <v>80.400000000000006</v>
      </c>
      <c r="J249" s="2">
        <v>47.1</v>
      </c>
      <c r="K249" s="2">
        <f t="shared" si="117"/>
        <v>1.7070063694267517</v>
      </c>
      <c r="L249" s="2">
        <v>0.25</v>
      </c>
      <c r="N249" s="2">
        <f t="shared" si="142"/>
        <v>0.97627711054104471</v>
      </c>
      <c r="O249" s="2">
        <f t="shared" si="143"/>
        <v>1.0345864770195246</v>
      </c>
      <c r="P249" s="2">
        <f t="shared" si="144"/>
        <v>0.25997575437898091</v>
      </c>
      <c r="Q249" s="2">
        <f t="shared" si="145"/>
        <v>0</v>
      </c>
      <c r="R249" s="2">
        <f t="shared" si="146"/>
        <v>1</v>
      </c>
      <c r="S249" s="2">
        <f t="shared" si="162"/>
        <v>11</v>
      </c>
      <c r="T249" s="2">
        <f t="shared" si="147"/>
        <v>0.25128470181432178</v>
      </c>
      <c r="U249" s="2">
        <f t="shared" si="148"/>
        <v>0.12204090780370019</v>
      </c>
      <c r="V249" s="2">
        <v>1</v>
      </c>
      <c r="W249" s="2">
        <f t="shared" si="163"/>
        <v>0.4856678776007548</v>
      </c>
      <c r="X249" s="16">
        <f t="shared" si="164"/>
        <v>5</v>
      </c>
      <c r="Y249" s="16">
        <f t="shared" si="165"/>
        <v>3.7236006115489895</v>
      </c>
      <c r="Z249" s="1">
        <f t="shared" si="166"/>
        <v>0.99990179923005329</v>
      </c>
      <c r="AA249" s="16">
        <f t="shared" si="167"/>
        <v>0.22</v>
      </c>
      <c r="AB249" s="1">
        <f t="shared" si="168"/>
        <v>1</v>
      </c>
      <c r="AC249" s="1">
        <f t="shared" si="169"/>
        <v>0</v>
      </c>
      <c r="AD249" s="1">
        <f t="shared" si="170"/>
        <v>1</v>
      </c>
      <c r="AE249" s="1">
        <f t="shared" si="171"/>
        <v>0</v>
      </c>
    </row>
    <row r="250" spans="1:31" x14ac:dyDescent="0.3">
      <c r="D250" s="2">
        <v>7.4</v>
      </c>
      <c r="E250" s="6">
        <f t="shared" si="116"/>
        <v>4.0567070030895991</v>
      </c>
      <c r="F250" s="2">
        <v>20</v>
      </c>
      <c r="G250" s="2">
        <v>0</v>
      </c>
      <c r="H250" s="2">
        <v>0.24</v>
      </c>
      <c r="I250" s="2">
        <v>97.1</v>
      </c>
      <c r="J250" s="2">
        <v>66.7</v>
      </c>
      <c r="K250" s="2">
        <f t="shared" si="117"/>
        <v>1.4557721139430284</v>
      </c>
      <c r="L250" s="2">
        <v>0.21</v>
      </c>
      <c r="N250" s="2">
        <f t="shared" si="142"/>
        <v>0.96896619142636453</v>
      </c>
      <c r="O250" s="2">
        <f t="shared" si="143"/>
        <v>1.0345864770195246</v>
      </c>
      <c r="P250" s="2">
        <f t="shared" si="144"/>
        <v>0.22005265788980505</v>
      </c>
      <c r="Q250" s="2">
        <f t="shared" si="145"/>
        <v>0</v>
      </c>
      <c r="R250" s="2">
        <f t="shared" si="146"/>
        <v>1</v>
      </c>
      <c r="S250" s="2">
        <f t="shared" si="162"/>
        <v>20</v>
      </c>
      <c r="T250" s="2">
        <f t="shared" si="147"/>
        <v>0.2126962441300615</v>
      </c>
      <c r="U250" s="2">
        <f t="shared" si="148"/>
        <v>0.21540970583244634</v>
      </c>
      <c r="V250" s="2">
        <v>0</v>
      </c>
      <c r="W250" s="2">
        <f t="shared" si="163"/>
        <v>1.0127574500127308</v>
      </c>
      <c r="X250" s="16">
        <f t="shared" si="164"/>
        <v>5</v>
      </c>
      <c r="Y250" s="16">
        <f t="shared" si="165"/>
        <v>-2.2096496440369151E-2</v>
      </c>
      <c r="Z250" s="1">
        <f t="shared" si="166"/>
        <v>0.49118549061530747</v>
      </c>
      <c r="AA250" s="16">
        <f t="shared" si="167"/>
        <v>0.4</v>
      </c>
      <c r="AB250" s="1">
        <f t="shared" si="168"/>
        <v>0</v>
      </c>
      <c r="AC250" s="1">
        <f t="shared" si="169"/>
        <v>1</v>
      </c>
      <c r="AD250" s="1">
        <f t="shared" si="170"/>
        <v>0</v>
      </c>
      <c r="AE250" s="1">
        <f t="shared" si="171"/>
        <v>1</v>
      </c>
    </row>
    <row r="251" spans="1:31" x14ac:dyDescent="0.3">
      <c r="D251" s="2">
        <v>7.4</v>
      </c>
      <c r="E251" s="6">
        <f t="shared" si="116"/>
        <v>4.4290267412935442</v>
      </c>
      <c r="F251" s="2">
        <v>4</v>
      </c>
      <c r="G251" s="2">
        <v>10</v>
      </c>
      <c r="H251" s="2">
        <v>0.24</v>
      </c>
      <c r="I251" s="2">
        <v>80.400000000000006</v>
      </c>
      <c r="J251" s="2">
        <v>54.9</v>
      </c>
      <c r="K251" s="2">
        <f t="shared" si="117"/>
        <v>1.46448087431694</v>
      </c>
      <c r="L251" s="2">
        <v>0.21</v>
      </c>
      <c r="N251" s="2">
        <f t="shared" si="142"/>
        <v>0.96611794542910434</v>
      </c>
      <c r="O251" s="2">
        <f t="shared" si="143"/>
        <v>1.0345864770195246</v>
      </c>
      <c r="P251" s="2">
        <f t="shared" si="144"/>
        <v>0.22071835553278688</v>
      </c>
      <c r="Q251" s="2">
        <f t="shared" si="145"/>
        <v>0.86935823539880586</v>
      </c>
      <c r="R251" s="2">
        <f t="shared" si="146"/>
        <v>1.0216227766016839</v>
      </c>
      <c r="S251" s="2">
        <f t="shared" si="162"/>
        <v>4.9558493418055409</v>
      </c>
      <c r="T251" s="2">
        <f t="shared" si="147"/>
        <v>0.2133396873392745</v>
      </c>
      <c r="U251" s="2">
        <f t="shared" si="148"/>
        <v>7.1732358316122888E-2</v>
      </c>
      <c r="V251" s="2">
        <v>1</v>
      </c>
      <c r="W251" s="2">
        <f t="shared" si="163"/>
        <v>0.33623541503577242</v>
      </c>
      <c r="X251" s="16">
        <f t="shared" si="164"/>
        <v>10</v>
      </c>
      <c r="Y251" s="16">
        <f t="shared" si="165"/>
        <v>5.6482277841867248</v>
      </c>
      <c r="Z251" s="1">
        <f t="shared" si="166"/>
        <v>0.99999999189448541</v>
      </c>
      <c r="AA251" s="16">
        <f t="shared" si="167"/>
        <v>9.9116986836110824E-2</v>
      </c>
      <c r="AB251" s="1">
        <f t="shared" si="168"/>
        <v>1</v>
      </c>
      <c r="AC251" s="1">
        <f t="shared" si="169"/>
        <v>0</v>
      </c>
      <c r="AD251" s="1">
        <f t="shared" si="170"/>
        <v>1</v>
      </c>
      <c r="AE251" s="1">
        <f t="shared" si="171"/>
        <v>0</v>
      </c>
    </row>
    <row r="252" spans="1:31" x14ac:dyDescent="0.3">
      <c r="D252" s="2">
        <v>7.4</v>
      </c>
      <c r="E252" s="6">
        <f t="shared" si="116"/>
        <v>3.009259259259256</v>
      </c>
      <c r="F252" s="2">
        <v>13</v>
      </c>
      <c r="G252" s="2">
        <v>7</v>
      </c>
      <c r="H252" s="2">
        <v>0.24</v>
      </c>
      <c r="I252" s="2">
        <v>61.8</v>
      </c>
      <c r="J252" s="2">
        <v>41.2</v>
      </c>
      <c r="K252" s="2">
        <f t="shared" si="117"/>
        <v>1.4999999999999998</v>
      </c>
      <c r="L252" s="2">
        <v>0.22</v>
      </c>
      <c r="N252" s="2">
        <f t="shared" si="142"/>
        <v>0.97697916666666673</v>
      </c>
      <c r="O252" s="2">
        <f t="shared" si="143"/>
        <v>1.0345864770195246</v>
      </c>
      <c r="P252" s="2">
        <f t="shared" si="144"/>
        <v>0.22861312499999994</v>
      </c>
      <c r="Q252" s="2">
        <f t="shared" si="145"/>
        <v>0.12032594375897732</v>
      </c>
      <c r="R252" s="2">
        <f t="shared" si="146"/>
        <v>1.008520259177452</v>
      </c>
      <c r="S252" s="2">
        <f t="shared" si="162"/>
        <v>13.231089313065855</v>
      </c>
      <c r="T252" s="2">
        <f t="shared" si="147"/>
        <v>0.22097053274714859</v>
      </c>
      <c r="U252" s="2">
        <f t="shared" si="148"/>
        <v>0.14274733281693283</v>
      </c>
      <c r="V252" s="2">
        <v>1</v>
      </c>
      <c r="W252" s="2">
        <f t="shared" si="163"/>
        <v>0.64600166837754458</v>
      </c>
      <c r="X252" s="16">
        <f t="shared" si="164"/>
        <v>7</v>
      </c>
      <c r="Y252" s="16">
        <f t="shared" si="165"/>
        <v>2.0748707631381209</v>
      </c>
      <c r="Z252" s="1">
        <f t="shared" si="166"/>
        <v>0.9810007429826505</v>
      </c>
      <c r="AA252" s="16">
        <f t="shared" si="167"/>
        <v>0.2646217862613171</v>
      </c>
      <c r="AB252" s="1">
        <f t="shared" si="168"/>
        <v>1</v>
      </c>
      <c r="AC252" s="1">
        <f t="shared" si="169"/>
        <v>0</v>
      </c>
      <c r="AD252" s="1">
        <f t="shared" si="170"/>
        <v>1</v>
      </c>
      <c r="AE252" s="1">
        <f t="shared" si="171"/>
        <v>0</v>
      </c>
    </row>
    <row r="253" spans="1:31" x14ac:dyDescent="0.3">
      <c r="D253" s="2">
        <v>7.4</v>
      </c>
      <c r="E253" s="6">
        <f t="shared" si="116"/>
        <v>4.3912382531785461</v>
      </c>
      <c r="F253" s="2">
        <v>8</v>
      </c>
      <c r="G253" s="2">
        <v>12</v>
      </c>
      <c r="H253" s="2">
        <v>0.24</v>
      </c>
      <c r="I253" s="2">
        <v>80.400000000000006</v>
      </c>
      <c r="J253" s="2">
        <v>41.2</v>
      </c>
      <c r="K253" s="2">
        <f t="shared" si="117"/>
        <v>1.9514563106796117</v>
      </c>
      <c r="L253" s="2">
        <v>0.28000000000000003</v>
      </c>
      <c r="N253" s="2">
        <f t="shared" si="142"/>
        <v>0.96640702736318418</v>
      </c>
      <c r="O253" s="2">
        <f t="shared" si="143"/>
        <v>1.0345864770195246</v>
      </c>
      <c r="P253" s="2">
        <f t="shared" si="144"/>
        <v>0.29420057038834951</v>
      </c>
      <c r="Q253" s="2">
        <f t="shared" si="145"/>
        <v>1.5535700732924222</v>
      </c>
      <c r="R253" s="2">
        <f t="shared" si="146"/>
        <v>1.031569219381653</v>
      </c>
      <c r="S253" s="2">
        <f t="shared" si="162"/>
        <v>9.8061238283456458</v>
      </c>
      <c r="T253" s="2">
        <f t="shared" si="147"/>
        <v>0.2843653739181799</v>
      </c>
      <c r="U253" s="2">
        <f t="shared" si="148"/>
        <v>0.11141374212363472</v>
      </c>
      <c r="V253" s="2">
        <v>1</v>
      </c>
      <c r="W253" s="2">
        <f t="shared" si="163"/>
        <v>0.39179785002829376</v>
      </c>
      <c r="X253" s="16">
        <f t="shared" si="164"/>
        <v>12</v>
      </c>
      <c r="Y253" s="16">
        <f t="shared" si="165"/>
        <v>5.0710601554825372</v>
      </c>
      <c r="Z253" s="1">
        <f t="shared" si="166"/>
        <v>0.99999980219715534</v>
      </c>
      <c r="AA253" s="16">
        <f t="shared" si="167"/>
        <v>0.19612247656691292</v>
      </c>
      <c r="AB253" s="1">
        <f t="shared" si="168"/>
        <v>1</v>
      </c>
      <c r="AC253" s="1">
        <f t="shared" si="169"/>
        <v>0</v>
      </c>
      <c r="AD253" s="1">
        <f t="shared" si="170"/>
        <v>1</v>
      </c>
      <c r="AE253" s="1">
        <f t="shared" si="171"/>
        <v>0</v>
      </c>
    </row>
    <row r="254" spans="1:31" x14ac:dyDescent="0.3">
      <c r="D254" s="2">
        <v>7.4</v>
      </c>
      <c r="E254" s="6">
        <f t="shared" si="116"/>
        <v>6.9225323624595436</v>
      </c>
      <c r="F254" s="2">
        <v>9</v>
      </c>
      <c r="G254" s="2">
        <v>5</v>
      </c>
      <c r="H254" s="2">
        <v>0.24</v>
      </c>
      <c r="I254" s="2">
        <v>103</v>
      </c>
      <c r="J254" s="2">
        <v>83.4</v>
      </c>
      <c r="K254" s="2">
        <f t="shared" si="117"/>
        <v>1.2350119904076737</v>
      </c>
      <c r="L254" s="2">
        <v>0.17</v>
      </c>
      <c r="N254" s="2">
        <f t="shared" si="142"/>
        <v>0.94704262742718448</v>
      </c>
      <c r="O254" s="2">
        <f t="shared" si="143"/>
        <v>1.0345864770195246</v>
      </c>
      <c r="P254" s="2">
        <f t="shared" si="144"/>
        <v>0.1824590040467626</v>
      </c>
      <c r="Q254" s="2">
        <f t="shared" si="145"/>
        <v>0</v>
      </c>
      <c r="R254" s="2">
        <f t="shared" si="146"/>
        <v>1</v>
      </c>
      <c r="S254" s="2">
        <f t="shared" si="162"/>
        <v>9</v>
      </c>
      <c r="T254" s="2">
        <f t="shared" si="147"/>
        <v>0.17635935525892174</v>
      </c>
      <c r="U254" s="2">
        <f t="shared" si="148"/>
        <v>0.10441015089163236</v>
      </c>
      <c r="V254" s="2">
        <v>1</v>
      </c>
      <c r="W254" s="2">
        <f t="shared" si="163"/>
        <v>0.59203069062223967</v>
      </c>
      <c r="X254" s="16">
        <f t="shared" si="164"/>
        <v>5</v>
      </c>
      <c r="Y254" s="16">
        <f t="shared" si="165"/>
        <v>3.5154418415547601</v>
      </c>
      <c r="Z254" s="1">
        <f t="shared" si="166"/>
        <v>0.99978048854711132</v>
      </c>
      <c r="AA254" s="16">
        <f t="shared" si="167"/>
        <v>0.18</v>
      </c>
      <c r="AB254" s="1">
        <f t="shared" si="168"/>
        <v>1</v>
      </c>
      <c r="AC254" s="1">
        <f t="shared" si="169"/>
        <v>0</v>
      </c>
      <c r="AD254" s="1">
        <f t="shared" si="170"/>
        <v>1</v>
      </c>
      <c r="AE254" s="1">
        <f t="shared" si="171"/>
        <v>0</v>
      </c>
    </row>
    <row r="255" spans="1:31" x14ac:dyDescent="0.3">
      <c r="D255" s="2">
        <v>7.4</v>
      </c>
      <c r="E255" s="6">
        <f t="shared" si="116"/>
        <v>7.5767141108050353</v>
      </c>
      <c r="F255" s="2">
        <v>8</v>
      </c>
      <c r="G255" s="2">
        <v>4</v>
      </c>
      <c r="H255" s="2">
        <v>0.24</v>
      </c>
      <c r="I255" s="2">
        <v>108.9</v>
      </c>
      <c r="J255" s="2">
        <v>70.599999999999994</v>
      </c>
      <c r="K255" s="2">
        <f t="shared" si="117"/>
        <v>1.5424929178470257</v>
      </c>
      <c r="L255" s="2">
        <v>0.21</v>
      </c>
      <c r="N255" s="2">
        <f t="shared" si="142"/>
        <v>0.94203813705234152</v>
      </c>
      <c r="O255" s="2">
        <f t="shared" si="143"/>
        <v>1.0345864770195246</v>
      </c>
      <c r="P255" s="2">
        <f t="shared" si="144"/>
        <v>0.22668159614022665</v>
      </c>
      <c r="Q255" s="2">
        <f t="shared" si="145"/>
        <v>0</v>
      </c>
      <c r="R255" s="2">
        <f t="shared" si="146"/>
        <v>1</v>
      </c>
      <c r="S255" s="2">
        <f t="shared" si="162"/>
        <v>8</v>
      </c>
      <c r="T255" s="2">
        <f t="shared" si="147"/>
        <v>0.219103575365937</v>
      </c>
      <c r="U255" s="2">
        <f t="shared" si="148"/>
        <v>9.5920797720797715E-2</v>
      </c>
      <c r="V255" s="2">
        <v>1</v>
      </c>
      <c r="W255" s="2">
        <f t="shared" si="163"/>
        <v>0.4377874599289176</v>
      </c>
      <c r="X255" s="16">
        <f t="shared" si="164"/>
        <v>5</v>
      </c>
      <c r="Y255" s="16">
        <f t="shared" si="165"/>
        <v>4.7355272668342669</v>
      </c>
      <c r="Z255" s="1">
        <f t="shared" si="166"/>
        <v>0.99999890756836651</v>
      </c>
      <c r="AA255" s="16">
        <f t="shared" si="167"/>
        <v>0.16</v>
      </c>
      <c r="AB255" s="1">
        <f t="shared" si="168"/>
        <v>1</v>
      </c>
      <c r="AC255" s="1">
        <f t="shared" si="169"/>
        <v>0</v>
      </c>
      <c r="AD255" s="1">
        <f t="shared" si="170"/>
        <v>1</v>
      </c>
      <c r="AE255" s="1">
        <f t="shared" si="171"/>
        <v>0</v>
      </c>
    </row>
    <row r="256" spans="1:31" x14ac:dyDescent="0.3">
      <c r="D256" s="2">
        <v>7.4</v>
      </c>
      <c r="E256" s="6">
        <f t="shared" si="116"/>
        <v>2.9498128682911391</v>
      </c>
      <c r="F256" s="2">
        <v>11</v>
      </c>
      <c r="G256" s="2">
        <v>5</v>
      </c>
      <c r="H256" s="2">
        <v>0.28000000000000003</v>
      </c>
      <c r="I256" s="2">
        <v>59.8</v>
      </c>
      <c r="J256" s="2">
        <v>56.9</v>
      </c>
      <c r="K256" s="2">
        <f t="shared" si="117"/>
        <v>1.0509666080843585</v>
      </c>
      <c r="L256" s="2">
        <v>0.18</v>
      </c>
      <c r="N256" s="2">
        <f t="shared" si="142"/>
        <v>0.97743393155757274</v>
      </c>
      <c r="O256" s="2">
        <f t="shared" si="143"/>
        <v>1.0345864770195246</v>
      </c>
      <c r="P256" s="2">
        <f t="shared" si="144"/>
        <v>0.1869595771089631</v>
      </c>
      <c r="Q256" s="2">
        <f t="shared" si="145"/>
        <v>0</v>
      </c>
      <c r="R256" s="2">
        <f t="shared" si="146"/>
        <v>1</v>
      </c>
      <c r="S256" s="2">
        <f t="shared" si="162"/>
        <v>11</v>
      </c>
      <c r="T256" s="2">
        <f t="shared" si="147"/>
        <v>0.18070947307136978</v>
      </c>
      <c r="U256" s="2">
        <f t="shared" si="148"/>
        <v>0.12204090780370019</v>
      </c>
      <c r="V256" s="2">
        <v>1</v>
      </c>
      <c r="W256" s="2">
        <f t="shared" si="163"/>
        <v>0.67534316673869721</v>
      </c>
      <c r="X256" s="16">
        <f t="shared" si="164"/>
        <v>5</v>
      </c>
      <c r="Y256" s="16">
        <f t="shared" si="165"/>
        <v>2.3561312255864229</v>
      </c>
      <c r="Z256" s="1">
        <f t="shared" si="166"/>
        <v>0.99076680353090563</v>
      </c>
      <c r="AA256" s="16">
        <f t="shared" si="167"/>
        <v>0.22</v>
      </c>
      <c r="AB256" s="1">
        <f t="shared" si="168"/>
        <v>1</v>
      </c>
      <c r="AC256" s="1">
        <f t="shared" si="169"/>
        <v>0</v>
      </c>
      <c r="AD256" s="1">
        <f t="shared" si="170"/>
        <v>1</v>
      </c>
      <c r="AE256" s="1">
        <f t="shared" si="171"/>
        <v>0</v>
      </c>
    </row>
    <row r="257" spans="1:31" x14ac:dyDescent="0.3">
      <c r="D257" s="2">
        <v>7.4</v>
      </c>
      <c r="E257" s="6">
        <f t="shared" si="116"/>
        <v>6.7908054941721998</v>
      </c>
      <c r="F257" s="2">
        <v>23</v>
      </c>
      <c r="G257" s="2">
        <v>0</v>
      </c>
      <c r="H257" s="2">
        <v>0.28000000000000003</v>
      </c>
      <c r="I257" s="2">
        <v>109.9</v>
      </c>
      <c r="J257" s="2">
        <v>80.400000000000006</v>
      </c>
      <c r="K257" s="2">
        <f t="shared" si="117"/>
        <v>1.3669154228855722</v>
      </c>
      <c r="L257" s="2">
        <v>0.22</v>
      </c>
      <c r="N257" s="2">
        <f t="shared" si="142"/>
        <v>0.94805033796958271</v>
      </c>
      <c r="O257" s="2">
        <f t="shared" si="143"/>
        <v>1.0345864770195246</v>
      </c>
      <c r="P257" s="2">
        <f t="shared" si="144"/>
        <v>0.23585464241293536</v>
      </c>
      <c r="Q257" s="2">
        <f t="shared" si="145"/>
        <v>0</v>
      </c>
      <c r="R257" s="2">
        <f t="shared" si="146"/>
        <v>1</v>
      </c>
      <c r="S257" s="2">
        <f t="shared" si="162"/>
        <v>23</v>
      </c>
      <c r="T257" s="2">
        <f t="shared" si="147"/>
        <v>0.22796996447546292</v>
      </c>
      <c r="U257" s="2">
        <f t="shared" si="148"/>
        <v>0.25694061830425469</v>
      </c>
      <c r="V257" s="2">
        <v>0</v>
      </c>
      <c r="W257" s="2">
        <f t="shared" si="163"/>
        <v>1.1270810121651353</v>
      </c>
      <c r="X257" s="16">
        <f t="shared" si="164"/>
        <v>5</v>
      </c>
      <c r="Y257" s="16">
        <f t="shared" si="165"/>
        <v>-0.55731115240884499</v>
      </c>
      <c r="Z257" s="1">
        <f t="shared" si="166"/>
        <v>0.28865742864035027</v>
      </c>
      <c r="AA257" s="16">
        <f t="shared" si="167"/>
        <v>0.46</v>
      </c>
      <c r="AB257" s="1">
        <f t="shared" si="168"/>
        <v>0</v>
      </c>
      <c r="AC257" s="1">
        <f t="shared" si="169"/>
        <v>1</v>
      </c>
      <c r="AD257" s="1">
        <f t="shared" si="170"/>
        <v>0</v>
      </c>
      <c r="AE257" s="1">
        <f t="shared" si="171"/>
        <v>1</v>
      </c>
    </row>
    <row r="258" spans="1:31" x14ac:dyDescent="0.3">
      <c r="D258" s="2">
        <v>7.4</v>
      </c>
      <c r="E258" s="6">
        <f t="shared" si="116"/>
        <v>6.4928692108924713</v>
      </c>
      <c r="F258" s="2">
        <v>10</v>
      </c>
      <c r="G258" s="2">
        <v>10</v>
      </c>
      <c r="H258" s="2">
        <v>0.24</v>
      </c>
      <c r="I258" s="2">
        <v>111.8</v>
      </c>
      <c r="J258" s="2">
        <v>77.5</v>
      </c>
      <c r="K258" s="2">
        <f t="shared" ref="K258:K270" si="172">I258/J258</f>
        <v>1.4425806451612904</v>
      </c>
      <c r="L258" s="2">
        <v>0.2</v>
      </c>
      <c r="N258" s="2">
        <f t="shared" si="142"/>
        <v>0.95032955053667256</v>
      </c>
      <c r="O258" s="2">
        <f t="shared" si="143"/>
        <v>1.0345864770195246</v>
      </c>
      <c r="P258" s="2">
        <f t="shared" si="144"/>
        <v>0.21386461451612901</v>
      </c>
      <c r="Q258" s="2">
        <f t="shared" si="145"/>
        <v>0.86935823539880586</v>
      </c>
      <c r="R258" s="2">
        <f t="shared" si="146"/>
        <v>1.0216227766016839</v>
      </c>
      <c r="S258" s="2">
        <f t="shared" si="162"/>
        <v>11.085586001415646</v>
      </c>
      <c r="T258" s="2">
        <f t="shared" si="147"/>
        <v>0.20671506854819735</v>
      </c>
      <c r="U258" s="2">
        <f t="shared" si="148"/>
        <v>0.12281447666761458</v>
      </c>
      <c r="V258" s="2">
        <v>0</v>
      </c>
      <c r="W258" s="2">
        <f t="shared" si="163"/>
        <v>0.59412445125634061</v>
      </c>
      <c r="X258" s="16">
        <f t="shared" si="164"/>
        <v>10</v>
      </c>
      <c r="Y258" s="16">
        <f t="shared" si="165"/>
        <v>3.65395326760019</v>
      </c>
      <c r="Z258" s="1">
        <f t="shared" si="166"/>
        <v>0.99987088335547447</v>
      </c>
      <c r="AA258" s="16">
        <f t="shared" si="167"/>
        <v>0.22171172002831291</v>
      </c>
      <c r="AB258" s="1">
        <f t="shared" si="168"/>
        <v>0</v>
      </c>
      <c r="AC258" s="1">
        <f t="shared" si="169"/>
        <v>0</v>
      </c>
      <c r="AD258" s="1">
        <f t="shared" si="170"/>
        <v>0</v>
      </c>
      <c r="AE258" s="1">
        <f t="shared" si="171"/>
        <v>0</v>
      </c>
    </row>
    <row r="259" spans="1:31" x14ac:dyDescent="0.3">
      <c r="D259" s="2">
        <v>7.4</v>
      </c>
      <c r="E259" s="6">
        <f t="shared" si="116"/>
        <v>4.0409964253798139</v>
      </c>
      <c r="F259" s="2">
        <v>6</v>
      </c>
      <c r="G259" s="2">
        <v>10</v>
      </c>
      <c r="H259" s="2">
        <v>0.24</v>
      </c>
      <c r="I259" s="2">
        <v>74.599999999999994</v>
      </c>
      <c r="J259" s="2">
        <v>59.8</v>
      </c>
      <c r="K259" s="2">
        <f t="shared" si="172"/>
        <v>1.2474916387959867</v>
      </c>
      <c r="L259" s="2">
        <v>0.18</v>
      </c>
      <c r="N259" s="2">
        <f t="shared" si="142"/>
        <v>0.96908637734584446</v>
      </c>
      <c r="O259" s="2">
        <f t="shared" si="143"/>
        <v>1.0345864770195246</v>
      </c>
      <c r="P259" s="2">
        <f t="shared" si="144"/>
        <v>0.18859263586956521</v>
      </c>
      <c r="Q259" s="2">
        <f t="shared" si="145"/>
        <v>0.86935823539880586</v>
      </c>
      <c r="R259" s="2">
        <f t="shared" si="146"/>
        <v>1.0216227766016839</v>
      </c>
      <c r="S259" s="2">
        <f t="shared" si="162"/>
        <v>6.9990948950089091</v>
      </c>
      <c r="T259" s="2">
        <f t="shared" si="147"/>
        <v>0.18228793828126377</v>
      </c>
      <c r="U259" s="2">
        <f t="shared" si="148"/>
        <v>8.7662256406433256E-2</v>
      </c>
      <c r="V259" s="2">
        <v>1</v>
      </c>
      <c r="W259" s="2">
        <f t="shared" si="163"/>
        <v>0.48089992806421195</v>
      </c>
      <c r="X259" s="16">
        <f t="shared" si="164"/>
        <v>10</v>
      </c>
      <c r="Y259" s="16">
        <f t="shared" si="165"/>
        <v>4.2190093080943871</v>
      </c>
      <c r="Z259" s="1">
        <f t="shared" si="166"/>
        <v>0.99998773109280059</v>
      </c>
      <c r="AA259" s="16">
        <f t="shared" si="167"/>
        <v>0.13998189790017818</v>
      </c>
      <c r="AB259" s="1">
        <f t="shared" si="168"/>
        <v>1</v>
      </c>
      <c r="AC259" s="1">
        <f t="shared" si="169"/>
        <v>0</v>
      </c>
      <c r="AD259" s="1">
        <f t="shared" si="170"/>
        <v>1</v>
      </c>
      <c r="AE259" s="1">
        <f t="shared" si="171"/>
        <v>0</v>
      </c>
    </row>
    <row r="260" spans="1:31" x14ac:dyDescent="0.3">
      <c r="D260" s="2">
        <v>7.4</v>
      </c>
      <c r="E260" s="6">
        <f t="shared" si="116"/>
        <v>6.3916826309067778</v>
      </c>
      <c r="F260" s="2">
        <v>21</v>
      </c>
      <c r="G260" s="2">
        <v>5</v>
      </c>
      <c r="H260" s="2">
        <v>0.24</v>
      </c>
      <c r="I260" s="2">
        <v>130.5</v>
      </c>
      <c r="J260" s="2">
        <v>86.3</v>
      </c>
      <c r="K260" s="2">
        <f t="shared" si="172"/>
        <v>1.5121668597914253</v>
      </c>
      <c r="L260" s="2">
        <v>0.21</v>
      </c>
      <c r="N260" s="2">
        <f t="shared" si="142"/>
        <v>0.95110362787356317</v>
      </c>
      <c r="O260" s="2">
        <f t="shared" si="143"/>
        <v>1.0345864770195246</v>
      </c>
      <c r="P260" s="2">
        <f t="shared" si="144"/>
        <v>0.22436347226245656</v>
      </c>
      <c r="Q260" s="2">
        <f t="shared" si="145"/>
        <v>0</v>
      </c>
      <c r="R260" s="2">
        <f t="shared" si="146"/>
        <v>1</v>
      </c>
      <c r="S260" s="2">
        <f t="shared" si="162"/>
        <v>21</v>
      </c>
      <c r="T260" s="2">
        <f t="shared" si="147"/>
        <v>0.21686294693200636</v>
      </c>
      <c r="U260" s="2">
        <f t="shared" si="148"/>
        <v>0.22824756750362288</v>
      </c>
      <c r="V260" s="2">
        <v>0</v>
      </c>
      <c r="W260" s="2">
        <f t="shared" si="163"/>
        <v>1.0524968452779808</v>
      </c>
      <c r="X260" s="16">
        <f t="shared" si="164"/>
        <v>5</v>
      </c>
      <c r="Y260" s="16">
        <f t="shared" si="165"/>
        <v>4.8876084241696663E-2</v>
      </c>
      <c r="Z260" s="1">
        <f t="shared" si="166"/>
        <v>0.51949097595584337</v>
      </c>
      <c r="AA260" s="16">
        <f t="shared" si="167"/>
        <v>0.42</v>
      </c>
      <c r="AB260" s="1">
        <f t="shared" si="168"/>
        <v>0</v>
      </c>
      <c r="AC260" s="1">
        <f t="shared" si="169"/>
        <v>1</v>
      </c>
      <c r="AD260" s="1">
        <f t="shared" si="170"/>
        <v>0</v>
      </c>
      <c r="AE260" s="1">
        <f t="shared" si="171"/>
        <v>0</v>
      </c>
    </row>
    <row r="261" spans="1:31" x14ac:dyDescent="0.3">
      <c r="D261" s="2">
        <v>7.4</v>
      </c>
      <c r="E261" s="6">
        <f t="shared" si="116"/>
        <v>6.4928692108924713</v>
      </c>
      <c r="F261" s="2">
        <v>12</v>
      </c>
      <c r="G261" s="2">
        <v>3</v>
      </c>
      <c r="H261" s="2">
        <v>0.24</v>
      </c>
      <c r="I261" s="2">
        <v>111.8</v>
      </c>
      <c r="J261" s="2">
        <v>77.5</v>
      </c>
      <c r="K261" s="2">
        <f t="shared" si="172"/>
        <v>1.4425806451612904</v>
      </c>
      <c r="L261" s="2">
        <v>0.2</v>
      </c>
      <c r="N261" s="2">
        <f t="shared" si="142"/>
        <v>0.95032955053667256</v>
      </c>
      <c r="O261" s="2">
        <f t="shared" si="143"/>
        <v>1.0345864770195246</v>
      </c>
      <c r="P261" s="2">
        <f t="shared" si="144"/>
        <v>0.21386461451612901</v>
      </c>
      <c r="Q261" s="2">
        <f t="shared" si="145"/>
        <v>0</v>
      </c>
      <c r="R261" s="2">
        <f t="shared" si="146"/>
        <v>1</v>
      </c>
      <c r="S261" s="2">
        <f t="shared" si="162"/>
        <v>12</v>
      </c>
      <c r="T261" s="2">
        <f t="shared" si="147"/>
        <v>0.20671506854819735</v>
      </c>
      <c r="U261" s="2">
        <f t="shared" si="148"/>
        <v>0.1311799816345271</v>
      </c>
      <c r="V261" s="2">
        <v>1</v>
      </c>
      <c r="W261" s="2">
        <f t="shared" si="163"/>
        <v>0.63459322320250389</v>
      </c>
      <c r="X261" s="16">
        <f t="shared" si="164"/>
        <v>5</v>
      </c>
      <c r="Y261" s="16">
        <f t="shared" si="165"/>
        <v>3.0650643787112997</v>
      </c>
      <c r="Z261" s="1">
        <f t="shared" si="166"/>
        <v>0.9989118842642728</v>
      </c>
      <c r="AA261" s="16">
        <f t="shared" si="167"/>
        <v>0.24</v>
      </c>
      <c r="AB261" s="1">
        <f t="shared" si="168"/>
        <v>1</v>
      </c>
      <c r="AC261" s="1">
        <f t="shared" si="169"/>
        <v>0</v>
      </c>
      <c r="AD261" s="1">
        <f t="shared" si="170"/>
        <v>1</v>
      </c>
      <c r="AE261" s="1">
        <f t="shared" si="171"/>
        <v>0</v>
      </c>
    </row>
    <row r="262" spans="1:31" x14ac:dyDescent="0.3">
      <c r="D262" s="2">
        <v>7.4</v>
      </c>
      <c r="E262" s="6">
        <f t="shared" si="116"/>
        <v>5.618568755846602</v>
      </c>
      <c r="F262" s="2">
        <v>15</v>
      </c>
      <c r="G262" s="2">
        <v>11</v>
      </c>
      <c r="H262" s="2">
        <v>0.24</v>
      </c>
      <c r="I262" s="2">
        <v>106.9</v>
      </c>
      <c r="J262" s="2">
        <v>71.599999999999994</v>
      </c>
      <c r="K262" s="2">
        <f t="shared" si="172"/>
        <v>1.4930167597765365</v>
      </c>
      <c r="L262" s="2">
        <v>0.21</v>
      </c>
      <c r="N262" s="2">
        <f t="shared" si="142"/>
        <v>0.95701794901777348</v>
      </c>
      <c r="O262" s="2">
        <f t="shared" si="143"/>
        <v>1.0345864770195246</v>
      </c>
      <c r="P262" s="2">
        <f t="shared" si="144"/>
        <v>0.22289963861731843</v>
      </c>
      <c r="Q262" s="2">
        <f t="shared" si="145"/>
        <v>1.208949820871366</v>
      </c>
      <c r="R262" s="2">
        <f t="shared" si="146"/>
        <v>1.0264828726939095</v>
      </c>
      <c r="S262" s="2">
        <f t="shared" si="162"/>
        <v>16.606192911280008</v>
      </c>
      <c r="T262" s="2">
        <f t="shared" si="147"/>
        <v>0.21544804960089567</v>
      </c>
      <c r="U262" s="2">
        <f t="shared" si="148"/>
        <v>0.17662296944717187</v>
      </c>
      <c r="V262" s="2">
        <v>0</v>
      </c>
      <c r="W262" s="2">
        <f t="shared" si="163"/>
        <v>0.81979377290421107</v>
      </c>
      <c r="X262" s="16">
        <f t="shared" si="164"/>
        <v>11</v>
      </c>
      <c r="Y262" s="16">
        <f t="shared" si="165"/>
        <v>1.7829104230640866</v>
      </c>
      <c r="Z262" s="1">
        <f t="shared" si="166"/>
        <v>0.96269955694370701</v>
      </c>
      <c r="AA262" s="16">
        <f t="shared" si="167"/>
        <v>0.33212385822560014</v>
      </c>
      <c r="AB262" s="1">
        <f t="shared" si="168"/>
        <v>0</v>
      </c>
      <c r="AC262" s="1">
        <f t="shared" si="169"/>
        <v>0</v>
      </c>
      <c r="AD262" s="1">
        <f t="shared" si="170"/>
        <v>0</v>
      </c>
      <c r="AE262" s="1">
        <f t="shared" si="171"/>
        <v>0</v>
      </c>
    </row>
    <row r="263" spans="1:31" x14ac:dyDescent="0.3">
      <c r="D263" s="2">
        <v>7.4</v>
      </c>
      <c r="E263" s="6">
        <f t="shared" si="116"/>
        <v>6.3068485821294802</v>
      </c>
      <c r="F263" s="2">
        <v>17</v>
      </c>
      <c r="G263" s="2">
        <v>12</v>
      </c>
      <c r="H263" s="2">
        <v>0.24</v>
      </c>
      <c r="I263" s="2">
        <v>124.6</v>
      </c>
      <c r="J263" s="2">
        <v>91.2</v>
      </c>
      <c r="K263" s="2">
        <f t="shared" si="172"/>
        <v>1.3662280701754386</v>
      </c>
      <c r="L263" s="2">
        <v>0.19</v>
      </c>
      <c r="N263" s="2">
        <f t="shared" si="142"/>
        <v>0.95175260834670949</v>
      </c>
      <c r="O263" s="2">
        <f t="shared" si="143"/>
        <v>1.0345864770195246</v>
      </c>
      <c r="P263" s="2">
        <f t="shared" si="144"/>
        <v>0.2028485361842105</v>
      </c>
      <c r="Q263" s="2">
        <f t="shared" si="145"/>
        <v>1.5535700732924222</v>
      </c>
      <c r="R263" s="2">
        <f t="shared" si="146"/>
        <v>1.031569219381653</v>
      </c>
      <c r="S263" s="2">
        <f t="shared" si="162"/>
        <v>19.090246802780523</v>
      </c>
      <c r="T263" s="2">
        <f t="shared" si="147"/>
        <v>0.19606726038850242</v>
      </c>
      <c r="U263" s="2">
        <f t="shared" si="148"/>
        <v>0.2043778999411498</v>
      </c>
      <c r="V263" s="2">
        <v>0</v>
      </c>
      <c r="W263" s="2">
        <f t="shared" si="163"/>
        <v>1.0423866765730294</v>
      </c>
      <c r="X263" s="16">
        <f t="shared" si="164"/>
        <v>12</v>
      </c>
      <c r="Y263" s="16">
        <f t="shared" si="165"/>
        <v>0.83242186615269143</v>
      </c>
      <c r="Z263" s="1">
        <f t="shared" si="166"/>
        <v>0.79741456803971922</v>
      </c>
      <c r="AA263" s="16">
        <f t="shared" si="167"/>
        <v>0.38180493605561044</v>
      </c>
      <c r="AB263" s="1">
        <f t="shared" si="168"/>
        <v>0</v>
      </c>
      <c r="AC263" s="1">
        <f t="shared" si="169"/>
        <v>1</v>
      </c>
      <c r="AD263" s="1">
        <f t="shared" si="170"/>
        <v>0</v>
      </c>
      <c r="AE263" s="1">
        <f t="shared" si="171"/>
        <v>0</v>
      </c>
    </row>
    <row r="264" spans="1:31" x14ac:dyDescent="0.3">
      <c r="D264" s="2">
        <v>7.4</v>
      </c>
      <c r="E264" s="6">
        <f t="shared" ref="E264:E270" si="173">(1-(L264/(0.1*H264*(D264-1)*(I264/J264))))/0.015</f>
        <v>4.9625781948168175</v>
      </c>
      <c r="F264" s="2">
        <v>4</v>
      </c>
      <c r="G264" s="2">
        <v>10</v>
      </c>
      <c r="H264" s="2">
        <v>0.2</v>
      </c>
      <c r="I264" s="2">
        <v>74.599999999999994</v>
      </c>
      <c r="J264" s="2">
        <v>49.1</v>
      </c>
      <c r="K264" s="2">
        <f t="shared" si="172"/>
        <v>1.5193482688391038</v>
      </c>
      <c r="L264" s="2">
        <v>0.18</v>
      </c>
      <c r="N264" s="2">
        <f t="shared" si="142"/>
        <v>0.96203627680965131</v>
      </c>
      <c r="O264" s="2">
        <f t="shared" si="143"/>
        <v>1.0345864770195246</v>
      </c>
      <c r="P264" s="2">
        <f t="shared" si="144"/>
        <v>0.19001685972505089</v>
      </c>
      <c r="Q264" s="2">
        <f t="shared" si="145"/>
        <v>0.86935823539880586</v>
      </c>
      <c r="R264" s="2">
        <f t="shared" si="146"/>
        <v>1.0216227766016839</v>
      </c>
      <c r="S264" s="2">
        <f t="shared" si="162"/>
        <v>4.9558493418055409</v>
      </c>
      <c r="T264" s="2">
        <f t="shared" si="147"/>
        <v>0.18366454998760334</v>
      </c>
      <c r="U264" s="2">
        <f t="shared" si="148"/>
        <v>7.1732358316122888E-2</v>
      </c>
      <c r="V264" s="2">
        <v>1</v>
      </c>
      <c r="W264" s="2">
        <f t="shared" si="163"/>
        <v>0.39056180586272393</v>
      </c>
      <c r="X264" s="16">
        <f t="shared" si="164"/>
        <v>10</v>
      </c>
      <c r="Y264" s="16">
        <f t="shared" si="165"/>
        <v>4.7563316203593775</v>
      </c>
      <c r="Z264" s="1">
        <f t="shared" si="166"/>
        <v>0.9999990142873737</v>
      </c>
      <c r="AA264" s="16">
        <f t="shared" si="167"/>
        <v>9.9116986836110824E-2</v>
      </c>
      <c r="AB264" s="1">
        <f t="shared" si="168"/>
        <v>1</v>
      </c>
      <c r="AC264" s="1">
        <f t="shared" si="169"/>
        <v>0</v>
      </c>
      <c r="AD264" s="1">
        <f t="shared" si="170"/>
        <v>1</v>
      </c>
      <c r="AE264" s="1">
        <f t="shared" si="171"/>
        <v>0</v>
      </c>
    </row>
    <row r="265" spans="1:31" x14ac:dyDescent="0.3">
      <c r="D265" s="2">
        <v>7.4</v>
      </c>
      <c r="E265" s="6">
        <f t="shared" si="173"/>
        <v>4.5207215265354952</v>
      </c>
      <c r="F265" s="2">
        <v>15</v>
      </c>
      <c r="G265" s="2">
        <v>10</v>
      </c>
      <c r="H265" s="2">
        <v>0.2</v>
      </c>
      <c r="I265" s="2">
        <v>111.8</v>
      </c>
      <c r="J265" s="2">
        <v>66.7</v>
      </c>
      <c r="K265" s="2">
        <f t="shared" si="172"/>
        <v>1.6761619190404797</v>
      </c>
      <c r="L265" s="2">
        <v>0.2</v>
      </c>
      <c r="N265" s="2">
        <f t="shared" si="142"/>
        <v>0.96541648032200345</v>
      </c>
      <c r="O265" s="2">
        <f t="shared" si="143"/>
        <v>1.0345864770195246</v>
      </c>
      <c r="P265" s="2">
        <f t="shared" si="144"/>
        <v>0.21036526424287852</v>
      </c>
      <c r="Q265" s="2">
        <f t="shared" si="145"/>
        <v>0.86935823539880586</v>
      </c>
      <c r="R265" s="2">
        <f t="shared" si="146"/>
        <v>1.0216227766016839</v>
      </c>
      <c r="S265" s="2">
        <f t="shared" si="162"/>
        <v>16.193699884424063</v>
      </c>
      <c r="T265" s="2">
        <f t="shared" si="147"/>
        <v>0.20333270240386928</v>
      </c>
      <c r="U265" s="2">
        <f t="shared" si="148"/>
        <v>0.17228082956837079</v>
      </c>
      <c r="V265" s="2">
        <v>0</v>
      </c>
      <c r="W265" s="2">
        <f t="shared" si="163"/>
        <v>0.84728539743783193</v>
      </c>
      <c r="X265" s="16">
        <f t="shared" si="164"/>
        <v>10</v>
      </c>
      <c r="Y265" s="16">
        <f t="shared" si="165"/>
        <v>1.4409826298484774</v>
      </c>
      <c r="Z265" s="1">
        <f t="shared" si="166"/>
        <v>0.92520520493032543</v>
      </c>
      <c r="AA265" s="16">
        <f t="shared" si="167"/>
        <v>0.32387399768848124</v>
      </c>
      <c r="AB265" s="1">
        <f t="shared" si="168"/>
        <v>0</v>
      </c>
      <c r="AC265" s="1">
        <f t="shared" si="169"/>
        <v>0</v>
      </c>
      <c r="AD265" s="1">
        <f t="shared" si="170"/>
        <v>0</v>
      </c>
      <c r="AE265" s="1">
        <f t="shared" si="171"/>
        <v>0</v>
      </c>
    </row>
    <row r="266" spans="1:31" x14ac:dyDescent="0.3">
      <c r="D266" s="2">
        <v>7.4</v>
      </c>
      <c r="E266" s="6">
        <f t="shared" si="173"/>
        <v>7.4810606060606117</v>
      </c>
      <c r="F266" s="2">
        <v>17</v>
      </c>
      <c r="G266" s="2">
        <v>17</v>
      </c>
      <c r="H266" s="2">
        <v>0.24</v>
      </c>
      <c r="I266" s="2">
        <v>136.4</v>
      </c>
      <c r="J266" s="2">
        <v>77.5</v>
      </c>
      <c r="K266" s="2">
        <f t="shared" si="172"/>
        <v>1.76</v>
      </c>
      <c r="L266" s="2">
        <v>0.24</v>
      </c>
      <c r="N266" s="2">
        <f t="shared" ref="N266:N268" si="174">IF(E266&lt;=9.15,1-0.00765*E266,IF(AND(E266&gt;9.15,E266&lt;=23),1.174-0.0267*E266,IF(AND(E266&gt;23,E266&lt;=30),0.744-0.008*E266,0.5)))</f>
        <v>0.94276988636363634</v>
      </c>
      <c r="O266" s="2">
        <f t="shared" ref="O266:O268" si="175">(10^2.24)/(D266^2.56)</f>
        <v>1.0345864770195246</v>
      </c>
      <c r="P266" s="2">
        <f t="shared" ref="P266:P268" si="176">0.65*H266*I266*N266/J266</f>
        <v>0.25884690000000005</v>
      </c>
      <c r="Q266" s="2">
        <f t="shared" ref="Q266:Q268" si="177">IF(G266&lt;=5,0,IF(AND(G266&gt;5,G266&lt;35),EXP(1.76-190/G266^2),5))</f>
        <v>3.011868208894426</v>
      </c>
      <c r="R266" s="2">
        <f t="shared" ref="R266:R268" si="178">IF(G266&lt;=5,1,IF(AND(G266&gt;5,G266&lt;35),(0.99+(G266^1.5)/1000),1.2))</f>
        <v>1.0600927956355002</v>
      </c>
      <c r="S266" s="2">
        <f t="shared" si="162"/>
        <v>21.033445734697931</v>
      </c>
      <c r="T266" s="2">
        <f t="shared" ref="T266:T268" si="179">P266/O266</f>
        <v>0.25019358531120173</v>
      </c>
      <c r="U266" s="2">
        <f t="shared" ref="U266:U268" si="180">1/(34-S266)+S266/135+50/((10*S266+45)^2)-1/200</f>
        <v>0.22869171480716582</v>
      </c>
      <c r="V266" s="2">
        <v>0</v>
      </c>
      <c r="W266" s="2">
        <f t="shared" si="163"/>
        <v>0.9140590655939842</v>
      </c>
      <c r="X266" s="16">
        <f t="shared" si="164"/>
        <v>17</v>
      </c>
      <c r="Y266" s="16">
        <f t="shared" si="165"/>
        <v>1.5934727800063875</v>
      </c>
      <c r="Z266" s="1">
        <f t="shared" si="166"/>
        <v>0.94447291500633213</v>
      </c>
      <c r="AA266" s="16">
        <f t="shared" si="167"/>
        <v>0.42066891469395862</v>
      </c>
      <c r="AB266" s="1">
        <f t="shared" si="168"/>
        <v>0</v>
      </c>
      <c r="AC266" s="1">
        <f t="shared" si="169"/>
        <v>0</v>
      </c>
      <c r="AD266" s="1">
        <f t="shared" si="170"/>
        <v>0</v>
      </c>
      <c r="AE266" s="1">
        <f t="shared" si="171"/>
        <v>0</v>
      </c>
    </row>
    <row r="267" spans="1:31" x14ac:dyDescent="0.3">
      <c r="D267" s="2">
        <v>7.4</v>
      </c>
      <c r="E267" s="6">
        <f t="shared" si="173"/>
        <v>5.8794930257510742</v>
      </c>
      <c r="F267" s="2">
        <v>9</v>
      </c>
      <c r="G267" s="2">
        <v>20</v>
      </c>
      <c r="H267" s="2">
        <v>0.24</v>
      </c>
      <c r="I267" s="2">
        <v>93.2</v>
      </c>
      <c r="J267" s="2">
        <v>68.7</v>
      </c>
      <c r="K267" s="2">
        <f t="shared" si="172"/>
        <v>1.3566229985443958</v>
      </c>
      <c r="L267" s="2">
        <v>0.19</v>
      </c>
      <c r="N267" s="2">
        <f t="shared" si="174"/>
        <v>0.95502187835300423</v>
      </c>
      <c r="O267" s="2">
        <f t="shared" si="175"/>
        <v>1.0345864770195246</v>
      </c>
      <c r="P267" s="2">
        <f t="shared" si="176"/>
        <v>0.20211432450873362</v>
      </c>
      <c r="Q267" s="2">
        <f t="shared" si="177"/>
        <v>3.6146679572174487</v>
      </c>
      <c r="R267" s="2">
        <f t="shared" si="178"/>
        <v>1.0794427190999916</v>
      </c>
      <c r="S267" s="2">
        <f t="shared" si="162"/>
        <v>13.329652429117374</v>
      </c>
      <c r="T267" s="2">
        <f t="shared" si="179"/>
        <v>0.19535759358752894</v>
      </c>
      <c r="U267" s="2">
        <f t="shared" si="180"/>
        <v>0.14368948523864475</v>
      </c>
      <c r="V267" s="2">
        <v>1</v>
      </c>
      <c r="W267" s="2">
        <f t="shared" si="163"/>
        <v>0.73552034809573674</v>
      </c>
      <c r="X267" s="16">
        <f t="shared" si="164"/>
        <v>20</v>
      </c>
      <c r="Y267" s="16">
        <f t="shared" si="165"/>
        <v>3.2766698748408785</v>
      </c>
      <c r="Z267" s="1">
        <f t="shared" si="166"/>
        <v>0.99947480447821213</v>
      </c>
      <c r="AA267" s="16">
        <f t="shared" si="167"/>
        <v>0.2665930485823475</v>
      </c>
      <c r="AB267" s="1">
        <f t="shared" si="168"/>
        <v>1</v>
      </c>
      <c r="AC267" s="1">
        <f t="shared" si="169"/>
        <v>0</v>
      </c>
      <c r="AD267" s="1">
        <f t="shared" si="170"/>
        <v>1</v>
      </c>
      <c r="AE267" s="1">
        <f t="shared" si="171"/>
        <v>0</v>
      </c>
    </row>
    <row r="268" spans="1:31" x14ac:dyDescent="0.3">
      <c r="D268" s="2">
        <v>7.4</v>
      </c>
      <c r="E268" s="6">
        <f t="shared" si="173"/>
        <v>3.5817179589661725</v>
      </c>
      <c r="F268" s="2">
        <v>10</v>
      </c>
      <c r="G268" s="2">
        <v>26</v>
      </c>
      <c r="H268" s="2">
        <v>0.24</v>
      </c>
      <c r="I268" s="2">
        <v>83.4</v>
      </c>
      <c r="J268" s="2">
        <v>63.8</v>
      </c>
      <c r="K268" s="2">
        <f t="shared" si="172"/>
        <v>1.3072100313479624</v>
      </c>
      <c r="L268" s="2">
        <v>0.19</v>
      </c>
      <c r="N268" s="2">
        <f t="shared" si="174"/>
        <v>0.97259985761390877</v>
      </c>
      <c r="O268" s="2">
        <f t="shared" si="175"/>
        <v>1.0345864770195246</v>
      </c>
      <c r="P268" s="2">
        <f t="shared" si="176"/>
        <v>0.19833719729623822</v>
      </c>
      <c r="Q268" s="2">
        <f t="shared" si="177"/>
        <v>4.3882692946874364</v>
      </c>
      <c r="R268" s="2">
        <f t="shared" si="178"/>
        <v>1.1225745073534124</v>
      </c>
      <c r="S268" s="2">
        <f t="shared" si="162"/>
        <v>15.614014368221561</v>
      </c>
      <c r="T268" s="2">
        <f t="shared" si="179"/>
        <v>0.19170673665445101</v>
      </c>
      <c r="U268" s="2">
        <f t="shared" si="180"/>
        <v>0.16628448652776187</v>
      </c>
      <c r="V268" s="2">
        <v>0</v>
      </c>
      <c r="W268" s="2">
        <f t="shared" si="163"/>
        <v>0.86738989682708734</v>
      </c>
      <c r="X268" s="16">
        <f t="shared" si="164"/>
        <v>26</v>
      </c>
      <c r="Y268" s="16">
        <f t="shared" si="165"/>
        <v>2.4822010900130995</v>
      </c>
      <c r="Z268" s="1">
        <f t="shared" si="166"/>
        <v>0.99347132171909569</v>
      </c>
      <c r="AA268" s="16">
        <f t="shared" si="167"/>
        <v>0.3122802873644312</v>
      </c>
      <c r="AB268" s="1">
        <f t="shared" si="168"/>
        <v>0</v>
      </c>
      <c r="AC268" s="1">
        <f t="shared" si="169"/>
        <v>0</v>
      </c>
      <c r="AD268" s="1">
        <f t="shared" si="170"/>
        <v>0</v>
      </c>
      <c r="AE268" s="1">
        <f t="shared" si="171"/>
        <v>0</v>
      </c>
    </row>
    <row r="269" spans="1:31" x14ac:dyDescent="0.3">
      <c r="A269" s="2" t="s">
        <v>30</v>
      </c>
      <c r="B269" s="2">
        <v>1989</v>
      </c>
      <c r="C269" s="2" t="s">
        <v>19</v>
      </c>
      <c r="D269" s="2">
        <v>6.1</v>
      </c>
      <c r="E269" s="6">
        <f t="shared" si="173"/>
        <v>3.4549797256013002</v>
      </c>
      <c r="F269" s="2">
        <v>5</v>
      </c>
      <c r="G269" s="2">
        <v>13</v>
      </c>
      <c r="H269" s="2">
        <v>0.1</v>
      </c>
      <c r="I269" s="2">
        <v>105.9</v>
      </c>
      <c r="J269" s="2">
        <v>56.9</v>
      </c>
      <c r="K269" s="2">
        <f t="shared" si="172"/>
        <v>1.8611599297012305</v>
      </c>
      <c r="L269" s="2">
        <v>0.09</v>
      </c>
      <c r="N269" s="2">
        <f t="shared" si="142"/>
        <v>0.97356940509915002</v>
      </c>
      <c r="O269" s="2">
        <f t="shared" si="143"/>
        <v>1.6965068688804585</v>
      </c>
      <c r="P269" s="2">
        <f t="shared" si="144"/>
        <v>0.11777794376098417</v>
      </c>
      <c r="Q269" s="2">
        <f t="shared" si="145"/>
        <v>1.888418384193032</v>
      </c>
      <c r="R269" s="2">
        <f t="shared" si="146"/>
        <v>1.0368721665810319</v>
      </c>
      <c r="S269" s="2">
        <f t="shared" si="162"/>
        <v>7.0727792170981916</v>
      </c>
      <c r="T269" s="2">
        <f t="shared" si="147"/>
        <v>6.9423794221774651E-2</v>
      </c>
      <c r="U269" s="2">
        <f t="shared" si="148"/>
        <v>8.8261413638498265E-2</v>
      </c>
      <c r="V269" s="2">
        <v>0</v>
      </c>
      <c r="W269" s="2">
        <f t="shared" si="163"/>
        <v>1.2713424068489652</v>
      </c>
      <c r="X269" s="16">
        <f t="shared" si="164"/>
        <v>13</v>
      </c>
      <c r="Y269" s="16">
        <f t="shared" si="165"/>
        <v>2.2799905480753929E-2</v>
      </c>
      <c r="Z269" s="1">
        <f t="shared" si="166"/>
        <v>0.50909505828928614</v>
      </c>
      <c r="AA269" s="16">
        <f t="shared" si="167"/>
        <v>0.14145558434196384</v>
      </c>
      <c r="AB269" s="1">
        <f t="shared" si="168"/>
        <v>0</v>
      </c>
      <c r="AC269" s="1">
        <f t="shared" si="169"/>
        <v>1</v>
      </c>
      <c r="AD269" s="1">
        <f t="shared" si="170"/>
        <v>0</v>
      </c>
      <c r="AE269" s="1">
        <f t="shared" si="171"/>
        <v>0</v>
      </c>
    </row>
    <row r="270" spans="1:31" x14ac:dyDescent="0.3">
      <c r="D270" s="2">
        <v>6.1</v>
      </c>
      <c r="E270" s="6">
        <f t="shared" si="173"/>
        <v>16.266895107557588</v>
      </c>
      <c r="F270" s="2">
        <v>4</v>
      </c>
      <c r="G270" s="2">
        <v>27</v>
      </c>
      <c r="H270" s="2">
        <v>0.1</v>
      </c>
      <c r="I270" s="2">
        <v>247.2</v>
      </c>
      <c r="J270" s="2">
        <v>105.9</v>
      </c>
      <c r="K270" s="2">
        <f t="shared" si="172"/>
        <v>2.3342776203966005</v>
      </c>
      <c r="L270" s="2">
        <v>0.09</v>
      </c>
      <c r="N270" s="2">
        <f t="shared" ref="N270" si="181">IF(E270&lt;=9.15,1-0.00765*E270,IF(AND(E270&gt;9.15,E270&lt;=23),1.174-0.0267*E270,IF(AND(E270&gt;23,E270&lt;=30),0.744-0.008*E270,0.5)))</f>
        <v>0.73967390062821226</v>
      </c>
      <c r="O270" s="2">
        <f t="shared" ref="O270" si="182">(10^2.24)/(D270^2.56)</f>
        <v>1.6965068688804585</v>
      </c>
      <c r="P270" s="2">
        <f t="shared" ref="P270" si="183">0.65*H270*I270*N270/J270</f>
        <v>0.11222927512081317</v>
      </c>
      <c r="Q270" s="2">
        <f t="shared" ref="Q270" si="184">IF(G270&lt;=5,0,IF(AND(G270&gt;5,G270&lt;35),EXP(1.76-190/G270^2),5))</f>
        <v>4.4788620104201051</v>
      </c>
      <c r="R270" s="2">
        <f t="shared" ref="R270" si="185">IF(G270&lt;=5,1,IF(AND(G270&gt;5,G270&lt;35),(0.99+(G270^1.5)/1000),1.2))</f>
        <v>1.1302961154130791</v>
      </c>
      <c r="S270" s="2">
        <f t="shared" si="162"/>
        <v>9.0000464720724214</v>
      </c>
      <c r="T270" s="2">
        <f t="shared" ref="T270" si="186">P270/O270</f>
        <v>6.6153151030195576E-2</v>
      </c>
      <c r="U270" s="2">
        <f t="shared" ref="U270" si="187">1/(34-S270)+S270/135+50/((10*S270+45)^2)-1/200</f>
        <v>0.10441055059655041</v>
      </c>
      <c r="V270" s="2">
        <v>0</v>
      </c>
      <c r="W270" s="2">
        <f t="shared" si="163"/>
        <v>1.5783156050857239</v>
      </c>
      <c r="X270" s="16">
        <f t="shared" si="164"/>
        <v>27</v>
      </c>
      <c r="Y270" s="16">
        <f t="shared" si="165"/>
        <v>0.68341270375456087</v>
      </c>
      <c r="Z270" s="1">
        <f t="shared" si="166"/>
        <v>0.75282695257404797</v>
      </c>
      <c r="AA270" s="16">
        <f t="shared" si="167"/>
        <v>0.18000092944144844</v>
      </c>
      <c r="AB270" s="1">
        <f t="shared" si="168"/>
        <v>0</v>
      </c>
      <c r="AC270" s="1">
        <f t="shared" si="169"/>
        <v>1</v>
      </c>
      <c r="AD270" s="1">
        <f t="shared" si="170"/>
        <v>0</v>
      </c>
      <c r="AE270" s="1">
        <f t="shared" si="171"/>
        <v>0</v>
      </c>
    </row>
    <row r="271" spans="1:31" x14ac:dyDescent="0.3">
      <c r="A271" s="2" t="s">
        <v>31</v>
      </c>
      <c r="B271" s="2">
        <v>1989</v>
      </c>
      <c r="C271" s="2" t="s">
        <v>32</v>
      </c>
      <c r="D271" s="2">
        <v>7</v>
      </c>
      <c r="E271" s="2">
        <v>2.6</v>
      </c>
      <c r="F271" s="2">
        <v>6</v>
      </c>
      <c r="G271" s="2">
        <v>2</v>
      </c>
      <c r="H271" s="2">
        <v>0.25</v>
      </c>
      <c r="K271" s="10">
        <f>L271/(0.65*H271*M271)</f>
        <v>1.1930926216640503</v>
      </c>
      <c r="L271" s="2">
        <v>0.19</v>
      </c>
      <c r="M271" s="2">
        <v>0.98</v>
      </c>
      <c r="N271" s="2">
        <f t="shared" si="142"/>
        <v>0.98011000000000004</v>
      </c>
      <c r="O271" s="2">
        <f t="shared" si="143"/>
        <v>1.192748880379199</v>
      </c>
      <c r="P271" s="11">
        <f>0.65*H271*K271*N271</f>
        <v>0.19002132653061227</v>
      </c>
      <c r="Q271" s="2">
        <f t="shared" si="145"/>
        <v>0</v>
      </c>
      <c r="R271" s="2">
        <f t="shared" si="146"/>
        <v>1</v>
      </c>
      <c r="S271" s="2">
        <f t="shared" si="162"/>
        <v>6</v>
      </c>
      <c r="T271" s="11">
        <f t="shared" si="147"/>
        <v>0.15931377480748557</v>
      </c>
      <c r="U271" s="2">
        <f t="shared" si="148"/>
        <v>7.9693877551020392E-2</v>
      </c>
      <c r="V271" s="2">
        <v>1</v>
      </c>
      <c r="W271" s="2">
        <f t="shared" si="163"/>
        <v>0.5002321842371904</v>
      </c>
      <c r="AA271" s="16">
        <f t="shared" si="167"/>
        <v>0.12</v>
      </c>
      <c r="AB271" s="1">
        <f t="shared" si="168"/>
        <v>1</v>
      </c>
      <c r="AC271" s="1">
        <f t="shared" si="169"/>
        <v>0</v>
      </c>
    </row>
    <row r="272" spans="1:31" x14ac:dyDescent="0.3">
      <c r="D272" s="2">
        <v>7</v>
      </c>
      <c r="E272" s="2">
        <v>4.9000000000000004</v>
      </c>
      <c r="F272" s="2">
        <v>17</v>
      </c>
      <c r="G272" s="2">
        <v>1</v>
      </c>
      <c r="H272" s="2">
        <v>0.25</v>
      </c>
      <c r="K272" s="10">
        <f t="shared" ref="K272:K296" si="188">L272/(0.65*H272*M272)</f>
        <v>1.3322759714512293</v>
      </c>
      <c r="L272" s="2">
        <v>0.21</v>
      </c>
      <c r="M272" s="2">
        <v>0.97</v>
      </c>
      <c r="N272" s="2">
        <f t="shared" si="142"/>
        <v>0.96251500000000001</v>
      </c>
      <c r="O272" s="2">
        <f t="shared" si="143"/>
        <v>1.192748880379199</v>
      </c>
      <c r="P272" s="11">
        <f t="shared" ref="P272:P296" si="189">0.65*H272*K272*N272</f>
        <v>0.20837953608247425</v>
      </c>
      <c r="Q272" s="2">
        <f t="shared" si="145"/>
        <v>0</v>
      </c>
      <c r="R272" s="2">
        <f t="shared" si="146"/>
        <v>1</v>
      </c>
      <c r="S272" s="2">
        <f t="shared" si="162"/>
        <v>17</v>
      </c>
      <c r="T272" s="11">
        <f t="shared" si="147"/>
        <v>0.17470528751720663</v>
      </c>
      <c r="U272" s="2">
        <f t="shared" si="148"/>
        <v>0.18083112110296912</v>
      </c>
      <c r="V272" s="2">
        <v>1</v>
      </c>
      <c r="W272" s="2">
        <f t="shared" si="163"/>
        <v>1.0350638133099386</v>
      </c>
      <c r="AA272" s="16">
        <f t="shared" si="167"/>
        <v>0.34</v>
      </c>
      <c r="AB272" s="1">
        <f t="shared" si="168"/>
        <v>0</v>
      </c>
      <c r="AC272" s="1">
        <f t="shared" si="169"/>
        <v>0</v>
      </c>
    </row>
    <row r="273" spans="4:29" x14ac:dyDescent="0.3">
      <c r="D273" s="2">
        <v>7</v>
      </c>
      <c r="E273" s="2">
        <v>3.1</v>
      </c>
      <c r="F273" s="2">
        <v>17</v>
      </c>
      <c r="G273" s="2">
        <v>2</v>
      </c>
      <c r="H273" s="2">
        <v>0.25</v>
      </c>
      <c r="K273" s="10">
        <f t="shared" si="188"/>
        <v>1.2558869701726845</v>
      </c>
      <c r="L273" s="2">
        <v>0.2</v>
      </c>
      <c r="M273" s="2">
        <v>0.98</v>
      </c>
      <c r="N273" s="2">
        <f t="shared" si="142"/>
        <v>0.97628499999999996</v>
      </c>
      <c r="O273" s="2">
        <f t="shared" si="143"/>
        <v>1.192748880379199</v>
      </c>
      <c r="P273" s="11">
        <f t="shared" si="189"/>
        <v>0.19924183673469387</v>
      </c>
      <c r="Q273" s="2">
        <f t="shared" si="145"/>
        <v>0</v>
      </c>
      <c r="R273" s="2">
        <f t="shared" si="146"/>
        <v>1</v>
      </c>
      <c r="S273" s="2">
        <f t="shared" si="162"/>
        <v>17</v>
      </c>
      <c r="T273" s="11">
        <f t="shared" si="147"/>
        <v>0.16704424545035065</v>
      </c>
      <c r="U273" s="2">
        <f t="shared" si="148"/>
        <v>0.18083112110296912</v>
      </c>
      <c r="V273" s="2">
        <v>1</v>
      </c>
      <c r="W273" s="2">
        <f t="shared" si="163"/>
        <v>1.082534274769233</v>
      </c>
      <c r="AA273" s="16">
        <f t="shared" si="167"/>
        <v>0.34</v>
      </c>
      <c r="AB273" s="1">
        <f t="shared" si="168"/>
        <v>0</v>
      </c>
      <c r="AC273" s="1">
        <f t="shared" si="169"/>
        <v>0</v>
      </c>
    </row>
    <row r="274" spans="4:29" x14ac:dyDescent="0.3">
      <c r="D274" s="2">
        <v>7</v>
      </c>
      <c r="E274" s="2">
        <v>6.1</v>
      </c>
      <c r="F274" s="2">
        <v>38</v>
      </c>
      <c r="G274" s="2">
        <v>5</v>
      </c>
      <c r="H274" s="2">
        <v>0.25</v>
      </c>
      <c r="K274" s="10">
        <f t="shared" si="188"/>
        <v>1.5384615384615383</v>
      </c>
      <c r="L274" s="2">
        <v>0.24</v>
      </c>
      <c r="M274" s="2">
        <v>0.96</v>
      </c>
      <c r="N274" s="2">
        <f t="shared" si="142"/>
        <v>0.95333500000000004</v>
      </c>
      <c r="O274" s="2">
        <f t="shared" si="143"/>
        <v>1.192748880379199</v>
      </c>
      <c r="P274" s="11">
        <f t="shared" si="189"/>
        <v>0.23833375000000001</v>
      </c>
      <c r="Q274" s="2">
        <f t="shared" si="145"/>
        <v>0</v>
      </c>
      <c r="R274" s="2">
        <f t="shared" si="146"/>
        <v>1</v>
      </c>
      <c r="S274" s="2">
        <f t="shared" si="162"/>
        <v>38</v>
      </c>
      <c r="T274" s="11">
        <f t="shared" si="147"/>
        <v>0.19981888385778981</v>
      </c>
      <c r="U274" s="2">
        <f t="shared" si="148"/>
        <v>2.6758298090478038E-2</v>
      </c>
      <c r="V274" s="2">
        <v>0</v>
      </c>
      <c r="W274" s="2" t="str">
        <f t="shared" si="163"/>
        <v>5</v>
      </c>
      <c r="AA274" s="16">
        <f t="shared" si="167"/>
        <v>0.76</v>
      </c>
      <c r="AB274" s="1">
        <f t="shared" si="168"/>
        <v>0</v>
      </c>
      <c r="AC274" s="1">
        <f t="shared" si="169"/>
        <v>1</v>
      </c>
    </row>
    <row r="275" spans="4:29" x14ac:dyDescent="0.3">
      <c r="D275" s="2">
        <v>7</v>
      </c>
      <c r="E275" s="2">
        <v>1.8</v>
      </c>
      <c r="F275" s="2">
        <v>10</v>
      </c>
      <c r="G275" s="2">
        <v>5</v>
      </c>
      <c r="H275" s="2">
        <v>0.25</v>
      </c>
      <c r="K275" s="10">
        <f t="shared" si="188"/>
        <v>1.0567210567210568</v>
      </c>
      <c r="L275" s="2">
        <v>0.17</v>
      </c>
      <c r="M275" s="2">
        <v>0.99</v>
      </c>
      <c r="N275" s="2">
        <f t="shared" si="142"/>
        <v>0.98623000000000005</v>
      </c>
      <c r="O275" s="2">
        <f t="shared" si="143"/>
        <v>1.192748880379199</v>
      </c>
      <c r="P275" s="11">
        <f t="shared" si="189"/>
        <v>0.16935262626262629</v>
      </c>
      <c r="Q275" s="2">
        <f t="shared" si="145"/>
        <v>0</v>
      </c>
      <c r="R275" s="2">
        <f t="shared" si="146"/>
        <v>1</v>
      </c>
      <c r="S275" s="2">
        <f t="shared" si="162"/>
        <v>10</v>
      </c>
      <c r="T275" s="11">
        <f t="shared" si="147"/>
        <v>0.14198514796239897</v>
      </c>
      <c r="U275" s="2">
        <f t="shared" si="148"/>
        <v>0.11311886202492621</v>
      </c>
      <c r="V275" s="2">
        <v>1</v>
      </c>
      <c r="W275" s="2">
        <f t="shared" si="163"/>
        <v>0.79669503217958237</v>
      </c>
      <c r="AA275" s="16">
        <f t="shared" si="167"/>
        <v>0.2</v>
      </c>
      <c r="AB275" s="1">
        <f t="shared" si="168"/>
        <v>1</v>
      </c>
      <c r="AC275" s="1">
        <f t="shared" si="169"/>
        <v>0</v>
      </c>
    </row>
    <row r="276" spans="4:29" x14ac:dyDescent="0.3">
      <c r="D276" s="2">
        <v>7</v>
      </c>
      <c r="E276" s="2">
        <v>1.8</v>
      </c>
      <c r="F276" s="2">
        <v>5</v>
      </c>
      <c r="G276" s="2">
        <v>10</v>
      </c>
      <c r="H276" s="2">
        <v>0.25</v>
      </c>
      <c r="K276" s="10">
        <f t="shared" si="188"/>
        <v>0.99456099456099467</v>
      </c>
      <c r="L276" s="2">
        <v>0.16</v>
      </c>
      <c r="M276" s="2">
        <v>0.99</v>
      </c>
      <c r="N276" s="2">
        <f t="shared" si="142"/>
        <v>0.98623000000000005</v>
      </c>
      <c r="O276" s="2">
        <f t="shared" si="143"/>
        <v>1.192748880379199</v>
      </c>
      <c r="P276" s="11">
        <f t="shared" si="189"/>
        <v>0.1593907070707071</v>
      </c>
      <c r="Q276" s="2">
        <f t="shared" si="145"/>
        <v>0.86935823539880586</v>
      </c>
      <c r="R276" s="2">
        <f t="shared" si="146"/>
        <v>1.0216227766016839</v>
      </c>
      <c r="S276" s="2">
        <f t="shared" si="162"/>
        <v>5.9774721184072259</v>
      </c>
      <c r="T276" s="11">
        <f t="shared" si="147"/>
        <v>0.13363308043519903</v>
      </c>
      <c r="U276" s="2">
        <f t="shared" si="148"/>
        <v>7.9517816151150528E-2</v>
      </c>
      <c r="V276" s="2">
        <v>1</v>
      </c>
      <c r="W276" s="2">
        <f t="shared" si="163"/>
        <v>0.59504589651145612</v>
      </c>
      <c r="AA276" s="16">
        <f t="shared" si="167"/>
        <v>0.11954944236814452</v>
      </c>
      <c r="AB276" s="1">
        <f t="shared" si="168"/>
        <v>1</v>
      </c>
      <c r="AC276" s="1">
        <f t="shared" si="169"/>
        <v>0</v>
      </c>
    </row>
    <row r="277" spans="4:29" x14ac:dyDescent="0.3">
      <c r="D277" s="2">
        <v>7</v>
      </c>
      <c r="E277" s="2">
        <v>2</v>
      </c>
      <c r="F277" s="2">
        <v>22</v>
      </c>
      <c r="G277" s="2">
        <v>1</v>
      </c>
      <c r="H277" s="2">
        <v>0.25</v>
      </c>
      <c r="K277" s="10">
        <f t="shared" si="188"/>
        <v>0.99456099456099467</v>
      </c>
      <c r="L277" s="2">
        <v>0.16</v>
      </c>
      <c r="M277" s="2">
        <v>0.99</v>
      </c>
      <c r="N277" s="2">
        <f t="shared" si="142"/>
        <v>0.98470000000000002</v>
      </c>
      <c r="O277" s="2">
        <f t="shared" si="143"/>
        <v>1.192748880379199</v>
      </c>
      <c r="P277" s="11">
        <f t="shared" si="189"/>
        <v>0.15914343434343436</v>
      </c>
      <c r="Q277" s="2">
        <f t="shared" si="145"/>
        <v>0</v>
      </c>
      <c r="R277" s="2">
        <f t="shared" si="146"/>
        <v>1</v>
      </c>
      <c r="S277" s="2">
        <f t="shared" si="162"/>
        <v>22</v>
      </c>
      <c r="T277" s="11">
        <f t="shared" si="147"/>
        <v>0.13342576711775192</v>
      </c>
      <c r="U277" s="2">
        <f t="shared" si="148"/>
        <v>0.24200829344830768</v>
      </c>
      <c r="V277" s="2">
        <v>0</v>
      </c>
      <c r="W277" s="2">
        <f t="shared" si="163"/>
        <v>1.8138047745659853</v>
      </c>
      <c r="AA277" s="16">
        <f t="shared" si="167"/>
        <v>0.44</v>
      </c>
      <c r="AB277" s="1">
        <f t="shared" si="168"/>
        <v>0</v>
      </c>
      <c r="AC277" s="1">
        <f t="shared" si="169"/>
        <v>1</v>
      </c>
    </row>
    <row r="278" spans="4:29" x14ac:dyDescent="0.3">
      <c r="D278" s="2">
        <v>7</v>
      </c>
      <c r="E278" s="2">
        <v>3.4</v>
      </c>
      <c r="F278" s="2">
        <v>18</v>
      </c>
      <c r="G278" s="2">
        <v>1</v>
      </c>
      <c r="H278" s="2">
        <v>0.25</v>
      </c>
      <c r="K278" s="10">
        <f t="shared" si="188"/>
        <v>1.3186813186813187</v>
      </c>
      <c r="L278" s="2">
        <v>0.21</v>
      </c>
      <c r="M278" s="2">
        <v>0.98</v>
      </c>
      <c r="N278" s="2">
        <f t="shared" si="142"/>
        <v>0.97399000000000002</v>
      </c>
      <c r="O278" s="2">
        <f t="shared" si="143"/>
        <v>1.192748880379199</v>
      </c>
      <c r="P278" s="11">
        <f t="shared" si="189"/>
        <v>0.20871214285714287</v>
      </c>
      <c r="Q278" s="2">
        <f t="shared" si="145"/>
        <v>0</v>
      </c>
      <c r="R278" s="2">
        <f t="shared" si="146"/>
        <v>1</v>
      </c>
      <c r="S278" s="2">
        <f t="shared" si="162"/>
        <v>18</v>
      </c>
      <c r="T278" s="11">
        <f t="shared" si="147"/>
        <v>0.17498414485267766</v>
      </c>
      <c r="U278" s="2">
        <f t="shared" si="148"/>
        <v>0.19182098765432098</v>
      </c>
      <c r="V278" s="2">
        <v>0</v>
      </c>
      <c r="W278" s="2">
        <f t="shared" si="163"/>
        <v>1.0962192478399604</v>
      </c>
      <c r="AA278" s="16">
        <f t="shared" si="167"/>
        <v>0.36</v>
      </c>
      <c r="AB278" s="1">
        <f t="shared" si="168"/>
        <v>0</v>
      </c>
      <c r="AC278" s="1">
        <f t="shared" si="169"/>
        <v>1</v>
      </c>
    </row>
    <row r="279" spans="4:29" x14ac:dyDescent="0.3">
      <c r="D279" s="2">
        <v>7</v>
      </c>
      <c r="E279" s="2">
        <v>8.1999999999999993</v>
      </c>
      <c r="F279" s="2">
        <v>24</v>
      </c>
      <c r="G279" s="2">
        <v>1</v>
      </c>
      <c r="H279" s="2">
        <v>0.25</v>
      </c>
      <c r="K279" s="10">
        <f t="shared" si="188"/>
        <v>1.3895781637717119</v>
      </c>
      <c r="L279" s="2">
        <v>0.21</v>
      </c>
      <c r="M279" s="2">
        <v>0.93</v>
      </c>
      <c r="N279" s="2">
        <f t="shared" si="142"/>
        <v>0.93727000000000005</v>
      </c>
      <c r="O279" s="2">
        <f t="shared" si="143"/>
        <v>1.192748880379199</v>
      </c>
      <c r="P279" s="11">
        <f t="shared" si="189"/>
        <v>0.21164161290322578</v>
      </c>
      <c r="Q279" s="2">
        <f t="shared" si="145"/>
        <v>0</v>
      </c>
      <c r="R279" s="2">
        <f t="shared" si="146"/>
        <v>1</v>
      </c>
      <c r="S279" s="2">
        <f t="shared" si="162"/>
        <v>24</v>
      </c>
      <c r="T279" s="11">
        <f t="shared" si="147"/>
        <v>0.17744021091509274</v>
      </c>
      <c r="U279" s="2">
        <f t="shared" si="148"/>
        <v>0.27339335180055402</v>
      </c>
      <c r="V279" s="2">
        <v>0</v>
      </c>
      <c r="W279" s="2">
        <f t="shared" si="163"/>
        <v>1.5407632260501314</v>
      </c>
      <c r="AA279" s="16">
        <f t="shared" si="167"/>
        <v>0.48</v>
      </c>
      <c r="AB279" s="1">
        <f t="shared" si="168"/>
        <v>0</v>
      </c>
      <c r="AC279" s="1">
        <f t="shared" si="169"/>
        <v>1</v>
      </c>
    </row>
    <row r="280" spans="4:29" x14ac:dyDescent="0.3">
      <c r="D280" s="2">
        <v>7</v>
      </c>
      <c r="E280" s="2">
        <v>3.4</v>
      </c>
      <c r="F280" s="2">
        <v>17</v>
      </c>
      <c r="G280" s="2">
        <v>4</v>
      </c>
      <c r="H280" s="2">
        <v>0.25</v>
      </c>
      <c r="K280" s="10">
        <f t="shared" si="188"/>
        <v>1.2558869701726845</v>
      </c>
      <c r="L280" s="2">
        <v>0.2</v>
      </c>
      <c r="M280" s="2">
        <v>0.98</v>
      </c>
      <c r="N280" s="2">
        <f t="shared" si="142"/>
        <v>0.97399000000000002</v>
      </c>
      <c r="O280" s="2">
        <f t="shared" si="143"/>
        <v>1.192748880379199</v>
      </c>
      <c r="P280" s="11">
        <f t="shared" si="189"/>
        <v>0.19877346938775511</v>
      </c>
      <c r="Q280" s="2">
        <f t="shared" si="145"/>
        <v>0</v>
      </c>
      <c r="R280" s="2">
        <f t="shared" si="146"/>
        <v>1</v>
      </c>
      <c r="S280" s="2">
        <f t="shared" si="162"/>
        <v>17</v>
      </c>
      <c r="T280" s="11">
        <f t="shared" si="147"/>
        <v>0.16665156652635968</v>
      </c>
      <c r="U280" s="2">
        <f t="shared" si="148"/>
        <v>0.18083112110296912</v>
      </c>
      <c r="V280" s="2">
        <v>0</v>
      </c>
      <c r="W280" s="2">
        <f t="shared" si="163"/>
        <v>1.0850850362355677</v>
      </c>
      <c r="AA280" s="16">
        <f t="shared" si="167"/>
        <v>0.34</v>
      </c>
      <c r="AB280" s="1">
        <f t="shared" si="168"/>
        <v>0</v>
      </c>
      <c r="AC280" s="1">
        <f t="shared" si="169"/>
        <v>1</v>
      </c>
    </row>
    <row r="281" spans="4:29" x14ac:dyDescent="0.3">
      <c r="D281" s="2">
        <v>7</v>
      </c>
      <c r="E281" s="2">
        <v>1.8</v>
      </c>
      <c r="F281" s="2">
        <v>20</v>
      </c>
      <c r="G281" s="2">
        <v>5</v>
      </c>
      <c r="H281" s="2">
        <v>0.25</v>
      </c>
      <c r="K281" s="10">
        <f t="shared" si="188"/>
        <v>0.99456099456099467</v>
      </c>
      <c r="L281" s="2">
        <v>0.16</v>
      </c>
      <c r="M281" s="2">
        <v>0.99</v>
      </c>
      <c r="N281" s="2">
        <f t="shared" si="142"/>
        <v>0.98623000000000005</v>
      </c>
      <c r="O281" s="2">
        <f t="shared" si="143"/>
        <v>1.192748880379199</v>
      </c>
      <c r="P281" s="11">
        <f t="shared" si="189"/>
        <v>0.1593907070707071</v>
      </c>
      <c r="Q281" s="2">
        <f t="shared" si="145"/>
        <v>0</v>
      </c>
      <c r="R281" s="2">
        <f t="shared" si="146"/>
        <v>1</v>
      </c>
      <c r="S281" s="2">
        <f t="shared" si="162"/>
        <v>20</v>
      </c>
      <c r="T281" s="11">
        <f t="shared" si="147"/>
        <v>0.13363308043519903</v>
      </c>
      <c r="U281" s="2">
        <f t="shared" si="148"/>
        <v>0.21540970583244634</v>
      </c>
      <c r="V281" s="2">
        <v>0</v>
      </c>
      <c r="W281" s="2">
        <f t="shared" si="163"/>
        <v>1.6119489660114674</v>
      </c>
      <c r="AA281" s="16">
        <f t="shared" si="167"/>
        <v>0.4</v>
      </c>
      <c r="AB281" s="1">
        <f t="shared" si="168"/>
        <v>0</v>
      </c>
      <c r="AC281" s="1">
        <f t="shared" si="169"/>
        <v>1</v>
      </c>
    </row>
    <row r="282" spans="4:29" x14ac:dyDescent="0.3">
      <c r="D282" s="2">
        <v>7</v>
      </c>
      <c r="E282" s="2">
        <v>9.5</v>
      </c>
      <c r="F282" s="2">
        <v>10</v>
      </c>
      <c r="G282" s="2">
        <v>5</v>
      </c>
      <c r="H282" s="2">
        <v>0.25</v>
      </c>
      <c r="K282" s="10">
        <f t="shared" si="188"/>
        <v>1.6906170752324599</v>
      </c>
      <c r="L282" s="2">
        <v>0.25</v>
      </c>
      <c r="M282" s="2">
        <v>0.91</v>
      </c>
      <c r="N282" s="2">
        <f t="shared" si="142"/>
        <v>0.92034999999999989</v>
      </c>
      <c r="O282" s="2">
        <f t="shared" si="143"/>
        <v>1.192748880379199</v>
      </c>
      <c r="P282" s="11">
        <f t="shared" si="189"/>
        <v>0.25284340659340659</v>
      </c>
      <c r="Q282" s="2">
        <f t="shared" si="145"/>
        <v>0</v>
      </c>
      <c r="R282" s="2">
        <f t="shared" si="146"/>
        <v>1</v>
      </c>
      <c r="S282" s="2">
        <f t="shared" si="162"/>
        <v>10</v>
      </c>
      <c r="T282" s="11">
        <f t="shared" si="147"/>
        <v>0.21198377190094075</v>
      </c>
      <c r="U282" s="2">
        <f t="shared" si="148"/>
        <v>0.11311886202492621</v>
      </c>
      <c r="V282" s="2">
        <v>0</v>
      </c>
      <c r="W282" s="2">
        <f t="shared" si="163"/>
        <v>0.53362038523300859</v>
      </c>
      <c r="AA282" s="16">
        <f t="shared" si="167"/>
        <v>0.2</v>
      </c>
      <c r="AB282" s="1">
        <f t="shared" si="168"/>
        <v>0</v>
      </c>
      <c r="AC282" s="1">
        <f t="shared" si="169"/>
        <v>0</v>
      </c>
    </row>
    <row r="283" spans="4:29" x14ac:dyDescent="0.3">
      <c r="D283" s="2">
        <v>7</v>
      </c>
      <c r="E283" s="2">
        <v>3.4</v>
      </c>
      <c r="F283" s="2">
        <v>31</v>
      </c>
      <c r="G283" s="2">
        <v>3</v>
      </c>
      <c r="H283" s="2">
        <v>0.25</v>
      </c>
      <c r="K283" s="10">
        <f t="shared" si="188"/>
        <v>1.1930926216640503</v>
      </c>
      <c r="L283" s="2">
        <v>0.19</v>
      </c>
      <c r="M283" s="2">
        <v>0.98</v>
      </c>
      <c r="N283" s="2">
        <f t="shared" si="142"/>
        <v>0.97399000000000002</v>
      </c>
      <c r="O283" s="2">
        <f t="shared" si="143"/>
        <v>1.192748880379199</v>
      </c>
      <c r="P283" s="11">
        <f t="shared" si="189"/>
        <v>0.18883479591836738</v>
      </c>
      <c r="Q283" s="2">
        <f t="shared" si="145"/>
        <v>0</v>
      </c>
      <c r="R283" s="2">
        <f t="shared" si="146"/>
        <v>1</v>
      </c>
      <c r="S283" s="2">
        <f t="shared" si="162"/>
        <v>31</v>
      </c>
      <c r="T283" s="11">
        <f t="shared" si="147"/>
        <v>0.15831898820004173</v>
      </c>
      <c r="U283" s="2">
        <f t="shared" si="148"/>
        <v>0.55835970964020942</v>
      </c>
      <c r="V283" s="2">
        <v>0</v>
      </c>
      <c r="W283" s="2" t="str">
        <f t="shared" si="163"/>
        <v>5</v>
      </c>
      <c r="AA283" s="16">
        <f t="shared" si="167"/>
        <v>0.62</v>
      </c>
      <c r="AB283" s="1">
        <f t="shared" si="168"/>
        <v>0</v>
      </c>
      <c r="AC283" s="1">
        <f t="shared" si="169"/>
        <v>1</v>
      </c>
    </row>
    <row r="284" spans="4:29" x14ac:dyDescent="0.3">
      <c r="D284" s="2">
        <v>7</v>
      </c>
      <c r="E284" s="2">
        <v>6.4</v>
      </c>
      <c r="F284" s="2">
        <v>19</v>
      </c>
      <c r="G284" s="2">
        <v>2</v>
      </c>
      <c r="H284" s="2">
        <v>0.25</v>
      </c>
      <c r="K284" s="10">
        <f t="shared" si="188"/>
        <v>1.6025641025641026</v>
      </c>
      <c r="L284" s="2">
        <v>0.25</v>
      </c>
      <c r="M284" s="2">
        <v>0.96</v>
      </c>
      <c r="N284" s="2">
        <f t="shared" si="142"/>
        <v>0.95104</v>
      </c>
      <c r="O284" s="2">
        <f t="shared" si="143"/>
        <v>1.192748880379199</v>
      </c>
      <c r="P284" s="11">
        <f t="shared" si="189"/>
        <v>0.24766666666666667</v>
      </c>
      <c r="Q284" s="2">
        <f t="shared" si="145"/>
        <v>0</v>
      </c>
      <c r="R284" s="2">
        <f t="shared" si="146"/>
        <v>1</v>
      </c>
      <c r="S284" s="2">
        <f t="shared" si="162"/>
        <v>19</v>
      </c>
      <c r="T284" s="11">
        <f t="shared" si="147"/>
        <v>0.20764359601656338</v>
      </c>
      <c r="U284" s="2">
        <f t="shared" si="148"/>
        <v>0.20331279446037256</v>
      </c>
      <c r="V284" s="2">
        <v>0</v>
      </c>
      <c r="W284" s="2">
        <f t="shared" si="163"/>
        <v>0.97914310077809796</v>
      </c>
      <c r="AA284" s="16">
        <f t="shared" si="167"/>
        <v>0.38</v>
      </c>
      <c r="AB284" s="1">
        <f t="shared" si="168"/>
        <v>0</v>
      </c>
      <c r="AC284" s="1">
        <f t="shared" si="169"/>
        <v>0</v>
      </c>
    </row>
    <row r="285" spans="4:29" x14ac:dyDescent="0.3">
      <c r="D285" s="2">
        <v>7</v>
      </c>
      <c r="E285" s="2">
        <v>2</v>
      </c>
      <c r="F285" s="2">
        <v>22</v>
      </c>
      <c r="G285" s="2">
        <v>5</v>
      </c>
      <c r="H285" s="2">
        <v>0.25</v>
      </c>
      <c r="K285" s="10">
        <f t="shared" si="188"/>
        <v>1.118881118881119</v>
      </c>
      <c r="L285" s="2">
        <v>0.18</v>
      </c>
      <c r="M285" s="2">
        <v>0.99</v>
      </c>
      <c r="N285" s="2">
        <f t="shared" si="142"/>
        <v>0.98470000000000002</v>
      </c>
      <c r="O285" s="2">
        <f t="shared" si="143"/>
        <v>1.192748880379199</v>
      </c>
      <c r="P285" s="11">
        <f t="shared" si="189"/>
        <v>0.17903636363636366</v>
      </c>
      <c r="Q285" s="2">
        <f t="shared" si="145"/>
        <v>0</v>
      </c>
      <c r="R285" s="2">
        <f t="shared" si="146"/>
        <v>1</v>
      </c>
      <c r="S285" s="2">
        <f t="shared" si="162"/>
        <v>22</v>
      </c>
      <c r="T285" s="11">
        <f t="shared" si="147"/>
        <v>0.15010398800747093</v>
      </c>
      <c r="U285" s="2">
        <f t="shared" si="148"/>
        <v>0.24200829344830768</v>
      </c>
      <c r="V285" s="2">
        <v>0</v>
      </c>
      <c r="W285" s="2">
        <f t="shared" si="163"/>
        <v>1.6122709107253201</v>
      </c>
      <c r="AA285" s="16">
        <f t="shared" si="167"/>
        <v>0.44</v>
      </c>
      <c r="AB285" s="1">
        <f t="shared" si="168"/>
        <v>0</v>
      </c>
      <c r="AC285" s="1">
        <f t="shared" si="169"/>
        <v>1</v>
      </c>
    </row>
    <row r="286" spans="4:29" x14ac:dyDescent="0.3">
      <c r="D286" s="2">
        <v>7</v>
      </c>
      <c r="E286" s="2">
        <v>1.8</v>
      </c>
      <c r="F286" s="2">
        <v>13</v>
      </c>
      <c r="G286" s="2">
        <v>5</v>
      </c>
      <c r="H286" s="2">
        <v>0.25</v>
      </c>
      <c r="K286" s="10">
        <f t="shared" si="188"/>
        <v>1.0567210567210568</v>
      </c>
      <c r="L286" s="2">
        <v>0.17</v>
      </c>
      <c r="M286" s="2">
        <v>0.99</v>
      </c>
      <c r="N286" s="2">
        <f t="shared" si="142"/>
        <v>0.98623000000000005</v>
      </c>
      <c r="O286" s="2">
        <f t="shared" si="143"/>
        <v>1.192748880379199</v>
      </c>
      <c r="P286" s="11">
        <f t="shared" si="189"/>
        <v>0.16935262626262629</v>
      </c>
      <c r="Q286" s="2">
        <f t="shared" si="145"/>
        <v>0</v>
      </c>
      <c r="R286" s="2">
        <f t="shared" si="146"/>
        <v>1</v>
      </c>
      <c r="S286" s="2">
        <f t="shared" si="162"/>
        <v>13</v>
      </c>
      <c r="T286" s="11">
        <f t="shared" si="147"/>
        <v>0.14198514796239897</v>
      </c>
      <c r="U286" s="2">
        <f t="shared" si="148"/>
        <v>0.14054799697656839</v>
      </c>
      <c r="V286" s="2">
        <v>0</v>
      </c>
      <c r="W286" s="2">
        <f t="shared" si="163"/>
        <v>0.98987815974800986</v>
      </c>
      <c r="AA286" s="16">
        <f t="shared" si="167"/>
        <v>0.26</v>
      </c>
      <c r="AB286" s="1">
        <f t="shared" si="168"/>
        <v>0</v>
      </c>
      <c r="AC286" s="1">
        <f t="shared" si="169"/>
        <v>0</v>
      </c>
    </row>
    <row r="287" spans="4:29" x14ac:dyDescent="0.3">
      <c r="D287" s="2">
        <v>7</v>
      </c>
      <c r="E287" s="2">
        <v>1.7</v>
      </c>
      <c r="F287" s="2">
        <v>6</v>
      </c>
      <c r="G287" s="2">
        <v>5</v>
      </c>
      <c r="H287" s="2">
        <v>0.25</v>
      </c>
      <c r="K287" s="10">
        <f t="shared" si="188"/>
        <v>1.0567210567210568</v>
      </c>
      <c r="L287" s="2">
        <v>0.17</v>
      </c>
      <c r="M287" s="2">
        <v>0.99</v>
      </c>
      <c r="N287" s="2">
        <f t="shared" si="142"/>
        <v>0.98699499999999996</v>
      </c>
      <c r="O287" s="2">
        <f t="shared" si="143"/>
        <v>1.192748880379199</v>
      </c>
      <c r="P287" s="11">
        <f t="shared" si="189"/>
        <v>0.16948398989898991</v>
      </c>
      <c r="Q287" s="2">
        <f t="shared" si="145"/>
        <v>0</v>
      </c>
      <c r="R287" s="2">
        <f t="shared" si="146"/>
        <v>1</v>
      </c>
      <c r="S287" s="2">
        <f t="shared" si="162"/>
        <v>6</v>
      </c>
      <c r="T287" s="11">
        <f t="shared" si="147"/>
        <v>0.14209528316229272</v>
      </c>
      <c r="U287" s="2">
        <f t="shared" si="148"/>
        <v>7.9693877551020392E-2</v>
      </c>
      <c r="V287" s="2">
        <v>1</v>
      </c>
      <c r="W287" s="2">
        <f t="shared" si="163"/>
        <v>0.56084815609254823</v>
      </c>
      <c r="AA287" s="16">
        <f t="shared" si="167"/>
        <v>0.12</v>
      </c>
      <c r="AB287" s="1">
        <f t="shared" si="168"/>
        <v>1</v>
      </c>
      <c r="AC287" s="1">
        <f t="shared" si="169"/>
        <v>0</v>
      </c>
    </row>
    <row r="288" spans="4:29" x14ac:dyDescent="0.3">
      <c r="D288" s="2">
        <v>7</v>
      </c>
      <c r="E288" s="2">
        <v>4</v>
      </c>
      <c r="F288" s="2">
        <v>24</v>
      </c>
      <c r="G288" s="2">
        <v>8</v>
      </c>
      <c r="H288" s="2">
        <v>0.25</v>
      </c>
      <c r="K288" s="10">
        <f t="shared" si="188"/>
        <v>1.2053925455987313</v>
      </c>
      <c r="L288" s="2">
        <v>0.19</v>
      </c>
      <c r="M288" s="2">
        <v>0.97</v>
      </c>
      <c r="N288" s="2">
        <f t="shared" si="142"/>
        <v>0.96940000000000004</v>
      </c>
      <c r="O288" s="2">
        <f t="shared" si="143"/>
        <v>1.192748880379199</v>
      </c>
      <c r="P288" s="11">
        <f t="shared" si="189"/>
        <v>0.18988247422680415</v>
      </c>
      <c r="Q288" s="2">
        <f t="shared" si="145"/>
        <v>0.29857025909289908</v>
      </c>
      <c r="R288" s="2">
        <f t="shared" si="146"/>
        <v>1.0126274169979694</v>
      </c>
      <c r="S288" s="2">
        <f t="shared" si="162"/>
        <v>24.601628267044163</v>
      </c>
      <c r="T288" s="11">
        <f t="shared" si="147"/>
        <v>0.1591973611129584</v>
      </c>
      <c r="U288" s="2">
        <f t="shared" si="148"/>
        <v>0.2842260781762615</v>
      </c>
      <c r="V288" s="2">
        <v>1</v>
      </c>
      <c r="W288" s="2">
        <f t="shared" si="163"/>
        <v>1.7853692811816713</v>
      </c>
      <c r="AA288" s="16">
        <f t="shared" si="167"/>
        <v>0.49203256534088324</v>
      </c>
      <c r="AB288" s="1">
        <f t="shared" si="168"/>
        <v>0</v>
      </c>
      <c r="AC288" s="1">
        <f t="shared" si="169"/>
        <v>0</v>
      </c>
    </row>
    <row r="289" spans="4:31" x14ac:dyDescent="0.3">
      <c r="D289" s="2">
        <v>7</v>
      </c>
      <c r="E289" s="2">
        <v>7.2</v>
      </c>
      <c r="F289" s="2">
        <v>5</v>
      </c>
      <c r="G289" s="2">
        <v>7</v>
      </c>
      <c r="H289" s="2">
        <v>0.25</v>
      </c>
      <c r="K289" s="10">
        <f t="shared" si="188"/>
        <v>1.4251012145748989</v>
      </c>
      <c r="L289" s="2">
        <v>0.22</v>
      </c>
      <c r="M289" s="2">
        <v>0.95</v>
      </c>
      <c r="N289" s="2">
        <f t="shared" si="142"/>
        <v>0.94491999999999998</v>
      </c>
      <c r="O289" s="2">
        <f t="shared" si="143"/>
        <v>1.192748880379199</v>
      </c>
      <c r="P289" s="11">
        <f t="shared" si="189"/>
        <v>0.21882357894736845</v>
      </c>
      <c r="Q289" s="2">
        <f t="shared" si="145"/>
        <v>0.12032594375897732</v>
      </c>
      <c r="R289" s="2">
        <f t="shared" si="146"/>
        <v>1.008520259177452</v>
      </c>
      <c r="S289" s="2">
        <f t="shared" si="162"/>
        <v>5.1629272396462369</v>
      </c>
      <c r="T289" s="11">
        <f t="shared" si="147"/>
        <v>0.18346156726451926</v>
      </c>
      <c r="U289" s="2">
        <f t="shared" si="148"/>
        <v>7.3276404079009705E-2</v>
      </c>
      <c r="V289" s="2">
        <v>1</v>
      </c>
      <c r="W289" s="2">
        <f t="shared" si="163"/>
        <v>0.3994101062777799</v>
      </c>
      <c r="AA289" s="16">
        <f t="shared" si="167"/>
        <v>0.10325854479292473</v>
      </c>
      <c r="AB289" s="1">
        <f t="shared" si="168"/>
        <v>1</v>
      </c>
      <c r="AC289" s="1">
        <f t="shared" si="169"/>
        <v>0</v>
      </c>
    </row>
    <row r="290" spans="4:31" x14ac:dyDescent="0.3">
      <c r="D290" s="2">
        <v>7</v>
      </c>
      <c r="E290" s="2">
        <v>5.3</v>
      </c>
      <c r="F290" s="2">
        <v>12</v>
      </c>
      <c r="G290" s="2">
        <v>5</v>
      </c>
      <c r="H290" s="2">
        <v>0.25</v>
      </c>
      <c r="K290" s="10">
        <f t="shared" si="188"/>
        <v>1.3957176843774783</v>
      </c>
      <c r="L290" s="2">
        <v>0.22</v>
      </c>
      <c r="M290" s="2">
        <v>0.97</v>
      </c>
      <c r="N290" s="2">
        <f t="shared" si="142"/>
        <v>0.95945499999999995</v>
      </c>
      <c r="O290" s="2">
        <f t="shared" si="143"/>
        <v>1.192748880379199</v>
      </c>
      <c r="P290" s="11">
        <f t="shared" si="189"/>
        <v>0.21760835051546393</v>
      </c>
      <c r="Q290" s="2">
        <f t="shared" si="145"/>
        <v>0</v>
      </c>
      <c r="R290" s="2">
        <f t="shared" si="146"/>
        <v>1</v>
      </c>
      <c r="S290" s="2">
        <f t="shared" si="162"/>
        <v>12</v>
      </c>
      <c r="T290" s="11">
        <f t="shared" si="147"/>
        <v>0.18244272042098403</v>
      </c>
      <c r="U290" s="2">
        <f t="shared" si="148"/>
        <v>0.1311799816345271</v>
      </c>
      <c r="V290" s="2">
        <v>1</v>
      </c>
      <c r="W290" s="2">
        <f t="shared" si="163"/>
        <v>0.7190200920696157</v>
      </c>
      <c r="AA290" s="16">
        <f t="shared" si="167"/>
        <v>0.24</v>
      </c>
      <c r="AB290" s="1">
        <f t="shared" si="168"/>
        <v>1</v>
      </c>
      <c r="AC290" s="1">
        <f t="shared" si="169"/>
        <v>0</v>
      </c>
    </row>
    <row r="291" spans="4:31" x14ac:dyDescent="0.3">
      <c r="D291" s="2">
        <v>7</v>
      </c>
      <c r="E291" s="2">
        <v>4</v>
      </c>
      <c r="F291" s="2">
        <v>17</v>
      </c>
      <c r="G291" s="2">
        <v>5</v>
      </c>
      <c r="H291" s="2">
        <v>0.25</v>
      </c>
      <c r="K291" s="10">
        <f t="shared" si="188"/>
        <v>1.2688342585249803</v>
      </c>
      <c r="L291" s="2">
        <v>0.2</v>
      </c>
      <c r="M291" s="2">
        <v>0.97</v>
      </c>
      <c r="N291" s="2">
        <f t="shared" si="142"/>
        <v>0.96940000000000004</v>
      </c>
      <c r="O291" s="2">
        <f t="shared" si="143"/>
        <v>1.192748880379199</v>
      </c>
      <c r="P291" s="11">
        <f t="shared" si="189"/>
        <v>0.19987628865979387</v>
      </c>
      <c r="Q291" s="2">
        <f t="shared" si="145"/>
        <v>0</v>
      </c>
      <c r="R291" s="2">
        <f t="shared" si="146"/>
        <v>1</v>
      </c>
      <c r="S291" s="2">
        <f t="shared" si="162"/>
        <v>17</v>
      </c>
      <c r="T291" s="11">
        <f t="shared" si="147"/>
        <v>0.16757616959258781</v>
      </c>
      <c r="U291" s="2">
        <f t="shared" si="148"/>
        <v>0.18083112110296912</v>
      </c>
      <c r="V291" s="2">
        <v>1</v>
      </c>
      <c r="W291" s="2">
        <f t="shared" si="163"/>
        <v>1.0790980695083723</v>
      </c>
      <c r="AA291" s="16">
        <f t="shared" si="167"/>
        <v>0.34</v>
      </c>
      <c r="AB291" s="1">
        <f t="shared" si="168"/>
        <v>0</v>
      </c>
      <c r="AC291" s="1">
        <f t="shared" si="169"/>
        <v>0</v>
      </c>
    </row>
    <row r="292" spans="4:31" x14ac:dyDescent="0.3">
      <c r="D292" s="2">
        <v>7</v>
      </c>
      <c r="E292" s="2">
        <v>5.6</v>
      </c>
      <c r="F292" s="2">
        <v>15</v>
      </c>
      <c r="G292" s="2">
        <v>2</v>
      </c>
      <c r="H292" s="2">
        <v>0.25</v>
      </c>
      <c r="K292" s="10">
        <f t="shared" si="188"/>
        <v>1.6025641025641026</v>
      </c>
      <c r="L292" s="2">
        <v>0.25</v>
      </c>
      <c r="M292" s="2">
        <v>0.96</v>
      </c>
      <c r="N292" s="2">
        <f t="shared" si="142"/>
        <v>0.95716000000000001</v>
      </c>
      <c r="O292" s="2">
        <f t="shared" si="143"/>
        <v>1.192748880379199</v>
      </c>
      <c r="P292" s="11">
        <f t="shared" si="189"/>
        <v>0.24926041666666668</v>
      </c>
      <c r="Q292" s="2">
        <f t="shared" si="145"/>
        <v>0</v>
      </c>
      <c r="R292" s="2">
        <f t="shared" si="146"/>
        <v>1</v>
      </c>
      <c r="S292" s="2">
        <f t="shared" si="162"/>
        <v>15</v>
      </c>
      <c r="T292" s="11">
        <f t="shared" si="147"/>
        <v>0.20897979513292164</v>
      </c>
      <c r="U292" s="2">
        <f t="shared" si="148"/>
        <v>0.16005761445032698</v>
      </c>
      <c r="V292" s="2">
        <v>1</v>
      </c>
      <c r="W292" s="2">
        <f t="shared" si="163"/>
        <v>0.76589994907652348</v>
      </c>
      <c r="AA292" s="16">
        <f t="shared" si="167"/>
        <v>0.3</v>
      </c>
      <c r="AB292" s="1">
        <f t="shared" si="168"/>
        <v>1</v>
      </c>
      <c r="AC292" s="1">
        <f t="shared" si="169"/>
        <v>0</v>
      </c>
    </row>
    <row r="293" spans="4:31" x14ac:dyDescent="0.3">
      <c r="D293" s="2">
        <v>7</v>
      </c>
      <c r="E293" s="2">
        <v>4.9000000000000004</v>
      </c>
      <c r="F293" s="2">
        <v>19</v>
      </c>
      <c r="G293" s="2">
        <v>5</v>
      </c>
      <c r="H293" s="2">
        <v>0.25</v>
      </c>
      <c r="K293" s="10">
        <f t="shared" si="188"/>
        <v>1.5226011102299764</v>
      </c>
      <c r="L293" s="2">
        <v>0.24</v>
      </c>
      <c r="M293" s="2">
        <v>0.97</v>
      </c>
      <c r="N293" s="2">
        <f t="shared" si="142"/>
        <v>0.96251500000000001</v>
      </c>
      <c r="O293" s="2">
        <f t="shared" si="143"/>
        <v>1.192748880379199</v>
      </c>
      <c r="P293" s="11">
        <f t="shared" si="189"/>
        <v>0.23814804123711344</v>
      </c>
      <c r="Q293" s="2">
        <f t="shared" si="145"/>
        <v>0</v>
      </c>
      <c r="R293" s="2">
        <f t="shared" si="146"/>
        <v>1</v>
      </c>
      <c r="S293" s="2">
        <f t="shared" si="162"/>
        <v>19</v>
      </c>
      <c r="T293" s="11">
        <f t="shared" si="147"/>
        <v>0.19966318573395045</v>
      </c>
      <c r="U293" s="2">
        <f t="shared" si="148"/>
        <v>0.20331279446037256</v>
      </c>
      <c r="V293" s="2">
        <v>1</v>
      </c>
      <c r="W293" s="2">
        <f t="shared" si="163"/>
        <v>1.0182788264797358</v>
      </c>
      <c r="AA293" s="16">
        <f t="shared" si="167"/>
        <v>0.38</v>
      </c>
      <c r="AB293" s="1">
        <f t="shared" si="168"/>
        <v>0</v>
      </c>
      <c r="AC293" s="1">
        <f t="shared" si="169"/>
        <v>0</v>
      </c>
    </row>
    <row r="294" spans="4:31" x14ac:dyDescent="0.3">
      <c r="D294" s="2">
        <v>7</v>
      </c>
      <c r="E294" s="2">
        <v>9.5</v>
      </c>
      <c r="F294" s="2">
        <v>16</v>
      </c>
      <c r="G294" s="2">
        <v>30</v>
      </c>
      <c r="H294" s="2">
        <v>0.25</v>
      </c>
      <c r="K294" s="10">
        <f t="shared" si="188"/>
        <v>1.6906170752324599</v>
      </c>
      <c r="L294" s="2">
        <v>0.25</v>
      </c>
      <c r="M294" s="2">
        <v>0.91</v>
      </c>
      <c r="N294" s="2">
        <f t="shared" si="142"/>
        <v>0.92034999999999989</v>
      </c>
      <c r="O294" s="2">
        <f t="shared" si="143"/>
        <v>1.192748880379199</v>
      </c>
      <c r="P294" s="11">
        <f t="shared" si="189"/>
        <v>0.25284340659340659</v>
      </c>
      <c r="Q294" s="2">
        <f t="shared" si="145"/>
        <v>4.7062381229592694</v>
      </c>
      <c r="R294" s="2">
        <f t="shared" si="146"/>
        <v>1.1543167672515497</v>
      </c>
      <c r="S294" s="2">
        <f t="shared" si="162"/>
        <v>23.175306398984066</v>
      </c>
      <c r="T294" s="11">
        <f t="shared" si="147"/>
        <v>0.21198377190094075</v>
      </c>
      <c r="U294" s="2">
        <f t="shared" si="148"/>
        <v>0.25970311149797393</v>
      </c>
      <c r="V294" s="2">
        <v>0</v>
      </c>
      <c r="W294" s="2">
        <f t="shared" si="163"/>
        <v>1.2251084560347019</v>
      </c>
      <c r="AA294" s="16">
        <f t="shared" si="167"/>
        <v>0.46350612797968133</v>
      </c>
      <c r="AB294" s="1">
        <f t="shared" si="168"/>
        <v>0</v>
      </c>
      <c r="AC294" s="1">
        <f t="shared" si="169"/>
        <v>1</v>
      </c>
    </row>
    <row r="295" spans="4:31" x14ac:dyDescent="0.3">
      <c r="D295" s="2">
        <v>7</v>
      </c>
      <c r="E295" s="2">
        <v>1.5</v>
      </c>
      <c r="F295" s="2">
        <v>8</v>
      </c>
      <c r="G295" s="2">
        <v>35</v>
      </c>
      <c r="H295" s="2">
        <v>0.25</v>
      </c>
      <c r="K295" s="10">
        <f t="shared" si="188"/>
        <v>1.2432012432012434</v>
      </c>
      <c r="L295" s="2">
        <v>0.2</v>
      </c>
      <c r="M295" s="2">
        <v>0.99</v>
      </c>
      <c r="N295" s="2">
        <f t="shared" si="142"/>
        <v>0.98852499999999999</v>
      </c>
      <c r="O295" s="2">
        <f t="shared" si="143"/>
        <v>1.192748880379199</v>
      </c>
      <c r="P295" s="11">
        <f t="shared" si="189"/>
        <v>0.19970202020202021</v>
      </c>
      <c r="Q295" s="2">
        <f t="shared" si="145"/>
        <v>5</v>
      </c>
      <c r="R295" s="2">
        <f t="shared" si="146"/>
        <v>1.2</v>
      </c>
      <c r="S295" s="2">
        <f t="shared" si="162"/>
        <v>14.6</v>
      </c>
      <c r="T295" s="11">
        <f t="shared" si="147"/>
        <v>0.16743006301421209</v>
      </c>
      <c r="U295" s="2">
        <f t="shared" si="148"/>
        <v>0.15606511636518641</v>
      </c>
      <c r="V295" s="2">
        <v>1</v>
      </c>
      <c r="W295" s="2">
        <f t="shared" si="163"/>
        <v>0.93212123053396345</v>
      </c>
      <c r="AA295" s="16">
        <f t="shared" si="167"/>
        <v>0.29199999999999998</v>
      </c>
      <c r="AB295" s="1">
        <f t="shared" si="168"/>
        <v>1</v>
      </c>
      <c r="AC295" s="1">
        <f t="shared" si="169"/>
        <v>0</v>
      </c>
    </row>
    <row r="296" spans="4:31" x14ac:dyDescent="0.3">
      <c r="D296" s="2">
        <v>7</v>
      </c>
      <c r="E296" s="2">
        <v>9.5</v>
      </c>
      <c r="F296" s="2">
        <v>14</v>
      </c>
      <c r="G296" s="2">
        <v>27</v>
      </c>
      <c r="H296" s="2">
        <v>0.25</v>
      </c>
      <c r="K296" s="10">
        <f t="shared" si="188"/>
        <v>1.6906170752324599</v>
      </c>
      <c r="L296" s="2">
        <v>0.25</v>
      </c>
      <c r="M296" s="2">
        <v>0.91</v>
      </c>
      <c r="N296" s="2">
        <f t="shared" si="142"/>
        <v>0.92034999999999989</v>
      </c>
      <c r="O296" s="2">
        <f t="shared" si="143"/>
        <v>1.192748880379199</v>
      </c>
      <c r="P296" s="11">
        <f t="shared" si="189"/>
        <v>0.25284340659340659</v>
      </c>
      <c r="Q296" s="2">
        <f t="shared" si="145"/>
        <v>4.4788620104201051</v>
      </c>
      <c r="R296" s="2">
        <f t="shared" si="146"/>
        <v>1.1302961154130791</v>
      </c>
      <c r="S296" s="2">
        <f t="shared" si="162"/>
        <v>20.303007626203211</v>
      </c>
      <c r="T296" s="11">
        <f t="shared" si="147"/>
        <v>0.21198377190094075</v>
      </c>
      <c r="U296" s="2">
        <f t="shared" si="148"/>
        <v>0.21921413587469965</v>
      </c>
      <c r="V296" s="2">
        <v>1</v>
      </c>
      <c r="W296" s="2">
        <f t="shared" si="163"/>
        <v>1.0341081013368212</v>
      </c>
      <c r="AA296" s="16">
        <f t="shared" si="167"/>
        <v>0.40606015252406424</v>
      </c>
      <c r="AB296" s="1">
        <f t="shared" si="168"/>
        <v>0</v>
      </c>
      <c r="AC296" s="1">
        <f t="shared" si="169"/>
        <v>0</v>
      </c>
    </row>
    <row r="297" spans="4:31" x14ac:dyDescent="0.3">
      <c r="AB297" s="1">
        <f>COUNTIF(AB2:AB296,"=1")</f>
        <v>118</v>
      </c>
      <c r="AC297" s="1">
        <f>COUNTIF(AC2:AC296,"=1")</f>
        <v>126</v>
      </c>
      <c r="AD297" s="1">
        <f>COUNTIF(AD2:AD296,"=1")</f>
        <v>114</v>
      </c>
      <c r="AE297" s="1">
        <f>COUNTIF(AE2:AE296,"=1")</f>
        <v>80</v>
      </c>
    </row>
  </sheetData>
  <autoFilter ref="A1:W296" xr:uid="{00000000-0009-0000-0000-000006000000}">
    <filterColumn colId="4">
      <customFilters>
        <customFilter operator="greaterThan" val="0"/>
      </customFilters>
    </filterColumn>
    <filterColumn colId="10">
      <customFilters>
        <customFilter operator="notEqual" val="1"/>
      </customFilters>
    </filterColumn>
  </autoFilter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/>
  <dimension ref="A1:AD732"/>
  <sheetViews>
    <sheetView topLeftCell="G1" workbookViewId="0">
      <selection activeCell="O2" sqref="O2"/>
    </sheetView>
  </sheetViews>
  <sheetFormatPr defaultColWidth="9.109375" defaultRowHeight="14.4" x14ac:dyDescent="0.3"/>
  <cols>
    <col min="1" max="1" width="11" style="2" customWidth="1"/>
    <col min="2" max="2" width="8" style="2" customWidth="1"/>
    <col min="3" max="3" width="11" style="2" customWidth="1"/>
    <col min="4" max="4" width="8" style="2" customWidth="1"/>
    <col min="5" max="7" width="11" style="2" customWidth="1"/>
    <col min="8" max="8" width="9.109375" style="2" customWidth="1"/>
    <col min="9" max="22" width="11" style="2" customWidth="1"/>
    <col min="23" max="23" width="9.109375" style="2"/>
    <col min="24" max="27" width="9.109375" style="16"/>
    <col min="28" max="16384" width="9.109375" style="1"/>
  </cols>
  <sheetData>
    <row r="1" spans="1:29" ht="44.4" x14ac:dyDescent="0.3">
      <c r="A1" s="3" t="s">
        <v>0</v>
      </c>
      <c r="B1" s="3" t="s">
        <v>1</v>
      </c>
      <c r="C1" s="3" t="s">
        <v>2</v>
      </c>
      <c r="D1" s="3" t="s">
        <v>7</v>
      </c>
      <c r="E1" s="4" t="s">
        <v>3</v>
      </c>
      <c r="F1" s="3" t="s">
        <v>4</v>
      </c>
      <c r="G1" s="4" t="s">
        <v>5</v>
      </c>
      <c r="H1" s="3" t="s">
        <v>6</v>
      </c>
      <c r="I1" s="4" t="s">
        <v>13</v>
      </c>
      <c r="J1" s="4" t="s">
        <v>14</v>
      </c>
      <c r="K1" s="4" t="s">
        <v>33</v>
      </c>
      <c r="L1" s="5" t="s">
        <v>9</v>
      </c>
      <c r="M1" s="3" t="s">
        <v>8</v>
      </c>
      <c r="N1" s="4" t="s">
        <v>34</v>
      </c>
      <c r="O1" s="4" t="s">
        <v>35</v>
      </c>
      <c r="P1" s="3" t="s">
        <v>12</v>
      </c>
      <c r="Q1" s="5" t="s">
        <v>37</v>
      </c>
      <c r="R1" s="5" t="s">
        <v>38</v>
      </c>
      <c r="S1" s="4" t="s">
        <v>36</v>
      </c>
      <c r="T1" s="3" t="s">
        <v>10</v>
      </c>
      <c r="U1" s="4" t="s">
        <v>39</v>
      </c>
      <c r="V1" s="3" t="s">
        <v>11</v>
      </c>
      <c r="W1" s="3" t="s">
        <v>40</v>
      </c>
      <c r="X1" s="15" t="s">
        <v>43</v>
      </c>
      <c r="Y1" s="15" t="s">
        <v>44</v>
      </c>
      <c r="Z1" s="14" t="s">
        <v>42</v>
      </c>
      <c r="AA1" s="15" t="s">
        <v>54</v>
      </c>
    </row>
    <row r="2" spans="1:29" x14ac:dyDescent="0.3">
      <c r="A2" s="2" t="s">
        <v>15</v>
      </c>
      <c r="B2" s="2">
        <v>1999</v>
      </c>
      <c r="C2" s="2" t="s">
        <v>16</v>
      </c>
      <c r="D2" s="2">
        <v>7.4</v>
      </c>
      <c r="E2" s="2">
        <v>9</v>
      </c>
      <c r="F2" s="2">
        <v>48</v>
      </c>
      <c r="G2" s="2">
        <v>5</v>
      </c>
      <c r="H2" s="2">
        <v>0.4</v>
      </c>
      <c r="I2" s="2">
        <v>167.3</v>
      </c>
      <c r="J2" s="2">
        <v>85</v>
      </c>
      <c r="K2" s="2">
        <f>I2/J2</f>
        <v>1.9682352941176471</v>
      </c>
      <c r="L2" s="2">
        <v>0.44</v>
      </c>
      <c r="N2" s="2">
        <f>IF(E2&lt;=9.15,1-0.00765*E2,IF(AND(E2&gt;9.15,E2&lt;=23),1.174-0.0267*E2,IF(AND(E2&gt;23,E2&lt;=30),0.744-0.008*E2,0.5)))</f>
        <v>0.93115000000000003</v>
      </c>
      <c r="O2" s="2">
        <f>(10^2.24)/(D2^2.56)</f>
        <v>1.0345864770195246</v>
      </c>
      <c r="P2" s="2">
        <f>0.65*H2*I2*N2/J2</f>
        <v>0.47650779647058827</v>
      </c>
      <c r="Q2" s="2">
        <f>IF(G2&lt;=5,0,IF(AND(G2&gt;5,G2&lt;35),EXP(1.76-190/G2^2),5))</f>
        <v>0</v>
      </c>
      <c r="R2" s="2">
        <f>IF(G2&lt;=5,1,IF(AND(G2&gt;5,G2&lt;35),(0.99+(G2^1.5)/1000),1.2))</f>
        <v>1</v>
      </c>
      <c r="S2" s="2">
        <f>IF(Q2+R2*F2&lt;=50,Q2+R2*F2,50)</f>
        <v>48</v>
      </c>
      <c r="T2" s="2">
        <f>P2/O2</f>
        <v>0.4605780251867681</v>
      </c>
      <c r="U2" s="2">
        <f>1/(34-S2)+S2/135+50/((10*S2+45)^2)-1/200</f>
        <v>0.27930839002267571</v>
      </c>
      <c r="V2" s="2">
        <v>0</v>
      </c>
      <c r="W2" s="2">
        <f>IF(S2&lt;=30,U2/T2,5)</f>
        <v>5</v>
      </c>
      <c r="X2" s="16">
        <f>IF(G2&lt;5,5,IF(G2&gt;35,35,G2))</f>
        <v>5</v>
      </c>
      <c r="Y2" s="16">
        <f>-(F2*(1+0.004*X2)-13.32*LN(P2)-29.53*LN(D2)-3.7*LN(J2/100)+0.05*X2+16.85)/2.7</f>
        <v>-6.4560547918269648</v>
      </c>
      <c r="Z2" s="1">
        <f>_xlfn.NORM.S.DIST(Y2,TRUE)</f>
        <v>5.3733856576294188E-11</v>
      </c>
      <c r="AA2" s="16">
        <f>S2/50</f>
        <v>0.96</v>
      </c>
      <c r="AB2" s="1">
        <f>IF(AND(V2=1,W2&lt;=1),1,0)</f>
        <v>0</v>
      </c>
      <c r="AC2" s="1">
        <f>IF(AND(V2=0,W2&gt;1),1,0)</f>
        <v>1</v>
      </c>
    </row>
    <row r="3" spans="1:29" x14ac:dyDescent="0.3">
      <c r="D3" s="2">
        <v>7.4</v>
      </c>
      <c r="E3" s="2">
        <v>8.5</v>
      </c>
      <c r="F3" s="2">
        <v>39</v>
      </c>
      <c r="G3" s="2">
        <v>8</v>
      </c>
      <c r="H3" s="2">
        <v>0.4</v>
      </c>
      <c r="I3" s="2">
        <v>156.19999999999999</v>
      </c>
      <c r="J3" s="2">
        <v>79</v>
      </c>
      <c r="K3" s="2">
        <f t="shared" ref="K3:K66" si="0">I3/J3</f>
        <v>1.9772151898734176</v>
      </c>
      <c r="L3" s="2">
        <v>0.44</v>
      </c>
      <c r="N3" s="2">
        <f t="shared" ref="N3:N348" si="1">IF(E3&lt;=9.15,1-0.00765*E3,IF(AND(E3&gt;9.15,E3&lt;=23),1.174-0.0267*E3,IF(AND(E3&gt;23,E3&lt;=30),0.744-0.008*E3,0.5)))</f>
        <v>0.934975</v>
      </c>
      <c r="O3" s="2">
        <f t="shared" ref="O3:O348" si="2">(10^2.24)/(D3^2.56)</f>
        <v>1.0345864770195246</v>
      </c>
      <c r="P3" s="2">
        <f t="shared" ref="P3:P348" si="3">0.65*H3*I3*N3/J3</f>
        <v>0.48064816075949368</v>
      </c>
      <c r="Q3" s="2">
        <f t="shared" ref="Q3:Q348" si="4">IF(G3&lt;=5,0,IF(AND(G3&gt;5,G3&lt;35),EXP(1.76-190/G3^2),5))</f>
        <v>0.29857025909289908</v>
      </c>
      <c r="R3" s="2">
        <f t="shared" ref="R3:R348" si="5">IF(G3&lt;=5,1,IF(AND(G3&gt;5,G3&lt;35),(0.99+(G3^1.5)/1000),1.2))</f>
        <v>1.0126274169979694</v>
      </c>
      <c r="S3" s="2">
        <f t="shared" ref="S3:S35" si="6">IF(Q3+R3*F3&lt;=50,Q3+R3*F3,50)</f>
        <v>39.791039522013705</v>
      </c>
      <c r="T3" s="2">
        <f t="shared" ref="T3:T348" si="7">P3/O3</f>
        <v>0.46457997609263452</v>
      </c>
      <c r="U3" s="2">
        <f t="shared" ref="U3:U348" si="8">1/(34-S3)+S3/135+50/((10*S3+45)^2)-1/200</f>
        <v>0.11732275332951075</v>
      </c>
      <c r="V3" s="2">
        <v>0</v>
      </c>
      <c r="W3" s="2">
        <f t="shared" ref="W3:W35" si="9">IF(S3&lt;=30,U3/T3,5)</f>
        <v>5</v>
      </c>
      <c r="X3" s="16">
        <f t="shared" ref="X3:X35" si="10">IF(G3&lt;5,5,IF(G3&gt;35,35,G3))</f>
        <v>8</v>
      </c>
      <c r="Y3" s="16">
        <f t="shared" ref="Y3:Y35" si="11">-(F3*(1+0.004*X3)-13.32*LN(P3)-29.53*LN(D3)-3.7*LN(J3/100)+0.05*X3+16.85)/2.7</f>
        <v>-3.342579004358285</v>
      </c>
      <c r="Z3" s="1">
        <f t="shared" ref="Z3:Z35" si="12">_xlfn.NORM.S.DIST(Y3,TRUE)</f>
        <v>4.1501861709306449E-4</v>
      </c>
      <c r="AA3" s="16">
        <f t="shared" ref="AA3:AA35" si="13">S3/50</f>
        <v>0.7958207904402741</v>
      </c>
      <c r="AB3" s="1">
        <f t="shared" ref="AB3:AB55" si="14">IF(AND(V3=1,W3&lt;=1),1,0)</f>
        <v>0</v>
      </c>
      <c r="AC3" s="1">
        <f t="shared" ref="AC3:AC35" si="15">IF(AND(V3=0,W3&gt;1),1,0)</f>
        <v>1</v>
      </c>
    </row>
    <row r="4" spans="1:29" x14ac:dyDescent="0.3">
      <c r="D4" s="2">
        <v>7.4</v>
      </c>
      <c r="E4" s="2">
        <v>10</v>
      </c>
      <c r="F4" s="2">
        <v>25</v>
      </c>
      <c r="G4" s="2">
        <v>6</v>
      </c>
      <c r="H4" s="2">
        <v>0.4</v>
      </c>
      <c r="I4" s="2">
        <v>186.6</v>
      </c>
      <c r="J4" s="2">
        <v>94.4</v>
      </c>
      <c r="K4" s="2">
        <f t="shared" si="0"/>
        <v>1.976694915254237</v>
      </c>
      <c r="L4" s="2">
        <v>0.43</v>
      </c>
      <c r="N4" s="2">
        <f t="shared" si="1"/>
        <v>0.90699999999999992</v>
      </c>
      <c r="O4" s="2">
        <f t="shared" si="2"/>
        <v>1.0345864770195246</v>
      </c>
      <c r="P4" s="2">
        <f t="shared" si="3"/>
        <v>0.46614419491525416</v>
      </c>
      <c r="Q4" s="2">
        <f t="shared" si="4"/>
        <v>2.9665284829679565E-2</v>
      </c>
      <c r="R4" s="2">
        <f t="shared" si="5"/>
        <v>1.0046969384566991</v>
      </c>
      <c r="S4" s="2">
        <f t="shared" si="6"/>
        <v>25.147088746247157</v>
      </c>
      <c r="T4" s="2">
        <f t="shared" si="7"/>
        <v>0.45056088134666111</v>
      </c>
      <c r="U4" s="2">
        <f t="shared" si="8"/>
        <v>0.29480078453305186</v>
      </c>
      <c r="V4" s="2">
        <v>0</v>
      </c>
      <c r="W4" s="2">
        <f t="shared" si="9"/>
        <v>0.65429733635981691</v>
      </c>
      <c r="X4" s="16">
        <f t="shared" si="10"/>
        <v>6</v>
      </c>
      <c r="Y4" s="16">
        <f t="shared" si="11"/>
        <v>2.2125370387306491</v>
      </c>
      <c r="Z4" s="1">
        <f t="shared" si="12"/>
        <v>0.98653521003914557</v>
      </c>
      <c r="AA4" s="16">
        <f t="shared" si="13"/>
        <v>0.50294177492494319</v>
      </c>
      <c r="AB4" s="1">
        <f t="shared" si="14"/>
        <v>0</v>
      </c>
      <c r="AC4" s="1">
        <f t="shared" si="15"/>
        <v>0</v>
      </c>
    </row>
    <row r="5" spans="1:29" x14ac:dyDescent="0.3">
      <c r="D5" s="2">
        <v>7.4</v>
      </c>
      <c r="E5" s="2">
        <v>8.5</v>
      </c>
      <c r="F5" s="2">
        <v>49</v>
      </c>
      <c r="G5" s="2">
        <v>9</v>
      </c>
      <c r="H5" s="2">
        <v>0.4</v>
      </c>
      <c r="I5" s="2">
        <v>157.1</v>
      </c>
      <c r="J5" s="2">
        <v>79.2</v>
      </c>
      <c r="K5" s="2">
        <f t="shared" si="0"/>
        <v>1.9835858585858583</v>
      </c>
      <c r="L5" s="2">
        <v>0.44</v>
      </c>
      <c r="N5" s="2">
        <f t="shared" si="1"/>
        <v>0.934975</v>
      </c>
      <c r="O5" s="2">
        <f t="shared" si="2"/>
        <v>1.0345864770195246</v>
      </c>
      <c r="P5" s="2">
        <f t="shared" si="3"/>
        <v>0.4821968289141414</v>
      </c>
      <c r="Q5" s="2">
        <f t="shared" si="4"/>
        <v>0.5567277084540817</v>
      </c>
      <c r="R5" s="2">
        <f t="shared" si="5"/>
        <v>1.0169999999999999</v>
      </c>
      <c r="S5" s="2">
        <f t="shared" si="6"/>
        <v>50</v>
      </c>
      <c r="T5" s="2">
        <f t="shared" si="7"/>
        <v>0.46607687189501268</v>
      </c>
      <c r="U5" s="2">
        <f t="shared" si="8"/>
        <v>0.30303870636902364</v>
      </c>
      <c r="V5" s="2">
        <v>0</v>
      </c>
      <c r="W5" s="2">
        <f t="shared" si="9"/>
        <v>5</v>
      </c>
      <c r="X5" s="16">
        <f t="shared" si="10"/>
        <v>9</v>
      </c>
      <c r="Y5" s="16">
        <f t="shared" si="11"/>
        <v>-7.2365775796462568</v>
      </c>
      <c r="Z5" s="1">
        <f t="shared" si="12"/>
        <v>2.3007424953542179E-13</v>
      </c>
      <c r="AA5" s="16">
        <f t="shared" si="13"/>
        <v>1</v>
      </c>
      <c r="AB5" s="1">
        <f t="shared" si="14"/>
        <v>0</v>
      </c>
      <c r="AC5" s="1">
        <f t="shared" si="15"/>
        <v>1</v>
      </c>
    </row>
    <row r="6" spans="1:29" x14ac:dyDescent="0.3">
      <c r="D6" s="2">
        <v>7.4</v>
      </c>
      <c r="E6" s="2">
        <v>9.5</v>
      </c>
      <c r="F6" s="2">
        <v>75</v>
      </c>
      <c r="G6" s="2">
        <v>8</v>
      </c>
      <c r="H6" s="2">
        <v>0.4</v>
      </c>
      <c r="I6" s="2">
        <v>179.3</v>
      </c>
      <c r="J6" s="2">
        <v>92.5</v>
      </c>
      <c r="K6" s="2">
        <f t="shared" si="0"/>
        <v>1.9383783783783786</v>
      </c>
      <c r="L6" s="2">
        <v>0.43</v>
      </c>
      <c r="N6" s="2">
        <f t="shared" si="1"/>
        <v>0.92034999999999989</v>
      </c>
      <c r="O6" s="2">
        <f t="shared" si="2"/>
        <v>1.0345864770195246</v>
      </c>
      <c r="P6" s="2">
        <f t="shared" si="3"/>
        <v>0.46383650054054054</v>
      </c>
      <c r="Q6" s="2">
        <f t="shared" si="4"/>
        <v>0.29857025909289908</v>
      </c>
      <c r="R6" s="2">
        <f t="shared" si="5"/>
        <v>1.0126274169979694</v>
      </c>
      <c r="S6" s="2">
        <f t="shared" si="6"/>
        <v>50</v>
      </c>
      <c r="T6" s="2">
        <f t="shared" si="7"/>
        <v>0.44833033375496856</v>
      </c>
      <c r="U6" s="2">
        <f t="shared" si="8"/>
        <v>0.30303870636902364</v>
      </c>
      <c r="V6" s="2">
        <v>0</v>
      </c>
      <c r="W6" s="2">
        <f t="shared" si="9"/>
        <v>5</v>
      </c>
      <c r="X6" s="16">
        <f t="shared" si="10"/>
        <v>8</v>
      </c>
      <c r="Y6" s="16">
        <f t="shared" si="11"/>
        <v>-17.06203176548841</v>
      </c>
      <c r="Z6" s="1">
        <f t="shared" si="12"/>
        <v>1.4224301988723251E-65</v>
      </c>
      <c r="AA6" s="16">
        <f t="shared" si="13"/>
        <v>1</v>
      </c>
      <c r="AB6" s="1">
        <f t="shared" si="14"/>
        <v>0</v>
      </c>
      <c r="AC6" s="1">
        <f t="shared" si="15"/>
        <v>1</v>
      </c>
    </row>
    <row r="7" spans="1:29" x14ac:dyDescent="0.3">
      <c r="D7" s="2">
        <v>7.4</v>
      </c>
      <c r="E7" s="2">
        <v>11</v>
      </c>
      <c r="F7" s="2">
        <v>33</v>
      </c>
      <c r="G7" s="2">
        <v>10</v>
      </c>
      <c r="H7" s="2">
        <v>0.4</v>
      </c>
      <c r="I7" s="2">
        <v>211.1</v>
      </c>
      <c r="J7" s="2">
        <v>109.3</v>
      </c>
      <c r="K7" s="2">
        <f t="shared" si="0"/>
        <v>1.9313815187557182</v>
      </c>
      <c r="L7" s="2">
        <v>0.41</v>
      </c>
      <c r="N7" s="2">
        <f t="shared" si="1"/>
        <v>0.88029999999999986</v>
      </c>
      <c r="O7" s="2">
        <f t="shared" si="2"/>
        <v>1.0345864770195246</v>
      </c>
      <c r="P7" s="2">
        <f t="shared" si="3"/>
        <v>0.44205073924977123</v>
      </c>
      <c r="Q7" s="2">
        <f t="shared" si="4"/>
        <v>0.86935823539880586</v>
      </c>
      <c r="R7" s="2">
        <f t="shared" si="5"/>
        <v>1.0216227766016839</v>
      </c>
      <c r="S7" s="2">
        <f t="shared" si="6"/>
        <v>34.582909863254372</v>
      </c>
      <c r="T7" s="2">
        <f t="shared" si="7"/>
        <v>0.42727287575152495</v>
      </c>
      <c r="U7" s="2">
        <f t="shared" si="8"/>
        <v>-1.4640340613323064</v>
      </c>
      <c r="V7" s="2">
        <v>0</v>
      </c>
      <c r="W7" s="2">
        <f t="shared" si="9"/>
        <v>5</v>
      </c>
      <c r="X7" s="16">
        <f t="shared" si="10"/>
        <v>10</v>
      </c>
      <c r="Y7" s="16">
        <f t="shared" si="11"/>
        <v>-1.1521453070838243</v>
      </c>
      <c r="Z7" s="1">
        <f t="shared" si="12"/>
        <v>0.12463068397022088</v>
      </c>
      <c r="AA7" s="16">
        <f t="shared" si="13"/>
        <v>0.69165819726508748</v>
      </c>
      <c r="AB7" s="1">
        <f t="shared" si="14"/>
        <v>0</v>
      </c>
      <c r="AC7" s="1">
        <f t="shared" si="15"/>
        <v>1</v>
      </c>
    </row>
    <row r="8" spans="1:29" x14ac:dyDescent="0.3">
      <c r="D8" s="2">
        <v>7.4</v>
      </c>
      <c r="E8" s="2">
        <v>12.5</v>
      </c>
      <c r="F8" s="2">
        <v>33</v>
      </c>
      <c r="G8" s="2">
        <v>7</v>
      </c>
      <c r="H8" s="2">
        <v>0.4</v>
      </c>
      <c r="I8" s="2">
        <v>243.2</v>
      </c>
      <c r="J8" s="2">
        <v>126.4</v>
      </c>
      <c r="K8" s="2">
        <f t="shared" si="0"/>
        <v>1.9240506329113922</v>
      </c>
      <c r="L8" s="2">
        <v>0.4</v>
      </c>
      <c r="N8" s="2">
        <f t="shared" si="1"/>
        <v>0.84024999999999994</v>
      </c>
      <c r="O8" s="2">
        <f t="shared" si="2"/>
        <v>1.0345864770195246</v>
      </c>
      <c r="P8" s="2">
        <f t="shared" si="3"/>
        <v>0.4203377215189873</v>
      </c>
      <c r="Q8" s="2">
        <f t="shared" si="4"/>
        <v>0.12032594375897732</v>
      </c>
      <c r="R8" s="2">
        <f t="shared" si="5"/>
        <v>1.008520259177452</v>
      </c>
      <c r="S8" s="2">
        <f t="shared" si="6"/>
        <v>33.401494496614895</v>
      </c>
      <c r="T8" s="2">
        <f t="shared" si="7"/>
        <v>0.40628572947320163</v>
      </c>
      <c r="U8" s="2">
        <f t="shared" si="8"/>
        <v>1.913594952675985</v>
      </c>
      <c r="V8" s="2">
        <v>0</v>
      </c>
      <c r="W8" s="2">
        <f t="shared" si="9"/>
        <v>5</v>
      </c>
      <c r="X8" s="16">
        <f t="shared" si="10"/>
        <v>7</v>
      </c>
      <c r="Y8" s="16">
        <f t="shared" si="11"/>
        <v>-0.9992059513251581</v>
      </c>
      <c r="Z8" s="1">
        <f t="shared" si="12"/>
        <v>0.15884746674748376</v>
      </c>
      <c r="AA8" s="16">
        <f t="shared" si="13"/>
        <v>0.66802988993229784</v>
      </c>
      <c r="AB8" s="1">
        <f t="shared" si="14"/>
        <v>0</v>
      </c>
      <c r="AC8" s="1">
        <f t="shared" si="15"/>
        <v>1</v>
      </c>
    </row>
    <row r="9" spans="1:29" x14ac:dyDescent="0.3">
      <c r="D9" s="2">
        <v>7.4</v>
      </c>
      <c r="E9" s="2">
        <v>4.2</v>
      </c>
      <c r="F9" s="2">
        <v>12</v>
      </c>
      <c r="G9" s="2">
        <v>14</v>
      </c>
      <c r="H9" s="2">
        <v>0.4</v>
      </c>
      <c r="I9" s="2">
        <v>72.3</v>
      </c>
      <c r="J9" s="2">
        <v>61.3</v>
      </c>
      <c r="K9" s="2">
        <f t="shared" si="0"/>
        <v>1.1794453507340947</v>
      </c>
      <c r="L9" s="2">
        <v>0.28000000000000003</v>
      </c>
      <c r="N9" s="2">
        <f t="shared" si="1"/>
        <v>0.96787000000000001</v>
      </c>
      <c r="O9" s="2">
        <f t="shared" si="2"/>
        <v>1.0345864770195246</v>
      </c>
      <c r="P9" s="2">
        <f t="shared" si="3"/>
        <v>0.29680294061990209</v>
      </c>
      <c r="Q9" s="2">
        <f t="shared" si="4"/>
        <v>2.204745857525146</v>
      </c>
      <c r="R9" s="2">
        <f t="shared" si="5"/>
        <v>1.042383203414835</v>
      </c>
      <c r="S9" s="2">
        <f t="shared" si="6"/>
        <v>14.713344298503166</v>
      </c>
      <c r="T9" s="2">
        <f t="shared" si="7"/>
        <v>0.28688074628129984</v>
      </c>
      <c r="U9" s="2">
        <f t="shared" si="8"/>
        <v>0.15719150983462946</v>
      </c>
      <c r="V9" s="2">
        <v>1</v>
      </c>
      <c r="W9" s="2">
        <f t="shared" si="9"/>
        <v>0.54793328542340003</v>
      </c>
      <c r="X9" s="16">
        <f t="shared" si="10"/>
        <v>14</v>
      </c>
      <c r="Y9" s="16">
        <f t="shared" si="11"/>
        <v>4.0338263562524475</v>
      </c>
      <c r="Z9" s="1">
        <f t="shared" si="12"/>
        <v>0.99997256206198037</v>
      </c>
      <c r="AA9" s="16">
        <f t="shared" si="13"/>
        <v>0.29426688597006334</v>
      </c>
      <c r="AB9" s="1">
        <f t="shared" si="14"/>
        <v>1</v>
      </c>
      <c r="AC9" s="1">
        <f t="shared" si="15"/>
        <v>0</v>
      </c>
    </row>
    <row r="10" spans="1:29" x14ac:dyDescent="0.3">
      <c r="D10" s="2">
        <v>7.4</v>
      </c>
      <c r="E10" s="2">
        <v>6.2</v>
      </c>
      <c r="F10" s="2">
        <v>33</v>
      </c>
      <c r="G10" s="2">
        <v>5</v>
      </c>
      <c r="H10" s="2">
        <v>0.4</v>
      </c>
      <c r="I10" s="2">
        <v>116.4</v>
      </c>
      <c r="J10" s="2">
        <v>85.4</v>
      </c>
      <c r="K10" s="2">
        <f t="shared" si="0"/>
        <v>1.3629976580796253</v>
      </c>
      <c r="L10" s="2">
        <v>0.32</v>
      </c>
      <c r="N10" s="2">
        <f t="shared" si="1"/>
        <v>0.95257000000000003</v>
      </c>
      <c r="O10" s="2">
        <f t="shared" si="2"/>
        <v>1.0345864770195246</v>
      </c>
      <c r="P10" s="2">
        <f t="shared" si="3"/>
        <v>0.33757117658079627</v>
      </c>
      <c r="Q10" s="2">
        <f t="shared" si="4"/>
        <v>0</v>
      </c>
      <c r="R10" s="2">
        <f t="shared" si="5"/>
        <v>1</v>
      </c>
      <c r="S10" s="2">
        <f t="shared" si="6"/>
        <v>33</v>
      </c>
      <c r="T10" s="2">
        <f t="shared" si="7"/>
        <v>0.32628609021962468</v>
      </c>
      <c r="U10" s="2">
        <f t="shared" si="8"/>
        <v>1.2398000000000002</v>
      </c>
      <c r="V10" s="2">
        <v>0</v>
      </c>
      <c r="W10" s="2">
        <f t="shared" si="9"/>
        <v>5</v>
      </c>
      <c r="X10" s="16">
        <f t="shared" si="10"/>
        <v>5</v>
      </c>
      <c r="Y10" s="16">
        <f t="shared" si="11"/>
        <v>-2.4835124523963303</v>
      </c>
      <c r="Z10" s="1">
        <f t="shared" si="12"/>
        <v>6.5046892944645995E-3</v>
      </c>
      <c r="AA10" s="16">
        <f t="shared" si="13"/>
        <v>0.66</v>
      </c>
      <c r="AB10" s="1">
        <f t="shared" si="14"/>
        <v>0</v>
      </c>
      <c r="AC10" s="1">
        <f t="shared" si="15"/>
        <v>1</v>
      </c>
    </row>
    <row r="11" spans="1:29" x14ac:dyDescent="0.3">
      <c r="D11" s="2">
        <v>7.4</v>
      </c>
      <c r="E11" s="2">
        <v>8</v>
      </c>
      <c r="F11" s="2">
        <v>31</v>
      </c>
      <c r="G11" s="2">
        <v>5</v>
      </c>
      <c r="H11" s="2">
        <v>0.4</v>
      </c>
      <c r="I11" s="2">
        <v>155.19999999999999</v>
      </c>
      <c r="J11" s="2">
        <v>106.2</v>
      </c>
      <c r="K11" s="2">
        <f t="shared" si="0"/>
        <v>1.4613935969868173</v>
      </c>
      <c r="L11" s="2">
        <v>0.33</v>
      </c>
      <c r="N11" s="2">
        <f t="shared" si="1"/>
        <v>0.93879999999999997</v>
      </c>
      <c r="O11" s="2">
        <f t="shared" si="2"/>
        <v>1.0345864770195246</v>
      </c>
      <c r="P11" s="2">
        <f t="shared" si="3"/>
        <v>0.35670864030131821</v>
      </c>
      <c r="Q11" s="2">
        <f t="shared" si="4"/>
        <v>0</v>
      </c>
      <c r="R11" s="2">
        <f t="shared" si="5"/>
        <v>1</v>
      </c>
      <c r="S11" s="2">
        <f t="shared" si="6"/>
        <v>31</v>
      </c>
      <c r="T11" s="2">
        <f t="shared" si="7"/>
        <v>0.34478378388333258</v>
      </c>
      <c r="U11" s="2">
        <f t="shared" si="8"/>
        <v>0.55835970964020942</v>
      </c>
      <c r="V11" s="2">
        <v>0</v>
      </c>
      <c r="W11" s="2">
        <f t="shared" si="9"/>
        <v>5</v>
      </c>
      <c r="X11" s="16">
        <f t="shared" si="10"/>
        <v>5</v>
      </c>
      <c r="Y11" s="16">
        <f t="shared" si="11"/>
        <v>-1.1572078223146411</v>
      </c>
      <c r="Z11" s="1">
        <f t="shared" si="12"/>
        <v>0.12359373130829557</v>
      </c>
      <c r="AA11" s="16">
        <f t="shared" si="13"/>
        <v>0.62</v>
      </c>
      <c r="AB11" s="1">
        <f t="shared" si="14"/>
        <v>0</v>
      </c>
      <c r="AC11" s="1">
        <f t="shared" si="15"/>
        <v>1</v>
      </c>
    </row>
    <row r="12" spans="1:29" x14ac:dyDescent="0.3">
      <c r="D12" s="2">
        <v>7.4</v>
      </c>
      <c r="E12" s="2">
        <v>3.9</v>
      </c>
      <c r="F12" s="2">
        <v>15</v>
      </c>
      <c r="G12" s="2">
        <v>5</v>
      </c>
      <c r="H12" s="2">
        <v>0.4</v>
      </c>
      <c r="I12" s="2">
        <v>70</v>
      </c>
      <c r="J12" s="2">
        <v>47.8</v>
      </c>
      <c r="K12" s="2">
        <f t="shared" si="0"/>
        <v>1.4644351464435148</v>
      </c>
      <c r="L12" s="2">
        <v>0.35</v>
      </c>
      <c r="N12" s="2">
        <f t="shared" si="1"/>
        <v>0.97016500000000006</v>
      </c>
      <c r="O12" s="2">
        <f t="shared" si="2"/>
        <v>1.0345864770195246</v>
      </c>
      <c r="P12" s="2">
        <f t="shared" si="3"/>
        <v>0.36939336820083685</v>
      </c>
      <c r="Q12" s="2">
        <f t="shared" si="4"/>
        <v>0</v>
      </c>
      <c r="R12" s="2">
        <f t="shared" si="5"/>
        <v>1</v>
      </c>
      <c r="S12" s="2">
        <f t="shared" si="6"/>
        <v>15</v>
      </c>
      <c r="T12" s="2">
        <f t="shared" si="7"/>
        <v>0.35704445825060377</v>
      </c>
      <c r="U12" s="2">
        <f t="shared" si="8"/>
        <v>0.16005761445032698</v>
      </c>
      <c r="V12" s="2">
        <v>1</v>
      </c>
      <c r="W12" s="2">
        <f t="shared" si="9"/>
        <v>0.44828483050697604</v>
      </c>
      <c r="X12" s="16">
        <f t="shared" si="10"/>
        <v>5</v>
      </c>
      <c r="Y12" s="16">
        <f t="shared" si="11"/>
        <v>3.9656565318815074</v>
      </c>
      <c r="Z12" s="1">
        <f t="shared" si="12"/>
        <v>0.99996340290064822</v>
      </c>
      <c r="AA12" s="16">
        <f t="shared" si="13"/>
        <v>0.3</v>
      </c>
      <c r="AB12" s="1">
        <f t="shared" si="14"/>
        <v>1</v>
      </c>
      <c r="AC12" s="1">
        <f t="shared" si="15"/>
        <v>0</v>
      </c>
    </row>
    <row r="13" spans="1:29" x14ac:dyDescent="0.3">
      <c r="D13" s="2">
        <v>7.4</v>
      </c>
      <c r="E13" s="2">
        <v>4.7</v>
      </c>
      <c r="F13" s="2">
        <v>25</v>
      </c>
      <c r="G13" s="2">
        <v>5</v>
      </c>
      <c r="H13" s="2">
        <v>0.4</v>
      </c>
      <c r="I13" s="2">
        <v>86.4</v>
      </c>
      <c r="J13" s="2">
        <v>56.2</v>
      </c>
      <c r="K13" s="2">
        <f t="shared" si="0"/>
        <v>1.5373665480427046</v>
      </c>
      <c r="L13" s="2">
        <v>0.37</v>
      </c>
      <c r="N13" s="2">
        <f t="shared" si="1"/>
        <v>0.96404500000000004</v>
      </c>
      <c r="O13" s="2">
        <f t="shared" si="2"/>
        <v>1.0345864770195246</v>
      </c>
      <c r="P13" s="2">
        <f t="shared" si="3"/>
        <v>0.38534353879003563</v>
      </c>
      <c r="Q13" s="2">
        <f t="shared" si="4"/>
        <v>0</v>
      </c>
      <c r="R13" s="2">
        <f t="shared" si="5"/>
        <v>1</v>
      </c>
      <c r="S13" s="2">
        <f t="shared" si="6"/>
        <v>25</v>
      </c>
      <c r="T13" s="2">
        <f t="shared" si="7"/>
        <v>0.37246141076592043</v>
      </c>
      <c r="U13" s="2">
        <f t="shared" si="8"/>
        <v>0.29187084384010553</v>
      </c>
      <c r="V13" s="2">
        <v>0</v>
      </c>
      <c r="W13" s="2">
        <f t="shared" si="9"/>
        <v>0.78362706955308348</v>
      </c>
      <c r="X13" s="16">
        <f t="shared" si="10"/>
        <v>5</v>
      </c>
      <c r="Y13" s="16">
        <f t="shared" si="11"/>
        <v>0.61827698719969038</v>
      </c>
      <c r="Z13" s="1">
        <f t="shared" si="12"/>
        <v>0.73180361557143947</v>
      </c>
      <c r="AA13" s="16">
        <f t="shared" si="13"/>
        <v>0.5</v>
      </c>
      <c r="AB13" s="1">
        <f t="shared" si="14"/>
        <v>0</v>
      </c>
      <c r="AC13" s="1">
        <f t="shared" si="15"/>
        <v>0</v>
      </c>
    </row>
    <row r="14" spans="1:29" x14ac:dyDescent="0.3">
      <c r="D14" s="2">
        <v>7.4</v>
      </c>
      <c r="E14" s="2">
        <v>7</v>
      </c>
      <c r="F14" s="2">
        <v>31</v>
      </c>
      <c r="G14" s="2">
        <v>3</v>
      </c>
      <c r="H14" s="2">
        <v>0.4</v>
      </c>
      <c r="I14" s="2">
        <v>138.19999999999999</v>
      </c>
      <c r="J14" s="2">
        <v>85</v>
      </c>
      <c r="K14" s="2">
        <f t="shared" si="0"/>
        <v>1.6258823529411763</v>
      </c>
      <c r="L14" s="2">
        <v>0.37</v>
      </c>
      <c r="N14" s="2">
        <f t="shared" si="1"/>
        <v>0.94645000000000001</v>
      </c>
      <c r="O14" s="2">
        <f t="shared" si="2"/>
        <v>1.0345864770195246</v>
      </c>
      <c r="P14" s="2">
        <f t="shared" si="3"/>
        <v>0.40009225176470586</v>
      </c>
      <c r="Q14" s="2">
        <f t="shared" si="4"/>
        <v>0</v>
      </c>
      <c r="R14" s="2">
        <f t="shared" si="5"/>
        <v>1</v>
      </c>
      <c r="S14" s="2">
        <f t="shared" si="6"/>
        <v>31</v>
      </c>
      <c r="T14" s="2">
        <f t="shared" si="7"/>
        <v>0.38671707068635441</v>
      </c>
      <c r="U14" s="2">
        <f t="shared" si="8"/>
        <v>0.55835970964020942</v>
      </c>
      <c r="V14" s="2">
        <v>0</v>
      </c>
      <c r="W14" s="2">
        <f t="shared" si="9"/>
        <v>5</v>
      </c>
      <c r="X14" s="16">
        <f t="shared" si="10"/>
        <v>5</v>
      </c>
      <c r="Y14" s="16">
        <f t="shared" si="11"/>
        <v>-0.89612464886158638</v>
      </c>
      <c r="Z14" s="1">
        <f t="shared" si="12"/>
        <v>0.18509309689974215</v>
      </c>
      <c r="AA14" s="16">
        <f t="shared" si="13"/>
        <v>0.62</v>
      </c>
      <c r="AB14" s="1">
        <f t="shared" si="14"/>
        <v>0</v>
      </c>
      <c r="AC14" s="1">
        <f t="shared" si="15"/>
        <v>1</v>
      </c>
    </row>
    <row r="15" spans="1:29" x14ac:dyDescent="0.3">
      <c r="D15" s="2">
        <v>7.4</v>
      </c>
      <c r="E15" s="2">
        <v>8</v>
      </c>
      <c r="F15" s="2">
        <v>35</v>
      </c>
      <c r="G15" s="2">
        <v>4</v>
      </c>
      <c r="H15" s="2">
        <v>0.4</v>
      </c>
      <c r="I15" s="2">
        <v>159.80000000000001</v>
      </c>
      <c r="J15" s="2">
        <v>96.6</v>
      </c>
      <c r="K15" s="2">
        <f t="shared" si="0"/>
        <v>1.6542443064182197</v>
      </c>
      <c r="L15" s="2">
        <v>0.37</v>
      </c>
      <c r="N15" s="2">
        <f t="shared" si="1"/>
        <v>0.93879999999999997</v>
      </c>
      <c r="O15" s="2">
        <f t="shared" si="2"/>
        <v>1.0345864770195246</v>
      </c>
      <c r="P15" s="2">
        <f t="shared" si="3"/>
        <v>0.40378118426501036</v>
      </c>
      <c r="Q15" s="2">
        <f t="shared" si="4"/>
        <v>0</v>
      </c>
      <c r="R15" s="2">
        <f t="shared" si="5"/>
        <v>1</v>
      </c>
      <c r="S15" s="2">
        <f t="shared" si="6"/>
        <v>35</v>
      </c>
      <c r="T15" s="2">
        <f t="shared" si="7"/>
        <v>0.39028268127787474</v>
      </c>
      <c r="U15" s="2">
        <f t="shared" si="8"/>
        <v>-0.74542027927623178</v>
      </c>
      <c r="V15" s="2">
        <v>0</v>
      </c>
      <c r="W15" s="2">
        <f t="shared" si="9"/>
        <v>5</v>
      </c>
      <c r="X15" s="16">
        <f t="shared" si="10"/>
        <v>5</v>
      </c>
      <c r="Y15" s="16">
        <f t="shared" si="11"/>
        <v>-2.1866497982494533</v>
      </c>
      <c r="Z15" s="1">
        <f t="shared" si="12"/>
        <v>1.4384049513416385E-2</v>
      </c>
      <c r="AA15" s="16">
        <f t="shared" si="13"/>
        <v>0.7</v>
      </c>
      <c r="AB15" s="1">
        <f t="shared" si="14"/>
        <v>0</v>
      </c>
      <c r="AC15" s="1">
        <f t="shared" si="15"/>
        <v>1</v>
      </c>
    </row>
    <row r="16" spans="1:29" x14ac:dyDescent="0.3">
      <c r="D16" s="2">
        <v>7.4</v>
      </c>
      <c r="E16" s="2">
        <v>7.4</v>
      </c>
      <c r="F16" s="2">
        <v>20</v>
      </c>
      <c r="G16" s="2">
        <v>1</v>
      </c>
      <c r="H16" s="2">
        <v>0.4</v>
      </c>
      <c r="I16" s="2">
        <v>138.1</v>
      </c>
      <c r="J16" s="2">
        <v>79.099999999999994</v>
      </c>
      <c r="K16" s="2">
        <f t="shared" si="0"/>
        <v>1.7458912768647283</v>
      </c>
      <c r="L16" s="2">
        <v>0.4</v>
      </c>
      <c r="N16" s="2">
        <f t="shared" si="1"/>
        <v>0.94338999999999995</v>
      </c>
      <c r="O16" s="2">
        <f t="shared" si="2"/>
        <v>1.0345864770195246</v>
      </c>
      <c r="P16" s="2">
        <f t="shared" si="3"/>
        <v>0.42823465663716809</v>
      </c>
      <c r="Q16" s="2">
        <f t="shared" si="4"/>
        <v>0</v>
      </c>
      <c r="R16" s="2">
        <f t="shared" si="5"/>
        <v>1</v>
      </c>
      <c r="S16" s="2">
        <f t="shared" si="6"/>
        <v>20</v>
      </c>
      <c r="T16" s="2">
        <f t="shared" si="7"/>
        <v>0.41391866813380601</v>
      </c>
      <c r="U16" s="2">
        <f t="shared" si="8"/>
        <v>0.21540970583244634</v>
      </c>
      <c r="V16" s="2">
        <v>0</v>
      </c>
      <c r="W16" s="2">
        <f t="shared" si="9"/>
        <v>0.52041553671314866</v>
      </c>
      <c r="X16" s="16">
        <f t="shared" si="10"/>
        <v>5</v>
      </c>
      <c r="Y16" s="16">
        <f t="shared" si="11"/>
        <v>3.4961977289041868</v>
      </c>
      <c r="Z16" s="1">
        <f t="shared" si="12"/>
        <v>0.99976403057552432</v>
      </c>
      <c r="AA16" s="16">
        <f t="shared" si="13"/>
        <v>0.4</v>
      </c>
      <c r="AB16" s="1">
        <f t="shared" si="14"/>
        <v>0</v>
      </c>
      <c r="AC16" s="1">
        <f t="shared" si="15"/>
        <v>0</v>
      </c>
    </row>
    <row r="17" spans="4:29" x14ac:dyDescent="0.3">
      <c r="D17" s="2">
        <v>7.4</v>
      </c>
      <c r="E17" s="2">
        <v>7</v>
      </c>
      <c r="F17" s="2">
        <v>44</v>
      </c>
      <c r="G17" s="2">
        <v>4</v>
      </c>
      <c r="H17" s="2">
        <v>0.4</v>
      </c>
      <c r="I17" s="2">
        <v>129</v>
      </c>
      <c r="J17" s="2">
        <v>63.4</v>
      </c>
      <c r="K17" s="2">
        <f t="shared" si="0"/>
        <v>2.0347003154574135</v>
      </c>
      <c r="L17" s="2">
        <v>0.47</v>
      </c>
      <c r="N17" s="2">
        <f t="shared" si="1"/>
        <v>0.94645000000000001</v>
      </c>
      <c r="O17" s="2">
        <f t="shared" si="2"/>
        <v>1.0345864770195246</v>
      </c>
      <c r="P17" s="2">
        <f t="shared" si="3"/>
        <v>0.50069294952681387</v>
      </c>
      <c r="Q17" s="2">
        <f t="shared" si="4"/>
        <v>0</v>
      </c>
      <c r="R17" s="2">
        <f t="shared" si="5"/>
        <v>1</v>
      </c>
      <c r="S17" s="2">
        <f t="shared" si="6"/>
        <v>44</v>
      </c>
      <c r="T17" s="2">
        <f t="shared" si="7"/>
        <v>0.48395466270661963</v>
      </c>
      <c r="U17" s="2">
        <f t="shared" si="8"/>
        <v>0.22113848836614275</v>
      </c>
      <c r="V17" s="2">
        <v>0</v>
      </c>
      <c r="W17" s="2">
        <f t="shared" si="9"/>
        <v>5</v>
      </c>
      <c r="X17" s="16">
        <f t="shared" si="10"/>
        <v>5</v>
      </c>
      <c r="Y17" s="16">
        <f t="shared" si="11"/>
        <v>-5.1024748312735202</v>
      </c>
      <c r="Z17" s="1">
        <f t="shared" si="12"/>
        <v>1.6762017121593069E-7</v>
      </c>
      <c r="AA17" s="16">
        <f t="shared" si="13"/>
        <v>0.88</v>
      </c>
      <c r="AB17" s="1">
        <f t="shared" si="14"/>
        <v>0</v>
      </c>
      <c r="AC17" s="1">
        <f t="shared" si="15"/>
        <v>1</v>
      </c>
    </row>
    <row r="18" spans="4:29" x14ac:dyDescent="0.3">
      <c r="D18" s="2">
        <v>7.4</v>
      </c>
      <c r="E18" s="2">
        <v>4.4000000000000004</v>
      </c>
      <c r="F18" s="2">
        <v>30</v>
      </c>
      <c r="G18" s="2">
        <v>4</v>
      </c>
      <c r="H18" s="2">
        <v>0.4</v>
      </c>
      <c r="I18" s="2">
        <v>82.5</v>
      </c>
      <c r="J18" s="2">
        <v>55.4</v>
      </c>
      <c r="K18" s="2">
        <f t="shared" si="0"/>
        <v>1.4891696750902528</v>
      </c>
      <c r="L18" s="2">
        <v>0.36</v>
      </c>
      <c r="N18" s="2">
        <f t="shared" si="1"/>
        <v>0.96633999999999998</v>
      </c>
      <c r="O18" s="2">
        <f t="shared" si="2"/>
        <v>1.0345864770195246</v>
      </c>
      <c r="P18" s="2">
        <f t="shared" si="3"/>
        <v>0.37415149819494581</v>
      </c>
      <c r="Q18" s="2">
        <f t="shared" si="4"/>
        <v>0</v>
      </c>
      <c r="R18" s="2">
        <f t="shared" si="5"/>
        <v>1</v>
      </c>
      <c r="S18" s="2">
        <f t="shared" si="6"/>
        <v>30</v>
      </c>
      <c r="T18" s="2">
        <f t="shared" si="7"/>
        <v>0.3616435228042178</v>
      </c>
      <c r="U18" s="2">
        <f t="shared" si="8"/>
        <v>0.4676423020373871</v>
      </c>
      <c r="V18" s="2">
        <v>0</v>
      </c>
      <c r="W18" s="2">
        <f t="shared" si="9"/>
        <v>1.2931029385269914</v>
      </c>
      <c r="X18" s="16">
        <f t="shared" si="10"/>
        <v>5</v>
      </c>
      <c r="Y18" s="16">
        <f t="shared" si="11"/>
        <v>-1.4356664325557198</v>
      </c>
      <c r="Z18" s="1">
        <f t="shared" si="12"/>
        <v>7.5548640636872319E-2</v>
      </c>
      <c r="AA18" s="16">
        <f t="shared" si="13"/>
        <v>0.6</v>
      </c>
      <c r="AB18" s="1">
        <f t="shared" si="14"/>
        <v>0</v>
      </c>
      <c r="AC18" s="1">
        <f t="shared" si="15"/>
        <v>1</v>
      </c>
    </row>
    <row r="19" spans="4:29" x14ac:dyDescent="0.3">
      <c r="D19" s="2">
        <v>7.4</v>
      </c>
      <c r="E19" s="2">
        <v>5.5</v>
      </c>
      <c r="F19" s="2">
        <v>30</v>
      </c>
      <c r="G19" s="2">
        <v>3</v>
      </c>
      <c r="H19" s="2">
        <v>0.4</v>
      </c>
      <c r="I19" s="2">
        <v>107.3</v>
      </c>
      <c r="J19" s="2">
        <v>69.2</v>
      </c>
      <c r="K19" s="2">
        <f t="shared" si="0"/>
        <v>1.5505780346820808</v>
      </c>
      <c r="L19" s="2">
        <v>0.36</v>
      </c>
      <c r="N19" s="2">
        <f t="shared" si="1"/>
        <v>0.95792500000000003</v>
      </c>
      <c r="O19" s="2">
        <f t="shared" si="2"/>
        <v>1.0345864770195246</v>
      </c>
      <c r="P19" s="2">
        <f t="shared" si="3"/>
        <v>0.38618774060693645</v>
      </c>
      <c r="Q19" s="2">
        <f t="shared" si="4"/>
        <v>0</v>
      </c>
      <c r="R19" s="2">
        <f t="shared" si="5"/>
        <v>1</v>
      </c>
      <c r="S19" s="2">
        <f t="shared" si="6"/>
        <v>30</v>
      </c>
      <c r="T19" s="2">
        <f t="shared" si="7"/>
        <v>0.37327739071119559</v>
      </c>
      <c r="U19" s="2">
        <f t="shared" si="8"/>
        <v>0.4676423020373871</v>
      </c>
      <c r="V19" s="2">
        <v>0</v>
      </c>
      <c r="W19" s="2">
        <f t="shared" si="9"/>
        <v>1.2528010366403401</v>
      </c>
      <c r="X19" s="16">
        <f t="shared" si="10"/>
        <v>5</v>
      </c>
      <c r="Y19" s="16">
        <f t="shared" si="11"/>
        <v>-0.97466359627099186</v>
      </c>
      <c r="Z19" s="1">
        <f t="shared" si="12"/>
        <v>0.16486357808703533</v>
      </c>
      <c r="AA19" s="16">
        <f t="shared" si="13"/>
        <v>0.6</v>
      </c>
      <c r="AB19" s="1">
        <f t="shared" si="14"/>
        <v>0</v>
      </c>
      <c r="AC19" s="1">
        <f t="shared" si="15"/>
        <v>1</v>
      </c>
    </row>
    <row r="20" spans="4:29" x14ac:dyDescent="0.3">
      <c r="D20" s="2">
        <v>7.4</v>
      </c>
      <c r="E20" s="2">
        <v>7.5</v>
      </c>
      <c r="F20" s="2">
        <v>36</v>
      </c>
      <c r="G20" s="2">
        <v>5</v>
      </c>
      <c r="H20" s="2">
        <v>0.4</v>
      </c>
      <c r="I20" s="2">
        <v>147.19999999999999</v>
      </c>
      <c r="J20" s="2">
        <v>89.1</v>
      </c>
      <c r="K20" s="2">
        <f t="shared" si="0"/>
        <v>1.6520763187429854</v>
      </c>
      <c r="L20" s="2">
        <v>0.38</v>
      </c>
      <c r="N20" s="2">
        <f t="shared" si="1"/>
        <v>0.94262500000000005</v>
      </c>
      <c r="O20" s="2">
        <f t="shared" si="2"/>
        <v>1.0345864770195246</v>
      </c>
      <c r="P20" s="2">
        <f t="shared" si="3"/>
        <v>0.40489499438832777</v>
      </c>
      <c r="Q20" s="2">
        <f t="shared" si="4"/>
        <v>0</v>
      </c>
      <c r="R20" s="2">
        <f t="shared" si="5"/>
        <v>1</v>
      </c>
      <c r="S20" s="2">
        <f t="shared" si="6"/>
        <v>36</v>
      </c>
      <c r="T20" s="2">
        <f t="shared" si="7"/>
        <v>0.39135925645844938</v>
      </c>
      <c r="U20" s="2">
        <f t="shared" si="8"/>
        <v>-0.23802850175278159</v>
      </c>
      <c r="V20" s="2">
        <v>0</v>
      </c>
      <c r="W20" s="2">
        <f t="shared" si="9"/>
        <v>5</v>
      </c>
      <c r="X20" s="16">
        <f t="shared" si="10"/>
        <v>5</v>
      </c>
      <c r="Y20" s="16">
        <f t="shared" si="11"/>
        <v>-2.6615904786090616</v>
      </c>
      <c r="Z20" s="1">
        <f t="shared" si="12"/>
        <v>3.8886217883327039E-3</v>
      </c>
      <c r="AA20" s="16">
        <f t="shared" si="13"/>
        <v>0.72</v>
      </c>
      <c r="AB20" s="1">
        <f t="shared" si="14"/>
        <v>0</v>
      </c>
      <c r="AC20" s="1">
        <f t="shared" si="15"/>
        <v>1</v>
      </c>
    </row>
    <row r="21" spans="4:29" x14ac:dyDescent="0.3">
      <c r="D21" s="2">
        <v>7.4</v>
      </c>
      <c r="E21" s="2">
        <v>5.2</v>
      </c>
      <c r="F21" s="2">
        <v>30</v>
      </c>
      <c r="G21" s="2">
        <v>4</v>
      </c>
      <c r="H21" s="2">
        <v>0.4</v>
      </c>
      <c r="I21" s="2">
        <v>95</v>
      </c>
      <c r="J21" s="2">
        <v>62</v>
      </c>
      <c r="K21" s="2">
        <f t="shared" si="0"/>
        <v>1.532258064516129</v>
      </c>
      <c r="L21" s="2">
        <v>0.36</v>
      </c>
      <c r="N21" s="2">
        <f t="shared" si="1"/>
        <v>0.96021999999999996</v>
      </c>
      <c r="O21" s="2">
        <f t="shared" si="2"/>
        <v>1.0345864770195246</v>
      </c>
      <c r="P21" s="2">
        <f t="shared" si="3"/>
        <v>0.38253925806451611</v>
      </c>
      <c r="Q21" s="2">
        <f t="shared" si="4"/>
        <v>0</v>
      </c>
      <c r="R21" s="2">
        <f t="shared" si="5"/>
        <v>1</v>
      </c>
      <c r="S21" s="2">
        <f t="shared" si="6"/>
        <v>30</v>
      </c>
      <c r="T21" s="2">
        <f t="shared" si="7"/>
        <v>0.36975087782565025</v>
      </c>
      <c r="U21" s="2">
        <f t="shared" si="8"/>
        <v>0.4676423020373871</v>
      </c>
      <c r="V21" s="2">
        <v>0</v>
      </c>
      <c r="W21" s="2">
        <f t="shared" si="9"/>
        <v>1.2647496735839958</v>
      </c>
      <c r="X21" s="16">
        <f t="shared" si="10"/>
        <v>5</v>
      </c>
      <c r="Y21" s="16">
        <f t="shared" si="11"/>
        <v>-1.1720502509639912</v>
      </c>
      <c r="Z21" s="1">
        <f t="shared" si="12"/>
        <v>0.12058844085123013</v>
      </c>
      <c r="AA21" s="16">
        <f t="shared" si="13"/>
        <v>0.6</v>
      </c>
      <c r="AB21" s="1">
        <f t="shared" si="14"/>
        <v>0</v>
      </c>
      <c r="AC21" s="1">
        <f t="shared" si="15"/>
        <v>1</v>
      </c>
    </row>
    <row r="22" spans="4:29" x14ac:dyDescent="0.3">
      <c r="D22" s="2">
        <v>7.4</v>
      </c>
      <c r="E22" s="2">
        <v>7</v>
      </c>
      <c r="F22" s="2">
        <v>31</v>
      </c>
      <c r="G22" s="2">
        <v>5</v>
      </c>
      <c r="H22" s="2">
        <v>0.4</v>
      </c>
      <c r="I22" s="2">
        <v>136.1</v>
      </c>
      <c r="J22" s="2">
        <v>85.1</v>
      </c>
      <c r="K22" s="2">
        <f t="shared" si="0"/>
        <v>1.599294947121034</v>
      </c>
      <c r="L22" s="2">
        <v>0.37</v>
      </c>
      <c r="N22" s="2">
        <f t="shared" si="1"/>
        <v>0.94645000000000001</v>
      </c>
      <c r="O22" s="2">
        <f t="shared" si="2"/>
        <v>1.0345864770195246</v>
      </c>
      <c r="P22" s="2">
        <f t="shared" si="3"/>
        <v>0.39354970270270273</v>
      </c>
      <c r="Q22" s="2">
        <f t="shared" si="4"/>
        <v>0</v>
      </c>
      <c r="R22" s="2">
        <f t="shared" si="5"/>
        <v>1</v>
      </c>
      <c r="S22" s="2">
        <f t="shared" si="6"/>
        <v>31</v>
      </c>
      <c r="T22" s="2">
        <f t="shared" si="7"/>
        <v>0.38039324062736202</v>
      </c>
      <c r="U22" s="2">
        <f t="shared" si="8"/>
        <v>0.55835970964020942</v>
      </c>
      <c r="V22" s="2">
        <v>0</v>
      </c>
      <c r="W22" s="2">
        <f t="shared" si="9"/>
        <v>5</v>
      </c>
      <c r="X22" s="16">
        <f t="shared" si="10"/>
        <v>5</v>
      </c>
      <c r="Y22" s="16">
        <f t="shared" si="11"/>
        <v>-0.97585311447736423</v>
      </c>
      <c r="Z22" s="1">
        <f t="shared" si="12"/>
        <v>0.16456862961512869</v>
      </c>
      <c r="AA22" s="16">
        <f t="shared" si="13"/>
        <v>0.62</v>
      </c>
      <c r="AB22" s="1">
        <f t="shared" si="14"/>
        <v>0</v>
      </c>
      <c r="AC22" s="1">
        <f t="shared" si="15"/>
        <v>1</v>
      </c>
    </row>
    <row r="23" spans="4:29" x14ac:dyDescent="0.3">
      <c r="D23" s="2">
        <v>7.4</v>
      </c>
      <c r="E23" s="2">
        <v>4.5999999999999996</v>
      </c>
      <c r="F23" s="2">
        <v>22</v>
      </c>
      <c r="G23" s="2">
        <v>4</v>
      </c>
      <c r="H23" s="2">
        <v>0.4</v>
      </c>
      <c r="I23" s="2">
        <v>80.599999999999994</v>
      </c>
      <c r="J23" s="2">
        <v>57.4</v>
      </c>
      <c r="K23" s="2">
        <f t="shared" si="0"/>
        <v>1.4041811846689896</v>
      </c>
      <c r="L23" s="2">
        <v>0.33</v>
      </c>
      <c r="N23" s="2">
        <f t="shared" si="1"/>
        <v>0.96480999999999995</v>
      </c>
      <c r="O23" s="2">
        <f t="shared" si="2"/>
        <v>1.0345864770195246</v>
      </c>
      <c r="P23" s="2">
        <f t="shared" si="3"/>
        <v>0.35223969268292682</v>
      </c>
      <c r="Q23" s="2">
        <f t="shared" si="4"/>
        <v>0</v>
      </c>
      <c r="R23" s="2">
        <f t="shared" si="5"/>
        <v>1</v>
      </c>
      <c r="S23" s="2">
        <f t="shared" si="6"/>
        <v>22</v>
      </c>
      <c r="T23" s="2">
        <f t="shared" si="7"/>
        <v>0.3404642342684317</v>
      </c>
      <c r="U23" s="2">
        <f t="shared" si="8"/>
        <v>0.24200829344830768</v>
      </c>
      <c r="V23" s="2">
        <v>1</v>
      </c>
      <c r="W23" s="2">
        <f t="shared" si="9"/>
        <v>0.71081855034882002</v>
      </c>
      <c r="X23" s="16">
        <f t="shared" si="10"/>
        <v>5</v>
      </c>
      <c r="Y23" s="16">
        <f t="shared" si="11"/>
        <v>1.3374343279826455</v>
      </c>
      <c r="Z23" s="1">
        <f t="shared" si="12"/>
        <v>0.90945954728418454</v>
      </c>
      <c r="AA23" s="16">
        <f t="shared" si="13"/>
        <v>0.44</v>
      </c>
      <c r="AB23" s="1">
        <f t="shared" si="14"/>
        <v>1</v>
      </c>
      <c r="AC23" s="1">
        <f t="shared" si="15"/>
        <v>0</v>
      </c>
    </row>
    <row r="24" spans="4:29" x14ac:dyDescent="0.3">
      <c r="D24" s="2">
        <v>7.4</v>
      </c>
      <c r="E24" s="2">
        <v>1.6</v>
      </c>
      <c r="F24" s="2">
        <v>10</v>
      </c>
      <c r="G24" s="2">
        <v>2</v>
      </c>
      <c r="H24" s="2">
        <v>0.4</v>
      </c>
      <c r="I24" s="2">
        <v>28.5</v>
      </c>
      <c r="J24" s="2">
        <v>17.5</v>
      </c>
      <c r="K24" s="2">
        <f t="shared" si="0"/>
        <v>1.6285714285714286</v>
      </c>
      <c r="L24" s="2">
        <v>0.41</v>
      </c>
      <c r="N24" s="2">
        <f t="shared" si="1"/>
        <v>0.98775999999999997</v>
      </c>
      <c r="O24" s="2">
        <f t="shared" si="2"/>
        <v>1.0345864770195246</v>
      </c>
      <c r="P24" s="2">
        <f t="shared" si="3"/>
        <v>0.41824580571428571</v>
      </c>
      <c r="Q24" s="2">
        <f t="shared" si="4"/>
        <v>0</v>
      </c>
      <c r="R24" s="2">
        <f t="shared" si="5"/>
        <v>1</v>
      </c>
      <c r="S24" s="2">
        <f t="shared" si="6"/>
        <v>10</v>
      </c>
      <c r="T24" s="2">
        <f t="shared" si="7"/>
        <v>0.40426374692155642</v>
      </c>
      <c r="U24" s="2">
        <f t="shared" si="8"/>
        <v>0.11311886202492621</v>
      </c>
      <c r="V24" s="2">
        <v>1</v>
      </c>
      <c r="W24" s="2">
        <f t="shared" si="9"/>
        <v>0.27981450942934999</v>
      </c>
      <c r="X24" s="16">
        <f t="shared" si="10"/>
        <v>5</v>
      </c>
      <c r="Y24" s="16">
        <f t="shared" si="11"/>
        <v>5.0903188490608766</v>
      </c>
      <c r="Z24" s="1">
        <f t="shared" si="12"/>
        <v>0.99999982126903764</v>
      </c>
      <c r="AA24" s="16">
        <f t="shared" si="13"/>
        <v>0.2</v>
      </c>
      <c r="AB24" s="1">
        <f t="shared" si="14"/>
        <v>1</v>
      </c>
      <c r="AC24" s="1">
        <f t="shared" si="15"/>
        <v>0</v>
      </c>
    </row>
    <row r="25" spans="4:29" x14ac:dyDescent="0.3">
      <c r="D25" s="2">
        <v>7.4</v>
      </c>
      <c r="E25" s="2">
        <v>8.8000000000000007</v>
      </c>
      <c r="F25" s="2">
        <v>13</v>
      </c>
      <c r="G25" s="2">
        <v>3</v>
      </c>
      <c r="H25" s="2">
        <v>0.4</v>
      </c>
      <c r="I25" s="2">
        <v>167.1</v>
      </c>
      <c r="J25" s="2">
        <v>84.1</v>
      </c>
      <c r="K25" s="2">
        <f t="shared" si="0"/>
        <v>1.9869203329369798</v>
      </c>
      <c r="L25" s="2">
        <v>0.44</v>
      </c>
      <c r="N25" s="2">
        <f t="shared" si="1"/>
        <v>0.93267999999999995</v>
      </c>
      <c r="O25" s="2">
        <f t="shared" si="2"/>
        <v>1.0345864770195246</v>
      </c>
      <c r="P25" s="2">
        <f t="shared" si="3"/>
        <v>0.48182182259215217</v>
      </c>
      <c r="Q25" s="2">
        <f t="shared" si="4"/>
        <v>0</v>
      </c>
      <c r="R25" s="2">
        <f t="shared" si="5"/>
        <v>1</v>
      </c>
      <c r="S25" s="2">
        <f t="shared" si="6"/>
        <v>13</v>
      </c>
      <c r="T25" s="2">
        <f t="shared" si="7"/>
        <v>0.46571440212538107</v>
      </c>
      <c r="U25" s="2">
        <f t="shared" si="8"/>
        <v>0.14054799697656839</v>
      </c>
      <c r="V25" s="2">
        <v>1</v>
      </c>
      <c r="W25" s="2">
        <f t="shared" si="9"/>
        <v>0.30179010212084795</v>
      </c>
      <c r="X25" s="16">
        <f t="shared" si="10"/>
        <v>5</v>
      </c>
      <c r="Y25" s="16">
        <f t="shared" si="11"/>
        <v>6.8062924006951127</v>
      </c>
      <c r="Z25" s="1">
        <f t="shared" si="12"/>
        <v>0.99999999999499267</v>
      </c>
      <c r="AA25" s="16">
        <f t="shared" si="13"/>
        <v>0.26</v>
      </c>
      <c r="AB25" s="1">
        <f t="shared" si="14"/>
        <v>1</v>
      </c>
      <c r="AC25" s="1">
        <f t="shared" si="15"/>
        <v>0</v>
      </c>
    </row>
    <row r="26" spans="4:29" x14ac:dyDescent="0.3">
      <c r="D26" s="2">
        <v>7.4</v>
      </c>
      <c r="E26" s="2">
        <v>2.2000000000000002</v>
      </c>
      <c r="F26" s="2">
        <v>9</v>
      </c>
      <c r="G26" s="2">
        <v>5</v>
      </c>
      <c r="H26" s="2">
        <v>0.4</v>
      </c>
      <c r="I26" s="2">
        <v>41.2</v>
      </c>
      <c r="J26" s="2">
        <v>23.6</v>
      </c>
      <c r="K26" s="2">
        <f t="shared" si="0"/>
        <v>1.7457627118644068</v>
      </c>
      <c r="L26" s="2">
        <v>0.43</v>
      </c>
      <c r="N26" s="2">
        <f t="shared" si="1"/>
        <v>0.98316999999999999</v>
      </c>
      <c r="O26" s="2">
        <f t="shared" si="2"/>
        <v>1.0345864770195246</v>
      </c>
      <c r="P26" s="2">
        <f t="shared" si="3"/>
        <v>0.44625919661016955</v>
      </c>
      <c r="Q26" s="2">
        <f t="shared" si="4"/>
        <v>0</v>
      </c>
      <c r="R26" s="2">
        <f t="shared" si="5"/>
        <v>1</v>
      </c>
      <c r="S26" s="2">
        <f t="shared" si="6"/>
        <v>9</v>
      </c>
      <c r="T26" s="2">
        <f t="shared" si="7"/>
        <v>0.43134064336097816</v>
      </c>
      <c r="U26" s="2">
        <f t="shared" si="8"/>
        <v>0.10441015089163236</v>
      </c>
      <c r="V26" s="2">
        <v>1</v>
      </c>
      <c r="W26" s="2">
        <f t="shared" si="9"/>
        <v>0.24205961691454642</v>
      </c>
      <c r="X26" s="16">
        <f t="shared" si="10"/>
        <v>5</v>
      </c>
      <c r="Y26" s="16">
        <f t="shared" si="11"/>
        <v>6.1977312806394256</v>
      </c>
      <c r="Z26" s="1">
        <f t="shared" si="12"/>
        <v>0.99999999971358589</v>
      </c>
      <c r="AA26" s="16">
        <f t="shared" si="13"/>
        <v>0.18</v>
      </c>
      <c r="AB26" s="1">
        <f t="shared" si="14"/>
        <v>1</v>
      </c>
      <c r="AC26" s="1">
        <f t="shared" si="15"/>
        <v>0</v>
      </c>
    </row>
    <row r="27" spans="4:29" x14ac:dyDescent="0.3">
      <c r="D27" s="2">
        <v>7.4</v>
      </c>
      <c r="E27" s="2">
        <v>1.6</v>
      </c>
      <c r="F27" s="2">
        <v>18</v>
      </c>
      <c r="G27" s="2">
        <v>5</v>
      </c>
      <c r="H27" s="2">
        <v>0.4</v>
      </c>
      <c r="I27" s="2">
        <v>28.9</v>
      </c>
      <c r="J27" s="2">
        <v>16.399999999999999</v>
      </c>
      <c r="K27" s="2">
        <f t="shared" si="0"/>
        <v>1.7621951219512195</v>
      </c>
      <c r="L27" s="2">
        <v>0.44</v>
      </c>
      <c r="N27" s="2">
        <f t="shared" si="1"/>
        <v>0.98775999999999997</v>
      </c>
      <c r="O27" s="2">
        <f t="shared" si="2"/>
        <v>1.0345864770195246</v>
      </c>
      <c r="P27" s="2">
        <f t="shared" si="3"/>
        <v>0.45256272195121955</v>
      </c>
      <c r="Q27" s="2">
        <f t="shared" si="4"/>
        <v>0</v>
      </c>
      <c r="R27" s="2">
        <f t="shared" si="5"/>
        <v>1</v>
      </c>
      <c r="S27" s="2">
        <f t="shared" si="6"/>
        <v>18</v>
      </c>
      <c r="T27" s="2">
        <f t="shared" si="7"/>
        <v>0.43743344032001963</v>
      </c>
      <c r="U27" s="2">
        <f t="shared" si="8"/>
        <v>0.19182098765432098</v>
      </c>
      <c r="V27" s="2">
        <v>1</v>
      </c>
      <c r="W27" s="2">
        <f t="shared" si="9"/>
        <v>0.43851468583194664</v>
      </c>
      <c r="X27" s="16">
        <f t="shared" si="10"/>
        <v>5</v>
      </c>
      <c r="Y27" s="16">
        <f t="shared" si="11"/>
        <v>2.368160937192207</v>
      </c>
      <c r="Z27" s="1">
        <f t="shared" si="12"/>
        <v>0.99106162113146301</v>
      </c>
      <c r="AA27" s="16">
        <f t="shared" si="13"/>
        <v>0.36</v>
      </c>
      <c r="AB27" s="1">
        <f t="shared" si="14"/>
        <v>1</v>
      </c>
      <c r="AC27" s="1">
        <f t="shared" si="15"/>
        <v>0</v>
      </c>
    </row>
    <row r="28" spans="4:29" x14ac:dyDescent="0.3">
      <c r="D28" s="2">
        <v>7.4</v>
      </c>
      <c r="E28" s="2">
        <v>2.4</v>
      </c>
      <c r="F28" s="2">
        <v>4</v>
      </c>
      <c r="G28" s="2">
        <v>2</v>
      </c>
      <c r="H28" s="2">
        <v>0.4</v>
      </c>
      <c r="I28" s="2">
        <v>46.4</v>
      </c>
      <c r="J28" s="2">
        <v>25.9</v>
      </c>
      <c r="K28" s="2">
        <f t="shared" si="0"/>
        <v>1.7915057915057915</v>
      </c>
      <c r="L28" s="2">
        <v>0.44</v>
      </c>
      <c r="N28" s="2">
        <f t="shared" si="1"/>
        <v>0.98163999999999996</v>
      </c>
      <c r="O28" s="2">
        <f t="shared" si="2"/>
        <v>1.0345864770195246</v>
      </c>
      <c r="P28" s="2">
        <f t="shared" si="3"/>
        <v>0.45723957374517377</v>
      </c>
      <c r="Q28" s="2">
        <f t="shared" si="4"/>
        <v>0</v>
      </c>
      <c r="R28" s="2">
        <f t="shared" si="5"/>
        <v>1</v>
      </c>
      <c r="S28" s="2">
        <f t="shared" si="6"/>
        <v>4</v>
      </c>
      <c r="T28" s="2">
        <f t="shared" si="7"/>
        <v>0.44195394382343622</v>
      </c>
      <c r="U28" s="2">
        <f t="shared" si="8"/>
        <v>6.4883378187876456E-2</v>
      </c>
      <c r="V28" s="2">
        <v>1</v>
      </c>
      <c r="W28" s="2">
        <f t="shared" si="9"/>
        <v>0.14681027083174492</v>
      </c>
      <c r="X28" s="16">
        <f t="shared" si="10"/>
        <v>5</v>
      </c>
      <c r="Y28" s="16">
        <f t="shared" si="11"/>
        <v>8.3339766982922701</v>
      </c>
      <c r="Z28" s="1">
        <f t="shared" si="12"/>
        <v>1</v>
      </c>
      <c r="AA28" s="16">
        <f t="shared" si="13"/>
        <v>0.08</v>
      </c>
      <c r="AB28" s="1">
        <f t="shared" si="14"/>
        <v>1</v>
      </c>
      <c r="AC28" s="1">
        <f t="shared" si="15"/>
        <v>0</v>
      </c>
    </row>
    <row r="29" spans="4:29" x14ac:dyDescent="0.3">
      <c r="D29" s="2">
        <v>7.4</v>
      </c>
      <c r="E29" s="2">
        <v>7</v>
      </c>
      <c r="F29" s="2">
        <v>31</v>
      </c>
      <c r="G29" s="2">
        <v>8</v>
      </c>
      <c r="H29" s="2">
        <v>0.4</v>
      </c>
      <c r="I29" s="2">
        <v>132.1</v>
      </c>
      <c r="J29" s="2">
        <v>69.5</v>
      </c>
      <c r="K29" s="2">
        <f t="shared" si="0"/>
        <v>1.9007194244604315</v>
      </c>
      <c r="L29" s="2">
        <v>0.44</v>
      </c>
      <c r="N29" s="2">
        <f t="shared" si="1"/>
        <v>0.94645000000000001</v>
      </c>
      <c r="O29" s="2">
        <f t="shared" si="2"/>
        <v>1.0345864770195246</v>
      </c>
      <c r="P29" s="2">
        <f t="shared" si="3"/>
        <v>0.46772333381294956</v>
      </c>
      <c r="Q29" s="2">
        <f t="shared" si="4"/>
        <v>0.29857025909289908</v>
      </c>
      <c r="R29" s="2">
        <f t="shared" si="5"/>
        <v>1.0126274169979694</v>
      </c>
      <c r="S29" s="2">
        <f t="shared" si="6"/>
        <v>31.690020186029951</v>
      </c>
      <c r="T29" s="2">
        <f t="shared" si="7"/>
        <v>0.45208722924775169</v>
      </c>
      <c r="U29" s="2">
        <f t="shared" si="8"/>
        <v>0.66302686781659625</v>
      </c>
      <c r="V29" s="2">
        <v>0</v>
      </c>
      <c r="W29" s="2">
        <f t="shared" si="9"/>
        <v>5</v>
      </c>
      <c r="X29" s="16">
        <f t="shared" si="10"/>
        <v>8</v>
      </c>
      <c r="Y29" s="16">
        <f t="shared" si="11"/>
        <v>-0.59485021689869777</v>
      </c>
      <c r="Z29" s="1">
        <f t="shared" si="12"/>
        <v>0.27597179847068976</v>
      </c>
      <c r="AA29" s="16">
        <f t="shared" si="13"/>
        <v>0.63380040372059898</v>
      </c>
      <c r="AB29" s="1">
        <f t="shared" si="14"/>
        <v>0</v>
      </c>
      <c r="AC29" s="1">
        <f t="shared" si="15"/>
        <v>1</v>
      </c>
    </row>
    <row r="30" spans="4:29" x14ac:dyDescent="0.3">
      <c r="D30" s="2">
        <v>7.4</v>
      </c>
      <c r="E30" s="2">
        <v>7.9</v>
      </c>
      <c r="F30" s="2">
        <v>44</v>
      </c>
      <c r="G30" s="2">
        <v>9</v>
      </c>
      <c r="H30" s="2">
        <v>0.4</v>
      </c>
      <c r="I30" s="2">
        <v>150.4</v>
      </c>
      <c r="J30" s="2">
        <v>78.8</v>
      </c>
      <c r="K30" s="2">
        <f t="shared" si="0"/>
        <v>1.9086294416243657</v>
      </c>
      <c r="L30" s="2">
        <v>0.43</v>
      </c>
      <c r="N30" s="2">
        <f t="shared" si="1"/>
        <v>0.93956499999999998</v>
      </c>
      <c r="O30" s="2">
        <f t="shared" si="2"/>
        <v>1.0345864770195246</v>
      </c>
      <c r="P30" s="2">
        <f t="shared" si="3"/>
        <v>0.46625316954314733</v>
      </c>
      <c r="Q30" s="2">
        <f t="shared" si="4"/>
        <v>0.5567277084540817</v>
      </c>
      <c r="R30" s="2">
        <f t="shared" si="5"/>
        <v>1.0169999999999999</v>
      </c>
      <c r="S30" s="2">
        <f t="shared" si="6"/>
        <v>45.304727708454081</v>
      </c>
      <c r="T30" s="2">
        <f t="shared" si="7"/>
        <v>0.45066621292629583</v>
      </c>
      <c r="U30" s="2">
        <f t="shared" si="8"/>
        <v>0.24233358118257842</v>
      </c>
      <c r="V30" s="2">
        <v>0</v>
      </c>
      <c r="W30" s="2">
        <f t="shared" si="9"/>
        <v>5</v>
      </c>
      <c r="X30" s="16">
        <f t="shared" si="10"/>
        <v>9</v>
      </c>
      <c r="Y30" s="16">
        <f t="shared" si="11"/>
        <v>-5.4908741881775693</v>
      </c>
      <c r="Z30" s="1">
        <f t="shared" si="12"/>
        <v>1.9997459263442931E-8</v>
      </c>
      <c r="AA30" s="16">
        <f t="shared" si="13"/>
        <v>0.90609455416908158</v>
      </c>
      <c r="AB30" s="1">
        <f t="shared" si="14"/>
        <v>0</v>
      </c>
      <c r="AC30" s="1">
        <f t="shared" si="15"/>
        <v>1</v>
      </c>
    </row>
    <row r="31" spans="4:29" x14ac:dyDescent="0.3">
      <c r="D31" s="2">
        <v>7.4</v>
      </c>
      <c r="E31" s="2">
        <v>8.8000000000000007</v>
      </c>
      <c r="F31" s="2">
        <v>44</v>
      </c>
      <c r="G31" s="2">
        <v>5</v>
      </c>
      <c r="H31" s="2">
        <v>0.4</v>
      </c>
      <c r="I31" s="2">
        <v>169.1</v>
      </c>
      <c r="J31" s="2">
        <v>88.5</v>
      </c>
      <c r="K31" s="2">
        <f t="shared" si="0"/>
        <v>1.9107344632768362</v>
      </c>
      <c r="L31" s="2">
        <v>0.42</v>
      </c>
      <c r="N31" s="2">
        <f t="shared" si="1"/>
        <v>0.93267999999999995</v>
      </c>
      <c r="O31" s="2">
        <f t="shared" si="2"/>
        <v>1.0345864770195246</v>
      </c>
      <c r="P31" s="2">
        <f t="shared" si="3"/>
        <v>0.46334699299435023</v>
      </c>
      <c r="Q31" s="2">
        <f t="shared" si="4"/>
        <v>0</v>
      </c>
      <c r="R31" s="2">
        <f t="shared" si="5"/>
        <v>1</v>
      </c>
      <c r="S31" s="2">
        <f t="shared" si="6"/>
        <v>44</v>
      </c>
      <c r="T31" s="2">
        <f t="shared" si="7"/>
        <v>0.44785719056485018</v>
      </c>
      <c r="U31" s="2">
        <f t="shared" si="8"/>
        <v>0.22113848836614275</v>
      </c>
      <c r="V31" s="2">
        <v>0</v>
      </c>
      <c r="W31" s="2">
        <f t="shared" si="9"/>
        <v>5</v>
      </c>
      <c r="X31" s="16">
        <f t="shared" si="10"/>
        <v>5</v>
      </c>
      <c r="Y31" s="16">
        <f t="shared" si="11"/>
        <v>-5.027819602859732</v>
      </c>
      <c r="Z31" s="1">
        <f t="shared" si="12"/>
        <v>2.4804411436999398E-7</v>
      </c>
      <c r="AA31" s="16">
        <f t="shared" si="13"/>
        <v>0.88</v>
      </c>
      <c r="AB31" s="1">
        <f t="shared" si="14"/>
        <v>0</v>
      </c>
      <c r="AC31" s="1">
        <f t="shared" si="15"/>
        <v>1</v>
      </c>
    </row>
    <row r="32" spans="4:29" x14ac:dyDescent="0.3">
      <c r="D32" s="2">
        <v>7.4</v>
      </c>
      <c r="E32" s="2">
        <v>6.5</v>
      </c>
      <c r="F32" s="2">
        <v>38</v>
      </c>
      <c r="G32" s="2">
        <v>8</v>
      </c>
      <c r="H32" s="2">
        <v>0.4</v>
      </c>
      <c r="I32" s="2">
        <v>119.6</v>
      </c>
      <c r="J32" s="2">
        <v>62.6</v>
      </c>
      <c r="K32" s="2">
        <f t="shared" si="0"/>
        <v>1.9105431309904153</v>
      </c>
      <c r="L32" s="2">
        <v>0.44</v>
      </c>
      <c r="N32" s="2">
        <f t="shared" si="1"/>
        <v>0.95027499999999998</v>
      </c>
      <c r="O32" s="2">
        <f t="shared" si="2"/>
        <v>1.0345864770195246</v>
      </c>
      <c r="P32" s="2">
        <f t="shared" si="3"/>
        <v>0.47204075718849836</v>
      </c>
      <c r="Q32" s="2">
        <f t="shared" si="4"/>
        <v>0.29857025909289908</v>
      </c>
      <c r="R32" s="2">
        <f t="shared" si="5"/>
        <v>1.0126274169979694</v>
      </c>
      <c r="S32" s="2">
        <f t="shared" si="6"/>
        <v>38.77841210501574</v>
      </c>
      <c r="T32" s="2">
        <f t="shared" si="7"/>
        <v>0.45626032011202294</v>
      </c>
      <c r="U32" s="2">
        <f t="shared" si="8"/>
        <v>7.3239904499599898E-2</v>
      </c>
      <c r="V32" s="2">
        <v>0</v>
      </c>
      <c r="W32" s="2">
        <f t="shared" si="9"/>
        <v>5</v>
      </c>
      <c r="X32" s="16">
        <f t="shared" si="10"/>
        <v>8</v>
      </c>
      <c r="Y32" s="16">
        <f t="shared" si="11"/>
        <v>-3.3683643885117922</v>
      </c>
      <c r="Z32" s="1">
        <f t="shared" si="12"/>
        <v>3.7807792873818303E-4</v>
      </c>
      <c r="AA32" s="16">
        <f t="shared" si="13"/>
        <v>0.77556824210031483</v>
      </c>
      <c r="AB32" s="1">
        <f t="shared" si="14"/>
        <v>0</v>
      </c>
      <c r="AC32" s="1">
        <f t="shared" si="15"/>
        <v>1</v>
      </c>
    </row>
    <row r="33" spans="4:29" x14ac:dyDescent="0.3">
      <c r="D33" s="2">
        <v>7.4</v>
      </c>
      <c r="E33" s="2">
        <v>6.8</v>
      </c>
      <c r="F33" s="2">
        <v>15</v>
      </c>
      <c r="G33" s="2">
        <v>14</v>
      </c>
      <c r="H33" s="2">
        <v>0.4</v>
      </c>
      <c r="I33" s="2">
        <v>126.1</v>
      </c>
      <c r="J33" s="2">
        <v>64.099999999999994</v>
      </c>
      <c r="K33" s="2">
        <f t="shared" si="0"/>
        <v>1.967238689547582</v>
      </c>
      <c r="L33" s="2">
        <v>0.45</v>
      </c>
      <c r="N33" s="2">
        <f t="shared" si="1"/>
        <v>0.94798000000000004</v>
      </c>
      <c r="O33" s="2">
        <f t="shared" si="2"/>
        <v>1.0345864770195246</v>
      </c>
      <c r="P33" s="2">
        <f t="shared" si="3"/>
        <v>0.48487476255850243</v>
      </c>
      <c r="Q33" s="2">
        <f t="shared" si="4"/>
        <v>2.204745857525146</v>
      </c>
      <c r="R33" s="2">
        <f t="shared" si="5"/>
        <v>1.042383203414835</v>
      </c>
      <c r="S33" s="2">
        <f t="shared" si="6"/>
        <v>17.840493908747671</v>
      </c>
      <c r="T33" s="2">
        <f t="shared" si="7"/>
        <v>0.46866528156771176</v>
      </c>
      <c r="U33" s="2">
        <f t="shared" si="8"/>
        <v>0.1900366941502114</v>
      </c>
      <c r="V33" s="2">
        <v>1</v>
      </c>
      <c r="W33" s="2">
        <f t="shared" si="9"/>
        <v>0.40548489854961722</v>
      </c>
      <c r="X33" s="16">
        <f t="shared" si="10"/>
        <v>14</v>
      </c>
      <c r="Y33" s="16">
        <f t="shared" si="11"/>
        <v>5.3430895632977791</v>
      </c>
      <c r="Z33" s="1">
        <f t="shared" si="12"/>
        <v>0.99999995431220712</v>
      </c>
      <c r="AA33" s="16">
        <f t="shared" si="13"/>
        <v>0.35680987817495341</v>
      </c>
      <c r="AB33" s="1">
        <f t="shared" si="14"/>
        <v>1</v>
      </c>
      <c r="AC33" s="1">
        <f t="shared" si="15"/>
        <v>0</v>
      </c>
    </row>
    <row r="34" spans="4:29" x14ac:dyDescent="0.3">
      <c r="D34" s="2">
        <v>7.4</v>
      </c>
      <c r="E34" s="2">
        <v>2.2000000000000002</v>
      </c>
      <c r="F34" s="2">
        <v>15</v>
      </c>
      <c r="G34" s="2">
        <v>15</v>
      </c>
      <c r="H34" s="2">
        <v>0.4</v>
      </c>
      <c r="I34" s="2">
        <v>39.9</v>
      </c>
      <c r="J34" s="2">
        <v>35.1</v>
      </c>
      <c r="K34" s="2">
        <f t="shared" si="0"/>
        <v>1.1367521367521367</v>
      </c>
      <c r="L34" s="2">
        <v>0.28000000000000003</v>
      </c>
      <c r="N34" s="2">
        <f t="shared" si="1"/>
        <v>0.98316999999999999</v>
      </c>
      <c r="O34" s="2">
        <f t="shared" si="2"/>
        <v>1.0345864770195246</v>
      </c>
      <c r="P34" s="2">
        <f t="shared" si="3"/>
        <v>0.29058135555555553</v>
      </c>
      <c r="Q34" s="2">
        <f t="shared" si="4"/>
        <v>2.4981627346432429</v>
      </c>
      <c r="R34" s="2">
        <f t="shared" si="5"/>
        <v>1.0480947501931113</v>
      </c>
      <c r="S34" s="2">
        <f t="shared" si="6"/>
        <v>18.219583987539913</v>
      </c>
      <c r="T34" s="2">
        <f t="shared" si="7"/>
        <v>0.28086715031562481</v>
      </c>
      <c r="U34" s="2">
        <f t="shared" si="8"/>
        <v>0.19429822219395626</v>
      </c>
      <c r="V34" s="2">
        <v>1</v>
      </c>
      <c r="W34" s="2">
        <f t="shared" si="9"/>
        <v>0.69177980399492567</v>
      </c>
      <c r="X34" s="16">
        <f t="shared" si="10"/>
        <v>15</v>
      </c>
      <c r="Y34" s="16">
        <f t="shared" si="11"/>
        <v>1.9511511155438785</v>
      </c>
      <c r="Z34" s="1">
        <f t="shared" si="12"/>
        <v>0.97448046392049747</v>
      </c>
      <c r="AA34" s="16">
        <f t="shared" si="13"/>
        <v>0.36439167975079828</v>
      </c>
      <c r="AB34" s="1">
        <f t="shared" si="14"/>
        <v>1</v>
      </c>
      <c r="AC34" s="1">
        <f t="shared" si="15"/>
        <v>0</v>
      </c>
    </row>
    <row r="35" spans="4:29" x14ac:dyDescent="0.3">
      <c r="D35" s="2">
        <v>7.4</v>
      </c>
      <c r="E35" s="2">
        <v>9.9</v>
      </c>
      <c r="F35" s="2">
        <v>9</v>
      </c>
      <c r="G35" s="2">
        <v>9</v>
      </c>
      <c r="H35" s="2">
        <v>0.4</v>
      </c>
      <c r="I35" s="2">
        <v>181.7</v>
      </c>
      <c r="J35" s="2">
        <v>99.9</v>
      </c>
      <c r="K35" s="2">
        <f t="shared" si="0"/>
        <v>1.8188188188188186</v>
      </c>
      <c r="L35" s="2">
        <v>0.4</v>
      </c>
      <c r="N35" s="2">
        <f t="shared" si="1"/>
        <v>0.90966999999999998</v>
      </c>
      <c r="O35" s="2">
        <f t="shared" si="2"/>
        <v>1.0345864770195246</v>
      </c>
      <c r="P35" s="2">
        <f t="shared" si="3"/>
        <v>0.43017647787787783</v>
      </c>
      <c r="Q35" s="2">
        <f t="shared" si="4"/>
        <v>0.5567277084540817</v>
      </c>
      <c r="R35" s="2">
        <f t="shared" si="5"/>
        <v>1.0169999999999999</v>
      </c>
      <c r="S35" s="2">
        <f t="shared" si="6"/>
        <v>9.7097277084540803</v>
      </c>
      <c r="T35" s="2">
        <f t="shared" si="7"/>
        <v>0.41579557381916138</v>
      </c>
      <c r="U35" s="2">
        <f t="shared" si="8"/>
        <v>0.11056892571296036</v>
      </c>
      <c r="V35" s="2">
        <v>1</v>
      </c>
      <c r="W35" s="2">
        <f t="shared" si="9"/>
        <v>0.26592136298461228</v>
      </c>
      <c r="X35" s="16">
        <f t="shared" si="10"/>
        <v>9</v>
      </c>
      <c r="Y35" s="16">
        <f t="shared" si="11"/>
        <v>7.8665877063798773</v>
      </c>
      <c r="Z35" s="1">
        <f t="shared" si="12"/>
        <v>0.99999999999999822</v>
      </c>
      <c r="AA35" s="16">
        <f t="shared" si="13"/>
        <v>0.1941945541690816</v>
      </c>
      <c r="AB35" s="1">
        <f t="shared" si="14"/>
        <v>1</v>
      </c>
      <c r="AC35" s="1">
        <f t="shared" si="15"/>
        <v>0</v>
      </c>
    </row>
    <row r="36" spans="4:29" hidden="1" x14ac:dyDescent="0.3">
      <c r="D36" s="2">
        <v>7.4</v>
      </c>
      <c r="E36" s="2">
        <v>2</v>
      </c>
      <c r="F36" s="2">
        <v>30</v>
      </c>
      <c r="G36" s="2">
        <v>11</v>
      </c>
      <c r="H36" s="2">
        <v>0.4</v>
      </c>
      <c r="I36" s="2">
        <v>37.299999999999997</v>
      </c>
      <c r="J36" s="2">
        <v>37.299999999999997</v>
      </c>
      <c r="K36" s="2">
        <f t="shared" si="0"/>
        <v>1</v>
      </c>
      <c r="L36" s="2">
        <v>0.25</v>
      </c>
      <c r="N36" s="2">
        <f t="shared" si="1"/>
        <v>0.98470000000000002</v>
      </c>
      <c r="O36" s="2">
        <f t="shared" si="2"/>
        <v>1.0345864770195246</v>
      </c>
      <c r="P36" s="2">
        <f t="shared" si="3"/>
        <v>0.25602200000000003</v>
      </c>
      <c r="Q36" s="2">
        <f t="shared" si="4"/>
        <v>1.208949820871366</v>
      </c>
      <c r="R36" s="2">
        <f t="shared" si="5"/>
        <v>1.0264828726939095</v>
      </c>
      <c r="S36" s="2">
        <f t="shared" ref="S36:S338" si="16">Q36+R36*F36</f>
        <v>32.003436001688648</v>
      </c>
      <c r="T36" s="2">
        <f t="shared" si="7"/>
        <v>0.24746312240380117</v>
      </c>
      <c r="U36" s="2">
        <f t="shared" si="8"/>
        <v>0.73329820191178652</v>
      </c>
      <c r="V36" s="2">
        <v>0</v>
      </c>
      <c r="W36" s="2" t="str">
        <f t="shared" ref="W36:W338" si="17">IF(S36&lt;=30,U36/T36,"Non-Liq.")</f>
        <v>Non-Liq.</v>
      </c>
    </row>
    <row r="37" spans="4:29" x14ac:dyDescent="0.3">
      <c r="D37" s="2">
        <v>7.4</v>
      </c>
      <c r="E37" s="2">
        <v>7.9</v>
      </c>
      <c r="F37" s="2">
        <v>40</v>
      </c>
      <c r="G37" s="2">
        <v>11</v>
      </c>
      <c r="H37" s="2">
        <v>0.4</v>
      </c>
      <c r="I37" s="2">
        <v>138.80000000000001</v>
      </c>
      <c r="J37" s="2">
        <v>74.8</v>
      </c>
      <c r="K37" s="2">
        <f t="shared" si="0"/>
        <v>1.8556149732620324</v>
      </c>
      <c r="L37" s="2">
        <v>0.42</v>
      </c>
      <c r="N37" s="2">
        <f t="shared" si="1"/>
        <v>0.93956499999999998</v>
      </c>
      <c r="O37" s="2">
        <f t="shared" si="2"/>
        <v>1.0345864770195246</v>
      </c>
      <c r="P37" s="2">
        <f t="shared" si="3"/>
        <v>0.45330242941176474</v>
      </c>
      <c r="Q37" s="2">
        <f t="shared" si="4"/>
        <v>1.208949820871366</v>
      </c>
      <c r="R37" s="2">
        <f t="shared" si="5"/>
        <v>1.0264828726939095</v>
      </c>
      <c r="S37" s="2">
        <f t="shared" ref="S37:S55" si="18">IF(Q37+R37*F37&lt;=50,Q37+R37*F37,50)</f>
        <v>42.268264728627749</v>
      </c>
      <c r="T37" s="2">
        <f t="shared" si="7"/>
        <v>0.4381484191806328</v>
      </c>
      <c r="U37" s="2">
        <f t="shared" si="8"/>
        <v>0.1873824909480637</v>
      </c>
      <c r="V37" s="2">
        <v>0</v>
      </c>
      <c r="W37" s="2">
        <f t="shared" ref="W37:W55" si="19">IF(S37&lt;=30,U37/T37,5)</f>
        <v>5</v>
      </c>
      <c r="X37" s="16">
        <f t="shared" ref="X37:X55" si="20">IF(G37&lt;5,5,IF(G37&gt;35,35,G37))</f>
        <v>11</v>
      </c>
      <c r="Y37" s="16">
        <f t="shared" ref="Y37:Y55" si="21">-(F37*(1+0.004*X37)-13.32*LN(P37)-29.53*LN(D37)-3.7*LN(J37/100)+0.05*X37+16.85)/2.7</f>
        <v>-4.3219728343786468</v>
      </c>
      <c r="Z37" s="1">
        <f t="shared" ref="Z37:Z55" si="22">_xlfn.NORM.S.DIST(Y37,TRUE)</f>
        <v>7.7320116151486468E-6</v>
      </c>
      <c r="AA37" s="16">
        <f t="shared" ref="AA37:AA55" si="23">S37/50</f>
        <v>0.84536529457255494</v>
      </c>
      <c r="AB37" s="1">
        <f t="shared" si="14"/>
        <v>0</v>
      </c>
      <c r="AC37" s="1">
        <f t="shared" ref="AC37:AC55" si="24">IF(AND(V37=0,W37&gt;1),1,0)</f>
        <v>1</v>
      </c>
    </row>
    <row r="38" spans="4:29" x14ac:dyDescent="0.3">
      <c r="D38" s="2">
        <v>7.4</v>
      </c>
      <c r="E38" s="2">
        <v>9</v>
      </c>
      <c r="F38" s="2">
        <v>50</v>
      </c>
      <c r="G38" s="2">
        <v>4</v>
      </c>
      <c r="H38" s="2">
        <v>0.4</v>
      </c>
      <c r="I38" s="2">
        <v>157</v>
      </c>
      <c r="J38" s="2">
        <v>82.5</v>
      </c>
      <c r="K38" s="2">
        <f t="shared" si="0"/>
        <v>1.9030303030303031</v>
      </c>
      <c r="L38" s="2">
        <v>0.42</v>
      </c>
      <c r="N38" s="2">
        <f t="shared" si="1"/>
        <v>0.93115000000000003</v>
      </c>
      <c r="O38" s="2">
        <f t="shared" si="2"/>
        <v>1.0345864770195246</v>
      </c>
      <c r="P38" s="2">
        <f t="shared" si="3"/>
        <v>0.46072173333333333</v>
      </c>
      <c r="Q38" s="2">
        <f t="shared" si="4"/>
        <v>0</v>
      </c>
      <c r="R38" s="2">
        <f t="shared" si="5"/>
        <v>1</v>
      </c>
      <c r="S38" s="2">
        <f t="shared" si="18"/>
        <v>50</v>
      </c>
      <c r="T38" s="2">
        <f t="shared" si="7"/>
        <v>0.44531969397144811</v>
      </c>
      <c r="U38" s="2">
        <f t="shared" si="8"/>
        <v>0.30303870636902364</v>
      </c>
      <c r="V38" s="2">
        <v>0</v>
      </c>
      <c r="W38" s="2">
        <f t="shared" si="19"/>
        <v>5</v>
      </c>
      <c r="X38" s="16">
        <f t="shared" si="20"/>
        <v>5</v>
      </c>
      <c r="Y38" s="16">
        <f t="shared" si="21"/>
        <v>-7.4187231717248947</v>
      </c>
      <c r="Z38" s="1">
        <f t="shared" si="22"/>
        <v>5.9127392862155713E-14</v>
      </c>
      <c r="AA38" s="16">
        <f t="shared" si="23"/>
        <v>1</v>
      </c>
      <c r="AB38" s="1">
        <f t="shared" si="14"/>
        <v>0</v>
      </c>
      <c r="AC38" s="1">
        <f t="shared" si="24"/>
        <v>1</v>
      </c>
    </row>
    <row r="39" spans="4:29" x14ac:dyDescent="0.3">
      <c r="D39" s="2">
        <v>7.4</v>
      </c>
      <c r="E39" s="2">
        <v>7.2</v>
      </c>
      <c r="F39" s="2">
        <v>21</v>
      </c>
      <c r="G39" s="2">
        <v>13</v>
      </c>
      <c r="H39" s="2">
        <v>0.4</v>
      </c>
      <c r="I39" s="2">
        <v>123.3</v>
      </c>
      <c r="J39" s="2">
        <v>55</v>
      </c>
      <c r="K39" s="2">
        <f t="shared" si="0"/>
        <v>2.2418181818181817</v>
      </c>
      <c r="L39" s="2">
        <v>0.51</v>
      </c>
      <c r="N39" s="2">
        <f t="shared" si="1"/>
        <v>0.94491999999999998</v>
      </c>
      <c r="O39" s="2">
        <f t="shared" si="2"/>
        <v>1.0345864770195246</v>
      </c>
      <c r="P39" s="2">
        <f t="shared" si="3"/>
        <v>0.55076809745454547</v>
      </c>
      <c r="Q39" s="2">
        <f t="shared" si="4"/>
        <v>1.888418384193032</v>
      </c>
      <c r="R39" s="2">
        <f t="shared" si="5"/>
        <v>1.0368721665810319</v>
      </c>
      <c r="S39" s="2">
        <f t="shared" si="18"/>
        <v>23.662733882394701</v>
      </c>
      <c r="T39" s="2">
        <f t="shared" si="7"/>
        <v>0.53235578628595537</v>
      </c>
      <c r="U39" s="2">
        <f t="shared" si="8"/>
        <v>0.26764729237753404</v>
      </c>
      <c r="V39" s="2">
        <v>1</v>
      </c>
      <c r="W39" s="2">
        <f t="shared" si="19"/>
        <v>0.50276018270564471</v>
      </c>
      <c r="X39" s="16">
        <f t="shared" si="20"/>
        <v>13</v>
      </c>
      <c r="Y39" s="16">
        <f t="shared" si="21"/>
        <v>3.4648546666889524</v>
      </c>
      <c r="Z39" s="1">
        <f t="shared" si="22"/>
        <v>0.99973474095380399</v>
      </c>
      <c r="AA39" s="16">
        <f t="shared" si="23"/>
        <v>0.47325467764789403</v>
      </c>
      <c r="AB39" s="1">
        <f t="shared" si="14"/>
        <v>1</v>
      </c>
      <c r="AC39" s="1">
        <f t="shared" si="24"/>
        <v>0</v>
      </c>
    </row>
    <row r="40" spans="4:29" x14ac:dyDescent="0.3">
      <c r="D40" s="2">
        <v>7.4</v>
      </c>
      <c r="E40" s="2">
        <v>8.4</v>
      </c>
      <c r="F40" s="2">
        <v>31</v>
      </c>
      <c r="G40" s="2">
        <v>7</v>
      </c>
      <c r="H40" s="2">
        <v>0.4</v>
      </c>
      <c r="I40" s="2">
        <v>148</v>
      </c>
      <c r="J40" s="2">
        <v>67.7</v>
      </c>
      <c r="K40" s="2">
        <f t="shared" si="0"/>
        <v>2.1861152141802065</v>
      </c>
      <c r="L40" s="2">
        <v>0.49</v>
      </c>
      <c r="N40" s="2">
        <f t="shared" si="1"/>
        <v>0.93574000000000002</v>
      </c>
      <c r="O40" s="2">
        <f t="shared" si="2"/>
        <v>1.0345864770195246</v>
      </c>
      <c r="P40" s="2">
        <f t="shared" si="3"/>
        <v>0.53186521713441659</v>
      </c>
      <c r="Q40" s="2">
        <f t="shared" si="4"/>
        <v>0.12032594375897732</v>
      </c>
      <c r="R40" s="2">
        <f t="shared" si="5"/>
        <v>1.008520259177452</v>
      </c>
      <c r="S40" s="2">
        <f t="shared" si="18"/>
        <v>31.384453978259991</v>
      </c>
      <c r="T40" s="2">
        <f t="shared" si="7"/>
        <v>0.51408483384263226</v>
      </c>
      <c r="U40" s="2">
        <f t="shared" si="8"/>
        <v>0.61019507390053862</v>
      </c>
      <c r="V40" s="2">
        <v>0</v>
      </c>
      <c r="W40" s="2">
        <f t="shared" si="19"/>
        <v>5</v>
      </c>
      <c r="X40" s="16">
        <f t="shared" si="20"/>
        <v>7</v>
      </c>
      <c r="Y40" s="16">
        <f t="shared" si="21"/>
        <v>6.7633140560678678E-2</v>
      </c>
      <c r="Z40" s="1">
        <f t="shared" si="22"/>
        <v>0.52696116328127585</v>
      </c>
      <c r="AA40" s="16">
        <f t="shared" si="23"/>
        <v>0.62768907956519981</v>
      </c>
      <c r="AB40" s="1">
        <f t="shared" si="14"/>
        <v>0</v>
      </c>
      <c r="AC40" s="1">
        <f t="shared" si="24"/>
        <v>1</v>
      </c>
    </row>
    <row r="41" spans="4:29" x14ac:dyDescent="0.3">
      <c r="D41" s="2">
        <v>7.4</v>
      </c>
      <c r="E41" s="2">
        <v>7.7</v>
      </c>
      <c r="F41" s="2">
        <v>39</v>
      </c>
      <c r="G41" s="2">
        <v>11</v>
      </c>
      <c r="H41" s="2">
        <v>0.4</v>
      </c>
      <c r="I41" s="2">
        <v>133</v>
      </c>
      <c r="J41" s="2">
        <v>82</v>
      </c>
      <c r="K41" s="2">
        <f t="shared" si="0"/>
        <v>1.6219512195121952</v>
      </c>
      <c r="L41" s="2">
        <v>0.37</v>
      </c>
      <c r="N41" s="2">
        <f t="shared" si="1"/>
        <v>0.94109500000000001</v>
      </c>
      <c r="O41" s="2">
        <f t="shared" si="2"/>
        <v>1.0345864770195246</v>
      </c>
      <c r="P41" s="2">
        <f t="shared" si="3"/>
        <v>0.39686664756097562</v>
      </c>
      <c r="Q41" s="2">
        <f t="shared" si="4"/>
        <v>1.208949820871366</v>
      </c>
      <c r="R41" s="2">
        <f t="shared" si="5"/>
        <v>1.0264828726939095</v>
      </c>
      <c r="S41" s="2">
        <f t="shared" si="18"/>
        <v>41.241781855933837</v>
      </c>
      <c r="T41" s="2">
        <f t="shared" si="7"/>
        <v>0.38359929921400471</v>
      </c>
      <c r="U41" s="2">
        <f t="shared" si="8"/>
        <v>0.16264608881071091</v>
      </c>
      <c r="V41" s="2">
        <v>0</v>
      </c>
      <c r="W41" s="2">
        <f t="shared" si="19"/>
        <v>5</v>
      </c>
      <c r="X41" s="16">
        <f t="shared" si="20"/>
        <v>11</v>
      </c>
      <c r="Y41" s="16">
        <f t="shared" si="21"/>
        <v>-4.4652992846800617</v>
      </c>
      <c r="Z41" s="1">
        <f t="shared" si="22"/>
        <v>3.9978450619088079E-6</v>
      </c>
      <c r="AA41" s="16">
        <f t="shared" si="23"/>
        <v>0.82483563711867669</v>
      </c>
      <c r="AB41" s="1">
        <f t="shared" si="14"/>
        <v>0</v>
      </c>
      <c r="AC41" s="1">
        <f t="shared" si="24"/>
        <v>1</v>
      </c>
    </row>
    <row r="42" spans="4:29" x14ac:dyDescent="0.3">
      <c r="D42" s="2">
        <v>7.4</v>
      </c>
      <c r="E42" s="2">
        <v>8.9</v>
      </c>
      <c r="F42" s="2">
        <v>47</v>
      </c>
      <c r="G42" s="2">
        <v>4</v>
      </c>
      <c r="H42" s="2">
        <v>0.4</v>
      </c>
      <c r="I42" s="2">
        <v>160.1</v>
      </c>
      <c r="J42" s="2">
        <v>97.1</v>
      </c>
      <c r="K42" s="2">
        <f t="shared" si="0"/>
        <v>1.6488156539649845</v>
      </c>
      <c r="L42" s="2">
        <v>0.37</v>
      </c>
      <c r="N42" s="2">
        <f t="shared" si="1"/>
        <v>0.93191500000000005</v>
      </c>
      <c r="O42" s="2">
        <f t="shared" si="2"/>
        <v>1.0345864770195246</v>
      </c>
      <c r="P42" s="2">
        <f t="shared" si="3"/>
        <v>0.39950457044284249</v>
      </c>
      <c r="Q42" s="2">
        <f t="shared" si="4"/>
        <v>0</v>
      </c>
      <c r="R42" s="2">
        <f t="shared" si="5"/>
        <v>1</v>
      </c>
      <c r="S42" s="2">
        <f t="shared" si="18"/>
        <v>47</v>
      </c>
      <c r="T42" s="2">
        <f t="shared" si="7"/>
        <v>0.3861490356937104</v>
      </c>
      <c r="U42" s="2">
        <f t="shared" si="8"/>
        <v>0.26641359040689799</v>
      </c>
      <c r="V42" s="2">
        <v>0</v>
      </c>
      <c r="W42" s="2">
        <f t="shared" si="19"/>
        <v>5</v>
      </c>
      <c r="X42" s="16">
        <f t="shared" si="20"/>
        <v>5</v>
      </c>
      <c r="Y42" s="16">
        <f t="shared" si="21"/>
        <v>-6.7654380635137095</v>
      </c>
      <c r="Z42" s="1">
        <f t="shared" si="22"/>
        <v>6.64532218147823E-12</v>
      </c>
      <c r="AA42" s="16">
        <f t="shared" si="23"/>
        <v>0.94</v>
      </c>
      <c r="AB42" s="1">
        <f t="shared" si="14"/>
        <v>0</v>
      </c>
      <c r="AC42" s="1">
        <f t="shared" si="24"/>
        <v>1</v>
      </c>
    </row>
    <row r="43" spans="4:29" x14ac:dyDescent="0.3">
      <c r="D43" s="2">
        <v>7.4</v>
      </c>
      <c r="E43" s="2">
        <v>5.7</v>
      </c>
      <c r="F43" s="2">
        <v>14</v>
      </c>
      <c r="G43" s="2">
        <v>9</v>
      </c>
      <c r="H43" s="2">
        <v>0.4</v>
      </c>
      <c r="I43" s="2">
        <v>105.5</v>
      </c>
      <c r="J43" s="2">
        <v>55.9</v>
      </c>
      <c r="K43" s="2">
        <f t="shared" si="0"/>
        <v>1.8872987477638641</v>
      </c>
      <c r="L43" s="2">
        <v>0.44</v>
      </c>
      <c r="N43" s="2">
        <f t="shared" si="1"/>
        <v>0.956395</v>
      </c>
      <c r="O43" s="2">
        <f t="shared" si="2"/>
        <v>1.0345864770195246</v>
      </c>
      <c r="P43" s="2">
        <f t="shared" si="3"/>
        <v>0.46930080232558136</v>
      </c>
      <c r="Q43" s="2">
        <f t="shared" si="4"/>
        <v>0.5567277084540817</v>
      </c>
      <c r="R43" s="2">
        <f t="shared" si="5"/>
        <v>1.0169999999999999</v>
      </c>
      <c r="S43" s="2">
        <f t="shared" si="18"/>
        <v>14.794727708454081</v>
      </c>
      <c r="T43" s="2">
        <f t="shared" si="7"/>
        <v>0.45361196260515668</v>
      </c>
      <c r="U43" s="2">
        <f t="shared" si="8"/>
        <v>0.15800266246413872</v>
      </c>
      <c r="V43" s="2">
        <v>1</v>
      </c>
      <c r="W43" s="2">
        <f t="shared" si="19"/>
        <v>0.34832119849024135</v>
      </c>
      <c r="X43" s="16">
        <f t="shared" si="20"/>
        <v>9</v>
      </c>
      <c r="Y43" s="16">
        <f t="shared" si="21"/>
        <v>5.5818636253513816</v>
      </c>
      <c r="Z43" s="1">
        <f t="shared" si="22"/>
        <v>0.99999998810225332</v>
      </c>
      <c r="AA43" s="16">
        <f t="shared" si="23"/>
        <v>0.29589455416908161</v>
      </c>
      <c r="AB43" s="1">
        <f t="shared" si="14"/>
        <v>1</v>
      </c>
      <c r="AC43" s="1">
        <f t="shared" si="24"/>
        <v>0</v>
      </c>
    </row>
    <row r="44" spans="4:29" x14ac:dyDescent="0.3">
      <c r="D44" s="2">
        <v>7.4</v>
      </c>
      <c r="E44" s="2">
        <v>6.5</v>
      </c>
      <c r="F44" s="2">
        <v>45</v>
      </c>
      <c r="G44" s="2">
        <v>5</v>
      </c>
      <c r="H44" s="2">
        <v>0.4</v>
      </c>
      <c r="I44" s="2">
        <v>122.1</v>
      </c>
      <c r="J44" s="2">
        <v>64.5</v>
      </c>
      <c r="K44" s="2">
        <f t="shared" si="0"/>
        <v>1.8930232558139535</v>
      </c>
      <c r="L44" s="2">
        <v>0.44</v>
      </c>
      <c r="N44" s="2">
        <f t="shared" si="1"/>
        <v>0.95027499999999998</v>
      </c>
      <c r="O44" s="2">
        <f t="shared" si="2"/>
        <v>1.0345864770195246</v>
      </c>
      <c r="P44" s="2">
        <f t="shared" si="3"/>
        <v>0.46771209534883718</v>
      </c>
      <c r="Q44" s="2">
        <f t="shared" si="4"/>
        <v>0</v>
      </c>
      <c r="R44" s="2">
        <f t="shared" si="5"/>
        <v>1</v>
      </c>
      <c r="S44" s="2">
        <f t="shared" si="18"/>
        <v>45</v>
      </c>
      <c r="T44" s="2">
        <f t="shared" si="7"/>
        <v>0.45207636648822214</v>
      </c>
      <c r="U44" s="2">
        <f t="shared" si="8"/>
        <v>0.23762830323436382</v>
      </c>
      <c r="V44" s="2">
        <v>0</v>
      </c>
      <c r="W44" s="2">
        <f t="shared" si="19"/>
        <v>5</v>
      </c>
      <c r="X44" s="16">
        <f t="shared" si="20"/>
        <v>5</v>
      </c>
      <c r="Y44" s="16">
        <f t="shared" si="21"/>
        <v>-5.7928382589261167</v>
      </c>
      <c r="Z44" s="1">
        <f t="shared" si="22"/>
        <v>3.4603375072125245E-9</v>
      </c>
      <c r="AA44" s="16">
        <f t="shared" si="23"/>
        <v>0.9</v>
      </c>
      <c r="AB44" s="1">
        <f t="shared" si="14"/>
        <v>0</v>
      </c>
      <c r="AC44" s="1">
        <f t="shared" si="24"/>
        <v>1</v>
      </c>
    </row>
    <row r="45" spans="4:29" x14ac:dyDescent="0.3">
      <c r="D45" s="2">
        <v>7.4</v>
      </c>
      <c r="E45" s="2">
        <v>7.5</v>
      </c>
      <c r="F45" s="2">
        <v>39</v>
      </c>
      <c r="G45" s="2">
        <v>8</v>
      </c>
      <c r="H45" s="2">
        <v>0.4</v>
      </c>
      <c r="I45" s="2">
        <v>142.69999999999999</v>
      </c>
      <c r="J45" s="2">
        <v>75.099999999999994</v>
      </c>
      <c r="K45" s="2">
        <f t="shared" si="0"/>
        <v>1.9001331557922769</v>
      </c>
      <c r="L45" s="2">
        <v>0.43</v>
      </c>
      <c r="N45" s="2">
        <f t="shared" si="1"/>
        <v>0.94262500000000005</v>
      </c>
      <c r="O45" s="2">
        <f t="shared" si="2"/>
        <v>1.0345864770195246</v>
      </c>
      <c r="P45" s="2">
        <f t="shared" si="3"/>
        <v>0.46568938415446076</v>
      </c>
      <c r="Q45" s="2">
        <f t="shared" si="4"/>
        <v>0.29857025909289908</v>
      </c>
      <c r="R45" s="2">
        <f t="shared" si="5"/>
        <v>1.0126274169979694</v>
      </c>
      <c r="S45" s="2">
        <f t="shared" si="18"/>
        <v>39.791039522013705</v>
      </c>
      <c r="T45" s="2">
        <f t="shared" si="7"/>
        <v>0.450121275019983</v>
      </c>
      <c r="U45" s="2">
        <f t="shared" si="8"/>
        <v>0.11732275332951075</v>
      </c>
      <c r="V45" s="2">
        <v>0</v>
      </c>
      <c r="W45" s="2">
        <f t="shared" si="19"/>
        <v>5</v>
      </c>
      <c r="X45" s="16">
        <f t="shared" si="20"/>
        <v>8</v>
      </c>
      <c r="Y45" s="16">
        <f t="shared" si="21"/>
        <v>-3.5679327376599681</v>
      </c>
      <c r="Z45" s="1">
        <f t="shared" si="22"/>
        <v>1.7990441735600877E-4</v>
      </c>
      <c r="AA45" s="16">
        <f t="shared" si="23"/>
        <v>0.7958207904402741</v>
      </c>
      <c r="AB45" s="1">
        <f t="shared" si="14"/>
        <v>0</v>
      </c>
      <c r="AC45" s="1">
        <f t="shared" si="24"/>
        <v>1</v>
      </c>
    </row>
    <row r="46" spans="4:29" x14ac:dyDescent="0.3">
      <c r="D46" s="2">
        <v>7.4</v>
      </c>
      <c r="E46" s="2">
        <v>2.2999999999999998</v>
      </c>
      <c r="F46" s="2">
        <v>7</v>
      </c>
      <c r="G46" s="2">
        <v>9</v>
      </c>
      <c r="H46" s="2">
        <v>0.4</v>
      </c>
      <c r="I46" s="2">
        <v>41.9</v>
      </c>
      <c r="J46" s="2">
        <v>25.1</v>
      </c>
      <c r="K46" s="2">
        <f t="shared" si="0"/>
        <v>1.6693227091633465</v>
      </c>
      <c r="L46" s="2">
        <v>0.41</v>
      </c>
      <c r="N46" s="2">
        <f t="shared" si="1"/>
        <v>0.98240499999999997</v>
      </c>
      <c r="O46" s="2">
        <f t="shared" si="2"/>
        <v>1.0345864770195246</v>
      </c>
      <c r="P46" s="2">
        <f t="shared" si="3"/>
        <v>0.42638725378486048</v>
      </c>
      <c r="Q46" s="2">
        <f t="shared" si="4"/>
        <v>0.5567277084540817</v>
      </c>
      <c r="R46" s="2">
        <f t="shared" si="5"/>
        <v>1.0169999999999999</v>
      </c>
      <c r="S46" s="2">
        <f t="shared" si="18"/>
        <v>7.6757277084540814</v>
      </c>
      <c r="T46" s="2">
        <f t="shared" si="7"/>
        <v>0.41213302440721322</v>
      </c>
      <c r="U46" s="2">
        <f t="shared" si="8"/>
        <v>9.3217715971048359E-2</v>
      </c>
      <c r="V46" s="2">
        <v>1</v>
      </c>
      <c r="W46" s="2">
        <f t="shared" si="19"/>
        <v>0.22618356319571087</v>
      </c>
      <c r="X46" s="16">
        <f t="shared" si="20"/>
        <v>9</v>
      </c>
      <c r="Y46" s="16">
        <f t="shared" si="21"/>
        <v>6.6974520456996656</v>
      </c>
      <c r="Z46" s="1">
        <f t="shared" si="22"/>
        <v>0.99999999998939582</v>
      </c>
      <c r="AA46" s="16">
        <f t="shared" si="23"/>
        <v>0.15351455416908164</v>
      </c>
      <c r="AB46" s="1">
        <f t="shared" si="14"/>
        <v>1</v>
      </c>
      <c r="AC46" s="1">
        <f t="shared" si="24"/>
        <v>0</v>
      </c>
    </row>
    <row r="47" spans="4:29" x14ac:dyDescent="0.3">
      <c r="D47" s="2">
        <v>7.4</v>
      </c>
      <c r="E47" s="2">
        <v>8</v>
      </c>
      <c r="F47" s="2">
        <v>9</v>
      </c>
      <c r="G47" s="2">
        <v>9</v>
      </c>
      <c r="H47" s="2">
        <v>0.4</v>
      </c>
      <c r="I47" s="2">
        <v>150.19999999999999</v>
      </c>
      <c r="J47" s="2">
        <v>76.400000000000006</v>
      </c>
      <c r="K47" s="2">
        <f t="shared" si="0"/>
        <v>1.9659685863874343</v>
      </c>
      <c r="L47" s="2">
        <v>0.44</v>
      </c>
      <c r="N47" s="2">
        <f t="shared" si="1"/>
        <v>0.93879999999999997</v>
      </c>
      <c r="O47" s="2">
        <f t="shared" si="2"/>
        <v>1.0345864770195246</v>
      </c>
      <c r="P47" s="2">
        <f t="shared" si="3"/>
        <v>0.47986934031413608</v>
      </c>
      <c r="Q47" s="2">
        <f t="shared" si="4"/>
        <v>0.5567277084540817</v>
      </c>
      <c r="R47" s="2">
        <f t="shared" si="5"/>
        <v>1.0169999999999999</v>
      </c>
      <c r="S47" s="2">
        <f t="shared" si="18"/>
        <v>9.7097277084540803</v>
      </c>
      <c r="T47" s="2">
        <f t="shared" si="7"/>
        <v>0.4638271918037839</v>
      </c>
      <c r="U47" s="2">
        <f t="shared" si="8"/>
        <v>0.11056892571296036</v>
      </c>
      <c r="V47" s="2">
        <v>1</v>
      </c>
      <c r="W47" s="2">
        <f t="shared" si="19"/>
        <v>0.23838388017521644</v>
      </c>
      <c r="X47" s="16">
        <f t="shared" si="20"/>
        <v>9</v>
      </c>
      <c r="Y47" s="16">
        <f t="shared" si="21"/>
        <v>8.0383759192446149</v>
      </c>
      <c r="Z47" s="1">
        <f t="shared" si="22"/>
        <v>0.99999999999999956</v>
      </c>
      <c r="AA47" s="16">
        <f t="shared" si="23"/>
        <v>0.1941945541690816</v>
      </c>
      <c r="AB47" s="1">
        <f t="shared" si="14"/>
        <v>1</v>
      </c>
      <c r="AC47" s="1">
        <f t="shared" si="24"/>
        <v>0</v>
      </c>
    </row>
    <row r="48" spans="4:29" x14ac:dyDescent="0.3">
      <c r="D48" s="2">
        <v>7.4</v>
      </c>
      <c r="E48" s="2">
        <v>10</v>
      </c>
      <c r="F48" s="2">
        <v>45</v>
      </c>
      <c r="G48" s="2">
        <v>11</v>
      </c>
      <c r="H48" s="2">
        <v>0.4</v>
      </c>
      <c r="I48" s="2">
        <v>187.1</v>
      </c>
      <c r="J48" s="2">
        <v>96.3</v>
      </c>
      <c r="K48" s="2">
        <f t="shared" si="0"/>
        <v>1.9428868120456906</v>
      </c>
      <c r="L48" s="2">
        <v>0.42</v>
      </c>
      <c r="N48" s="2">
        <f t="shared" si="1"/>
        <v>0.90699999999999992</v>
      </c>
      <c r="O48" s="2">
        <f t="shared" si="2"/>
        <v>1.0345864770195246</v>
      </c>
      <c r="P48" s="2">
        <f t="shared" si="3"/>
        <v>0.45817156801661474</v>
      </c>
      <c r="Q48" s="2">
        <f t="shared" si="4"/>
        <v>1.208949820871366</v>
      </c>
      <c r="R48" s="2">
        <f t="shared" si="5"/>
        <v>1.0264828726939095</v>
      </c>
      <c r="S48" s="2">
        <f t="shared" si="18"/>
        <v>47.400679092097292</v>
      </c>
      <c r="T48" s="2">
        <f t="shared" si="7"/>
        <v>0.44285478130018918</v>
      </c>
      <c r="U48" s="2">
        <f t="shared" si="8"/>
        <v>0.27167867717729105</v>
      </c>
      <c r="V48" s="2">
        <v>0</v>
      </c>
      <c r="W48" s="2">
        <f t="shared" si="19"/>
        <v>5</v>
      </c>
      <c r="X48" s="16">
        <f t="shared" si="20"/>
        <v>11</v>
      </c>
      <c r="Y48" s="16">
        <f t="shared" si="21"/>
        <v>-5.8563727825850789</v>
      </c>
      <c r="Z48" s="1">
        <f t="shared" si="22"/>
        <v>2.3654283401962761E-9</v>
      </c>
      <c r="AA48" s="16">
        <f t="shared" si="23"/>
        <v>0.94801358184194584</v>
      </c>
      <c r="AB48" s="1">
        <f t="shared" si="14"/>
        <v>0</v>
      </c>
      <c r="AC48" s="1">
        <f t="shared" si="24"/>
        <v>1</v>
      </c>
    </row>
    <row r="49" spans="4:29" x14ac:dyDescent="0.3">
      <c r="D49" s="2">
        <v>7.4</v>
      </c>
      <c r="E49" s="2">
        <v>9.8000000000000007</v>
      </c>
      <c r="F49" s="2">
        <v>34</v>
      </c>
      <c r="G49" s="2">
        <v>7</v>
      </c>
      <c r="H49" s="2">
        <v>0.4</v>
      </c>
      <c r="I49" s="2">
        <v>183.3</v>
      </c>
      <c r="J49" s="2">
        <v>91.7</v>
      </c>
      <c r="K49" s="2">
        <f t="shared" si="0"/>
        <v>1.9989094874591058</v>
      </c>
      <c r="L49" s="2">
        <v>0.44</v>
      </c>
      <c r="N49" s="2">
        <f t="shared" si="1"/>
        <v>0.91233999999999993</v>
      </c>
      <c r="O49" s="2">
        <f t="shared" si="2"/>
        <v>1.0345864770195246</v>
      </c>
      <c r="P49" s="2">
        <f t="shared" si="3"/>
        <v>0.47415812126499451</v>
      </c>
      <c r="Q49" s="2">
        <f t="shared" si="4"/>
        <v>0.12032594375897732</v>
      </c>
      <c r="R49" s="2">
        <f t="shared" si="5"/>
        <v>1.008520259177452</v>
      </c>
      <c r="S49" s="2">
        <f t="shared" si="18"/>
        <v>34.410014755792346</v>
      </c>
      <c r="T49" s="2">
        <f t="shared" si="7"/>
        <v>0.45830690019356041</v>
      </c>
      <c r="U49" s="2">
        <f t="shared" si="8"/>
        <v>-2.1887173620284628</v>
      </c>
      <c r="V49" s="2">
        <v>0</v>
      </c>
      <c r="W49" s="2">
        <f t="shared" si="19"/>
        <v>5</v>
      </c>
      <c r="X49" s="16">
        <f t="shared" si="20"/>
        <v>7</v>
      </c>
      <c r="Y49" s="16">
        <f t="shared" si="21"/>
        <v>-1.225358741857542</v>
      </c>
      <c r="Z49" s="1">
        <f t="shared" si="22"/>
        <v>0.1102200424017787</v>
      </c>
      <c r="AA49" s="16">
        <f t="shared" si="23"/>
        <v>0.68820029511584691</v>
      </c>
      <c r="AB49" s="1">
        <f t="shared" si="14"/>
        <v>0</v>
      </c>
      <c r="AC49" s="1">
        <f t="shared" si="24"/>
        <v>1</v>
      </c>
    </row>
    <row r="50" spans="4:29" x14ac:dyDescent="0.3">
      <c r="D50" s="2">
        <v>7.4</v>
      </c>
      <c r="E50" s="2">
        <v>3.5</v>
      </c>
      <c r="F50" s="2">
        <v>10</v>
      </c>
      <c r="G50" s="2">
        <v>21</v>
      </c>
      <c r="H50" s="2">
        <v>0.4</v>
      </c>
      <c r="I50" s="2">
        <v>58.6</v>
      </c>
      <c r="J50" s="2">
        <v>54.6</v>
      </c>
      <c r="K50" s="2">
        <f t="shared" si="0"/>
        <v>1.0732600732600732</v>
      </c>
      <c r="L50" s="2">
        <v>0.26</v>
      </c>
      <c r="N50" s="2">
        <f t="shared" si="1"/>
        <v>0.97322500000000001</v>
      </c>
      <c r="O50" s="2">
        <f t="shared" si="2"/>
        <v>1.0345864770195246</v>
      </c>
      <c r="P50" s="2">
        <f t="shared" si="3"/>
        <v>0.27157611904761908</v>
      </c>
      <c r="Q50" s="2">
        <f t="shared" si="4"/>
        <v>3.7778724140058317</v>
      </c>
      <c r="R50" s="2">
        <f t="shared" si="5"/>
        <v>1.0862340895940727</v>
      </c>
      <c r="S50" s="2">
        <f t="shared" si="18"/>
        <v>14.64021330994656</v>
      </c>
      <c r="T50" s="2">
        <f t="shared" si="7"/>
        <v>0.26249726347669433</v>
      </c>
      <c r="U50" s="2">
        <f t="shared" si="8"/>
        <v>0.15646430959377813</v>
      </c>
      <c r="V50" s="2">
        <v>1</v>
      </c>
      <c r="W50" s="2">
        <f t="shared" si="19"/>
        <v>0.59606072658227816</v>
      </c>
      <c r="X50" s="16">
        <f t="shared" si="20"/>
        <v>21</v>
      </c>
      <c r="Y50" s="16">
        <f t="shared" si="21"/>
        <v>3.9858923705895637</v>
      </c>
      <c r="Z50" s="1">
        <f t="shared" si="22"/>
        <v>0.99996638650876035</v>
      </c>
      <c r="AA50" s="16">
        <f t="shared" si="23"/>
        <v>0.29280426619893118</v>
      </c>
      <c r="AB50" s="1">
        <f t="shared" si="14"/>
        <v>1</v>
      </c>
      <c r="AC50" s="1">
        <f t="shared" si="24"/>
        <v>0</v>
      </c>
    </row>
    <row r="51" spans="4:29" x14ac:dyDescent="0.3">
      <c r="D51" s="2">
        <v>7.4</v>
      </c>
      <c r="E51" s="2">
        <v>5</v>
      </c>
      <c r="F51" s="2">
        <v>31</v>
      </c>
      <c r="G51" s="2">
        <v>29</v>
      </c>
      <c r="H51" s="2">
        <v>0.4</v>
      </c>
      <c r="I51" s="2">
        <v>89.3</v>
      </c>
      <c r="J51" s="2">
        <v>70.3</v>
      </c>
      <c r="K51" s="2">
        <f t="shared" si="0"/>
        <v>1.2702702702702702</v>
      </c>
      <c r="L51" s="2">
        <v>0.3</v>
      </c>
      <c r="N51" s="2">
        <f t="shared" si="1"/>
        <v>0.96174999999999999</v>
      </c>
      <c r="O51" s="2">
        <f t="shared" si="2"/>
        <v>1.0345864770195246</v>
      </c>
      <c r="P51" s="2">
        <f t="shared" si="3"/>
        <v>0.31763743243243248</v>
      </c>
      <c r="Q51" s="2">
        <f t="shared" si="4"/>
        <v>4.6370504164880719</v>
      </c>
      <c r="R51" s="2">
        <f t="shared" si="5"/>
        <v>1.1461697794069006</v>
      </c>
      <c r="S51" s="2">
        <f t="shared" si="18"/>
        <v>40.168313578101987</v>
      </c>
      <c r="T51" s="2">
        <f t="shared" si="7"/>
        <v>0.30701873597603391</v>
      </c>
      <c r="U51" s="2">
        <f t="shared" si="8"/>
        <v>0.1306747920617691</v>
      </c>
      <c r="V51" s="2">
        <v>0</v>
      </c>
      <c r="W51" s="2">
        <f t="shared" si="19"/>
        <v>5</v>
      </c>
      <c r="X51" s="16">
        <f t="shared" si="20"/>
        <v>29</v>
      </c>
      <c r="Y51" s="16">
        <f t="shared" si="21"/>
        <v>-3.8415336964393485</v>
      </c>
      <c r="Z51" s="1">
        <f t="shared" si="22"/>
        <v>6.1133973526481867E-5</v>
      </c>
      <c r="AA51" s="16">
        <f t="shared" si="23"/>
        <v>0.80336627156203977</v>
      </c>
      <c r="AB51" s="1">
        <f t="shared" si="14"/>
        <v>0</v>
      </c>
      <c r="AC51" s="1">
        <f t="shared" si="24"/>
        <v>1</v>
      </c>
    </row>
    <row r="52" spans="4:29" x14ac:dyDescent="0.3">
      <c r="D52" s="2">
        <v>7.4</v>
      </c>
      <c r="E52" s="2">
        <v>3.8</v>
      </c>
      <c r="F52" s="2">
        <v>10</v>
      </c>
      <c r="G52" s="2">
        <v>28</v>
      </c>
      <c r="H52" s="2">
        <v>0.4</v>
      </c>
      <c r="I52" s="2">
        <v>68.2</v>
      </c>
      <c r="J52" s="2">
        <v>43.2</v>
      </c>
      <c r="K52" s="2">
        <f t="shared" si="0"/>
        <v>1.5787037037037037</v>
      </c>
      <c r="L52" s="2">
        <v>0.38</v>
      </c>
      <c r="N52" s="2">
        <f t="shared" si="1"/>
        <v>0.97092999999999996</v>
      </c>
      <c r="O52" s="2">
        <f t="shared" si="2"/>
        <v>1.0345864770195246</v>
      </c>
      <c r="P52" s="2">
        <f t="shared" si="3"/>
        <v>0.39853080462962964</v>
      </c>
      <c r="Q52" s="2">
        <f t="shared" si="4"/>
        <v>4.5615070448822781</v>
      </c>
      <c r="R52" s="2">
        <f t="shared" si="5"/>
        <v>1.1381620734196169</v>
      </c>
      <c r="S52" s="2">
        <f t="shared" si="18"/>
        <v>15.943127779078447</v>
      </c>
      <c r="T52" s="2">
        <f t="shared" si="7"/>
        <v>0.38520782310796492</v>
      </c>
      <c r="U52" s="2">
        <f t="shared" si="8"/>
        <v>0.16967421668170135</v>
      </c>
      <c r="V52" s="2">
        <v>1</v>
      </c>
      <c r="W52" s="2">
        <f t="shared" si="19"/>
        <v>0.44047448287192642</v>
      </c>
      <c r="X52" s="16">
        <f t="shared" si="20"/>
        <v>28</v>
      </c>
      <c r="Y52" s="16">
        <f t="shared" si="21"/>
        <v>5.3237695283106827</v>
      </c>
      <c r="Z52" s="1">
        <f t="shared" si="22"/>
        <v>0.99999994918066548</v>
      </c>
      <c r="AA52" s="16">
        <f t="shared" si="23"/>
        <v>0.31886255558156895</v>
      </c>
      <c r="AB52" s="1">
        <f t="shared" si="14"/>
        <v>1</v>
      </c>
      <c r="AC52" s="1">
        <f t="shared" si="24"/>
        <v>0</v>
      </c>
    </row>
    <row r="53" spans="4:29" x14ac:dyDescent="0.3">
      <c r="D53" s="2">
        <v>7.4</v>
      </c>
      <c r="E53" s="2">
        <v>8</v>
      </c>
      <c r="F53" s="2">
        <v>18</v>
      </c>
      <c r="G53" s="2">
        <v>25</v>
      </c>
      <c r="H53" s="2">
        <v>0.4</v>
      </c>
      <c r="I53" s="2">
        <v>148.1</v>
      </c>
      <c r="J53" s="2">
        <v>76.099999999999994</v>
      </c>
      <c r="K53" s="2">
        <f t="shared" si="0"/>
        <v>1.9461235216819974</v>
      </c>
      <c r="L53" s="2">
        <v>0.44</v>
      </c>
      <c r="N53" s="2">
        <f t="shared" si="1"/>
        <v>0.93879999999999997</v>
      </c>
      <c r="O53" s="2">
        <f t="shared" si="2"/>
        <v>1.0345864770195246</v>
      </c>
      <c r="P53" s="2">
        <f t="shared" si="3"/>
        <v>0.47502539816031542</v>
      </c>
      <c r="Q53" s="2">
        <f t="shared" si="4"/>
        <v>4.2887700920237108</v>
      </c>
      <c r="R53" s="2">
        <f t="shared" si="5"/>
        <v>1.115</v>
      </c>
      <c r="S53" s="2">
        <f t="shared" si="18"/>
        <v>24.358770092023711</v>
      </c>
      <c r="T53" s="2">
        <f t="shared" si="7"/>
        <v>0.45914518381178376</v>
      </c>
      <c r="U53" s="2">
        <f t="shared" si="8"/>
        <v>0.27975690432192429</v>
      </c>
      <c r="V53" s="2">
        <v>1</v>
      </c>
      <c r="W53" s="2">
        <f t="shared" si="19"/>
        <v>0.60929944206189113</v>
      </c>
      <c r="X53" s="16">
        <f t="shared" si="20"/>
        <v>25</v>
      </c>
      <c r="Y53" s="16">
        <f t="shared" si="21"/>
        <v>3.8066364335567835</v>
      </c>
      <c r="Z53" s="1">
        <f t="shared" si="22"/>
        <v>0.99992956520237097</v>
      </c>
      <c r="AA53" s="16">
        <f t="shared" si="23"/>
        <v>0.4871754018404742</v>
      </c>
      <c r="AB53" s="1">
        <f t="shared" si="14"/>
        <v>1</v>
      </c>
      <c r="AC53" s="1">
        <f t="shared" si="24"/>
        <v>0</v>
      </c>
    </row>
    <row r="54" spans="4:29" x14ac:dyDescent="0.3">
      <c r="D54" s="2">
        <v>7.4</v>
      </c>
      <c r="E54" s="2">
        <v>5.2</v>
      </c>
      <c r="F54" s="2">
        <v>18</v>
      </c>
      <c r="G54" s="2">
        <v>18</v>
      </c>
      <c r="H54" s="2">
        <v>0.4</v>
      </c>
      <c r="I54" s="2">
        <v>94.5</v>
      </c>
      <c r="J54" s="2">
        <v>48.5</v>
      </c>
      <c r="K54" s="2">
        <f t="shared" si="0"/>
        <v>1.9484536082474226</v>
      </c>
      <c r="L54" s="2">
        <v>0.46</v>
      </c>
      <c r="N54" s="2">
        <f t="shared" si="1"/>
        <v>0.96021999999999996</v>
      </c>
      <c r="O54" s="2">
        <f t="shared" si="2"/>
        <v>1.0345864770195246</v>
      </c>
      <c r="P54" s="2">
        <f t="shared" si="3"/>
        <v>0.48644547216494843</v>
      </c>
      <c r="Q54" s="2">
        <f t="shared" si="4"/>
        <v>3.2335488424157086</v>
      </c>
      <c r="R54" s="2">
        <f t="shared" si="5"/>
        <v>1.066367532368147</v>
      </c>
      <c r="S54" s="2">
        <f t="shared" si="18"/>
        <v>22.428164425042354</v>
      </c>
      <c r="T54" s="2">
        <f t="shared" si="7"/>
        <v>0.47018348197080512</v>
      </c>
      <c r="U54" s="2">
        <f t="shared" si="8"/>
        <v>0.24824080013403305</v>
      </c>
      <c r="V54" s="2">
        <v>1</v>
      </c>
      <c r="W54" s="2">
        <f t="shared" si="19"/>
        <v>0.52796580410165694</v>
      </c>
      <c r="X54" s="16">
        <f t="shared" si="20"/>
        <v>18</v>
      </c>
      <c r="Y54" s="16">
        <f t="shared" si="21"/>
        <v>3.6228010999007041</v>
      </c>
      <c r="Z54" s="1">
        <f t="shared" si="22"/>
        <v>0.99985428504217022</v>
      </c>
      <c r="AA54" s="16">
        <f t="shared" si="23"/>
        <v>0.44856328850084709</v>
      </c>
      <c r="AB54" s="1">
        <f t="shared" si="14"/>
        <v>1</v>
      </c>
      <c r="AC54" s="1">
        <f t="shared" si="24"/>
        <v>0</v>
      </c>
    </row>
    <row r="55" spans="4:29" x14ac:dyDescent="0.3">
      <c r="D55" s="2">
        <v>7.4</v>
      </c>
      <c r="E55" s="2">
        <v>10.199999999999999</v>
      </c>
      <c r="F55" s="2">
        <v>27</v>
      </c>
      <c r="G55" s="2">
        <v>19</v>
      </c>
      <c r="H55" s="2">
        <v>0.4</v>
      </c>
      <c r="I55" s="2">
        <v>193</v>
      </c>
      <c r="J55" s="2">
        <v>97</v>
      </c>
      <c r="K55" s="2">
        <f t="shared" si="0"/>
        <v>1.9896907216494846</v>
      </c>
      <c r="L55" s="2">
        <v>0.43</v>
      </c>
      <c r="N55" s="2">
        <f t="shared" si="1"/>
        <v>0.90165999999999991</v>
      </c>
      <c r="O55" s="2">
        <f t="shared" si="2"/>
        <v>1.0345864770195246</v>
      </c>
      <c r="P55" s="2">
        <f t="shared" si="3"/>
        <v>0.46644637938144323</v>
      </c>
      <c r="Q55" s="2">
        <f t="shared" si="4"/>
        <v>3.4338573135717136</v>
      </c>
      <c r="R55" s="2">
        <f t="shared" si="5"/>
        <v>1.0728190799272728</v>
      </c>
      <c r="S55" s="2">
        <f t="shared" si="18"/>
        <v>32.399972471608081</v>
      </c>
      <c r="T55" s="2">
        <f t="shared" si="7"/>
        <v>0.45085296371280575</v>
      </c>
      <c r="U55" s="2">
        <f t="shared" si="8"/>
        <v>0.86035625588501319</v>
      </c>
      <c r="V55" s="2">
        <v>0</v>
      </c>
      <c r="W55" s="2">
        <f t="shared" si="19"/>
        <v>5</v>
      </c>
      <c r="X55" s="16">
        <f t="shared" si="20"/>
        <v>19</v>
      </c>
      <c r="Y55" s="16">
        <f t="shared" si="21"/>
        <v>0.73370767861035269</v>
      </c>
      <c r="Z55" s="1">
        <f t="shared" si="22"/>
        <v>0.76843654118204152</v>
      </c>
      <c r="AA55" s="16">
        <f t="shared" si="23"/>
        <v>0.64799944943216159</v>
      </c>
      <c r="AB55" s="1">
        <f t="shared" si="14"/>
        <v>0</v>
      </c>
      <c r="AC55" s="1">
        <f t="shared" si="24"/>
        <v>1</v>
      </c>
    </row>
    <row r="56" spans="4:29" hidden="1" x14ac:dyDescent="0.3">
      <c r="D56" s="2">
        <v>7.4</v>
      </c>
      <c r="E56" s="2">
        <v>3.5</v>
      </c>
      <c r="F56" s="2">
        <v>14</v>
      </c>
      <c r="G56" s="2">
        <v>34</v>
      </c>
      <c r="H56" s="2">
        <v>0.4</v>
      </c>
      <c r="I56" s="2">
        <v>66.2</v>
      </c>
      <c r="J56" s="2">
        <v>66.2</v>
      </c>
      <c r="K56" s="2">
        <f t="shared" si="0"/>
        <v>1</v>
      </c>
      <c r="L56" s="2">
        <v>0.24</v>
      </c>
      <c r="N56" s="2">
        <f t="shared" si="1"/>
        <v>0.97322500000000001</v>
      </c>
      <c r="O56" s="2">
        <f t="shared" si="2"/>
        <v>1.0345864770195246</v>
      </c>
      <c r="P56" s="2">
        <f t="shared" si="3"/>
        <v>0.25303849999999994</v>
      </c>
      <c r="Q56" s="2">
        <f t="shared" si="4"/>
        <v>4.9314848948208478</v>
      </c>
      <c r="R56" s="2">
        <f t="shared" si="5"/>
        <v>1.1882523644247402</v>
      </c>
      <c r="S56" s="2">
        <f t="shared" si="16"/>
        <v>21.567017996767213</v>
      </c>
      <c r="T56" s="2">
        <f t="shared" si="7"/>
        <v>0.24457936153289256</v>
      </c>
      <c r="U56" s="2">
        <f t="shared" si="8"/>
        <v>0.23592276266519036</v>
      </c>
      <c r="V56" s="2">
        <v>0</v>
      </c>
      <c r="W56" s="2">
        <f t="shared" si="17"/>
        <v>0.96460617603444843</v>
      </c>
    </row>
    <row r="57" spans="4:29" hidden="1" x14ac:dyDescent="0.3">
      <c r="D57" s="2">
        <v>7.4</v>
      </c>
      <c r="E57" s="2">
        <v>6.6</v>
      </c>
      <c r="F57" s="2">
        <v>8</v>
      </c>
      <c r="G57" s="2">
        <v>35</v>
      </c>
      <c r="H57" s="2">
        <v>0.4</v>
      </c>
      <c r="I57" s="2">
        <v>122</v>
      </c>
      <c r="J57" s="2">
        <v>122</v>
      </c>
      <c r="K57" s="2">
        <f t="shared" si="0"/>
        <v>1</v>
      </c>
      <c r="L57" s="2">
        <v>0.23</v>
      </c>
      <c r="N57" s="2">
        <f t="shared" si="1"/>
        <v>0.94950999999999997</v>
      </c>
      <c r="O57" s="2">
        <f t="shared" si="2"/>
        <v>1.0345864770195246</v>
      </c>
      <c r="P57" s="2">
        <f t="shared" si="3"/>
        <v>0.24687260000000003</v>
      </c>
      <c r="Q57" s="2">
        <f t="shared" si="4"/>
        <v>5</v>
      </c>
      <c r="R57" s="2">
        <f t="shared" si="5"/>
        <v>1.2</v>
      </c>
      <c r="S57" s="2">
        <f t="shared" si="16"/>
        <v>14.6</v>
      </c>
      <c r="T57" s="2">
        <f t="shared" si="7"/>
        <v>0.23861958906634836</v>
      </c>
      <c r="U57" s="2">
        <f t="shared" si="8"/>
        <v>0.15606511636518641</v>
      </c>
      <c r="V57" s="2">
        <v>0</v>
      </c>
      <c r="W57" s="2">
        <f t="shared" si="17"/>
        <v>0.65403312852823825</v>
      </c>
    </row>
    <row r="58" spans="4:29" x14ac:dyDescent="0.3">
      <c r="D58" s="2">
        <v>7.4</v>
      </c>
      <c r="E58" s="2">
        <v>4.0999999999999996</v>
      </c>
      <c r="F58" s="2">
        <v>9</v>
      </c>
      <c r="G58" s="2">
        <v>33</v>
      </c>
      <c r="H58" s="2">
        <v>0.4</v>
      </c>
      <c r="I58" s="2">
        <v>71.2</v>
      </c>
      <c r="J58" s="2">
        <v>45.2</v>
      </c>
      <c r="K58" s="2">
        <f t="shared" si="0"/>
        <v>1.5752212389380531</v>
      </c>
      <c r="L58" s="2">
        <v>0.38</v>
      </c>
      <c r="N58" s="2">
        <f t="shared" si="1"/>
        <v>0.96863500000000002</v>
      </c>
      <c r="O58" s="2">
        <f t="shared" si="2"/>
        <v>1.0345864770195246</v>
      </c>
      <c r="P58" s="2">
        <f t="shared" si="3"/>
        <v>0.39671175044247786</v>
      </c>
      <c r="Q58" s="2">
        <f t="shared" si="4"/>
        <v>4.8818683604776183</v>
      </c>
      <c r="R58" s="2">
        <f t="shared" si="5"/>
        <v>1.179570567335755</v>
      </c>
      <c r="S58" s="2">
        <f t="shared" ref="S58:S99" si="25">IF(Q58+R58*F58&lt;=50,Q58+R58*F58,50)</f>
        <v>15.498003466499414</v>
      </c>
      <c r="T58" s="2">
        <f t="shared" si="7"/>
        <v>0.38344958034377169</v>
      </c>
      <c r="U58" s="2">
        <f t="shared" si="8"/>
        <v>0.16509849641242344</v>
      </c>
      <c r="V58" s="2">
        <v>1</v>
      </c>
      <c r="W58" s="2">
        <f t="shared" ref="W58:W99" si="26">IF(S58&lt;=30,U58/T58,5)</f>
        <v>0.43056116077740575</v>
      </c>
      <c r="X58" s="16">
        <f t="shared" ref="X58:X99" si="27">IF(G58&lt;5,5,IF(G58&gt;35,35,G58))</f>
        <v>33</v>
      </c>
      <c r="Y58" s="16">
        <f t="shared" ref="Y58:Y99" si="28">-(F58*(1+0.004*X58)-13.32*LN(P58)-29.53*LN(D58)-3.7*LN(J58/100)+0.05*X58+16.85)/2.7</f>
        <v>5.6158111573199196</v>
      </c>
      <c r="Z58" s="1">
        <f t="shared" ref="Z58:Z99" si="29">_xlfn.NORM.S.DIST(Y58,TRUE)</f>
        <v>0.99999999021788788</v>
      </c>
      <c r="AA58" s="16">
        <f t="shared" ref="AA58:AA99" si="30">S58/50</f>
        <v>0.30996006932998826</v>
      </c>
      <c r="AB58" s="1">
        <f t="shared" ref="AB58:AB99" si="31">IF(AND(V58=1,W58&lt;=1),1,0)</f>
        <v>1</v>
      </c>
      <c r="AC58" s="1">
        <f t="shared" ref="AC58:AC99" si="32">IF(AND(V58=0,W58&gt;1),1,0)</f>
        <v>0</v>
      </c>
    </row>
    <row r="59" spans="4:29" x14ac:dyDescent="0.3">
      <c r="D59" s="2">
        <v>7.4</v>
      </c>
      <c r="E59" s="2">
        <v>6.8</v>
      </c>
      <c r="F59" s="2">
        <v>43</v>
      </c>
      <c r="G59" s="2">
        <v>17</v>
      </c>
      <c r="H59" s="2">
        <v>0.4</v>
      </c>
      <c r="I59" s="2">
        <v>117.9</v>
      </c>
      <c r="J59" s="2">
        <v>65.400000000000006</v>
      </c>
      <c r="K59" s="2">
        <f t="shared" si="0"/>
        <v>1.8027522935779816</v>
      </c>
      <c r="L59" s="2">
        <v>0.41</v>
      </c>
      <c r="N59" s="2">
        <f t="shared" si="1"/>
        <v>0.94798000000000004</v>
      </c>
      <c r="O59" s="2">
        <f t="shared" si="2"/>
        <v>1.0345864770195246</v>
      </c>
      <c r="P59" s="2">
        <f t="shared" si="3"/>
        <v>0.44433301100917433</v>
      </c>
      <c r="Q59" s="2">
        <f t="shared" si="4"/>
        <v>3.011868208894426</v>
      </c>
      <c r="R59" s="2">
        <f t="shared" si="5"/>
        <v>1.0600927956355002</v>
      </c>
      <c r="S59" s="2">
        <f t="shared" si="25"/>
        <v>48.595858421220932</v>
      </c>
      <c r="T59" s="2">
        <f t="shared" si="7"/>
        <v>0.42947885061210689</v>
      </c>
      <c r="U59" s="2">
        <f t="shared" si="8"/>
        <v>0.28663409315767896</v>
      </c>
      <c r="V59" s="2">
        <v>0</v>
      </c>
      <c r="W59" s="2">
        <f t="shared" si="26"/>
        <v>5</v>
      </c>
      <c r="X59" s="16">
        <f t="shared" si="27"/>
        <v>17</v>
      </c>
      <c r="Y59" s="16">
        <f t="shared" si="28"/>
        <v>-6.257934623863834</v>
      </c>
      <c r="Z59" s="1">
        <f t="shared" si="29"/>
        <v>1.9505463940578783E-10</v>
      </c>
      <c r="AA59" s="16">
        <f t="shared" si="30"/>
        <v>0.97191716842441866</v>
      </c>
      <c r="AB59" s="1">
        <f t="shared" si="31"/>
        <v>0</v>
      </c>
      <c r="AC59" s="1">
        <f t="shared" si="32"/>
        <v>1</v>
      </c>
    </row>
    <row r="60" spans="4:29" x14ac:dyDescent="0.3">
      <c r="D60" s="2">
        <v>7.4</v>
      </c>
      <c r="E60" s="2">
        <v>6.6</v>
      </c>
      <c r="F60" s="2">
        <v>7</v>
      </c>
      <c r="G60" s="2">
        <v>20</v>
      </c>
      <c r="H60" s="2">
        <v>0.4</v>
      </c>
      <c r="I60" s="2">
        <v>119.3</v>
      </c>
      <c r="J60" s="2">
        <v>77.3</v>
      </c>
      <c r="K60" s="2">
        <f t="shared" si="0"/>
        <v>1.5433376455368693</v>
      </c>
      <c r="L60" s="2">
        <v>0.36</v>
      </c>
      <c r="N60" s="2">
        <f t="shared" si="1"/>
        <v>0.94950999999999997</v>
      </c>
      <c r="O60" s="2">
        <f t="shared" si="2"/>
        <v>1.0345864770195246</v>
      </c>
      <c r="P60" s="2">
        <f t="shared" si="3"/>
        <v>0.38100777723156537</v>
      </c>
      <c r="Q60" s="2">
        <f t="shared" si="4"/>
        <v>3.6146679572174487</v>
      </c>
      <c r="R60" s="2">
        <f t="shared" si="5"/>
        <v>1.0794427190999916</v>
      </c>
      <c r="S60" s="2">
        <f t="shared" si="25"/>
        <v>11.170766990917389</v>
      </c>
      <c r="T60" s="2">
        <f t="shared" si="7"/>
        <v>0.36827059476863339</v>
      </c>
      <c r="U60" s="2">
        <f t="shared" si="8"/>
        <v>0.12358596362409591</v>
      </c>
      <c r="V60" s="2">
        <v>1</v>
      </c>
      <c r="W60" s="2">
        <f t="shared" si="26"/>
        <v>0.33558466350466831</v>
      </c>
      <c r="X60" s="16">
        <f t="shared" si="27"/>
        <v>20</v>
      </c>
      <c r="Y60" s="16">
        <f t="shared" si="28"/>
        <v>7.3659635587146859</v>
      </c>
      <c r="Z60" s="1">
        <f t="shared" si="29"/>
        <v>0.99999999999991207</v>
      </c>
      <c r="AA60" s="16">
        <f t="shared" si="30"/>
        <v>0.2234153398183478</v>
      </c>
      <c r="AB60" s="1">
        <f t="shared" si="31"/>
        <v>1</v>
      </c>
      <c r="AC60" s="1">
        <f t="shared" si="32"/>
        <v>0</v>
      </c>
    </row>
    <row r="61" spans="4:29" x14ac:dyDescent="0.3">
      <c r="D61" s="2">
        <v>7.4</v>
      </c>
      <c r="E61" s="2">
        <v>4</v>
      </c>
      <c r="F61" s="2">
        <v>8</v>
      </c>
      <c r="G61" s="2">
        <v>33</v>
      </c>
      <c r="H61" s="2">
        <v>0.4</v>
      </c>
      <c r="I61" s="2">
        <v>61.4</v>
      </c>
      <c r="J61" s="2">
        <v>47.4</v>
      </c>
      <c r="K61" s="2">
        <f t="shared" si="0"/>
        <v>1.2953586497890295</v>
      </c>
      <c r="L61" s="2">
        <v>0.31</v>
      </c>
      <c r="N61" s="2">
        <f t="shared" si="1"/>
        <v>0.96940000000000004</v>
      </c>
      <c r="O61" s="2">
        <f t="shared" si="2"/>
        <v>1.0345864770195246</v>
      </c>
      <c r="P61" s="2">
        <f t="shared" si="3"/>
        <v>0.32648737552742618</v>
      </c>
      <c r="Q61" s="2">
        <f t="shared" si="4"/>
        <v>4.8818683604776183</v>
      </c>
      <c r="R61" s="2">
        <f t="shared" si="5"/>
        <v>1.179570567335755</v>
      </c>
      <c r="S61" s="2">
        <f t="shared" si="25"/>
        <v>14.318432899163659</v>
      </c>
      <c r="T61" s="2">
        <f t="shared" si="7"/>
        <v>0.31557282332549258</v>
      </c>
      <c r="U61" s="2">
        <f t="shared" si="8"/>
        <v>0.15328332543515852</v>
      </c>
      <c r="V61" s="2">
        <v>1</v>
      </c>
      <c r="W61" s="2">
        <f t="shared" si="26"/>
        <v>0.48573043717727515</v>
      </c>
      <c r="X61" s="16">
        <f t="shared" si="27"/>
        <v>33</v>
      </c>
      <c r="Y61" s="16">
        <f t="shared" si="28"/>
        <v>5.1390920455797238</v>
      </c>
      <c r="Z61" s="1">
        <f t="shared" si="29"/>
        <v>0.99999986196542412</v>
      </c>
      <c r="AA61" s="16">
        <f t="shared" si="30"/>
        <v>0.28636865798327316</v>
      </c>
      <c r="AB61" s="1">
        <f t="shared" si="31"/>
        <v>1</v>
      </c>
      <c r="AC61" s="1">
        <f t="shared" si="32"/>
        <v>0</v>
      </c>
    </row>
    <row r="62" spans="4:29" x14ac:dyDescent="0.3">
      <c r="D62" s="2">
        <v>7.4</v>
      </c>
      <c r="E62" s="2">
        <v>6.7</v>
      </c>
      <c r="F62" s="2">
        <v>42</v>
      </c>
      <c r="G62" s="2">
        <v>17</v>
      </c>
      <c r="H62" s="2">
        <v>0.4</v>
      </c>
      <c r="I62" s="2">
        <v>112.7</v>
      </c>
      <c r="J62" s="2">
        <v>71.7</v>
      </c>
      <c r="K62" s="2">
        <f t="shared" si="0"/>
        <v>1.5718270571827058</v>
      </c>
      <c r="L62" s="2">
        <v>0.36</v>
      </c>
      <c r="N62" s="2">
        <f t="shared" si="1"/>
        <v>0.94874499999999995</v>
      </c>
      <c r="O62" s="2">
        <f t="shared" si="2"/>
        <v>1.0345864770195246</v>
      </c>
      <c r="P62" s="2">
        <f t="shared" si="3"/>
        <v>0.38772839595536962</v>
      </c>
      <c r="Q62" s="2">
        <f t="shared" si="4"/>
        <v>3.011868208894426</v>
      </c>
      <c r="R62" s="2">
        <f t="shared" si="5"/>
        <v>1.0600927956355002</v>
      </c>
      <c r="S62" s="2">
        <f t="shared" si="25"/>
        <v>47.535765625585434</v>
      </c>
      <c r="T62" s="2">
        <f t="shared" si="7"/>
        <v>0.37476654157741562</v>
      </c>
      <c r="U62" s="2">
        <f t="shared" si="8"/>
        <v>0.27342309179871627</v>
      </c>
      <c r="V62" s="2">
        <v>0</v>
      </c>
      <c r="W62" s="2">
        <f t="shared" si="26"/>
        <v>5</v>
      </c>
      <c r="X62" s="16">
        <f t="shared" si="27"/>
        <v>17</v>
      </c>
      <c r="Y62" s="16">
        <f t="shared" si="28"/>
        <v>-6.4086096710900486</v>
      </c>
      <c r="Z62" s="1">
        <f t="shared" si="29"/>
        <v>7.3426312746440355E-11</v>
      </c>
      <c r="AA62" s="16">
        <f t="shared" si="30"/>
        <v>0.95071531251170871</v>
      </c>
      <c r="AB62" s="1">
        <f t="shared" si="31"/>
        <v>0</v>
      </c>
      <c r="AC62" s="1">
        <f t="shared" si="32"/>
        <v>1</v>
      </c>
    </row>
    <row r="63" spans="4:29" x14ac:dyDescent="0.3">
      <c r="D63" s="2">
        <v>7.4</v>
      </c>
      <c r="E63" s="2">
        <v>9.1999999999999993</v>
      </c>
      <c r="F63" s="2">
        <v>32</v>
      </c>
      <c r="G63" s="2">
        <v>20</v>
      </c>
      <c r="H63" s="2">
        <v>0.4</v>
      </c>
      <c r="I63" s="2">
        <v>170.8</v>
      </c>
      <c r="J63" s="2">
        <v>88</v>
      </c>
      <c r="K63" s="2">
        <f t="shared" si="0"/>
        <v>1.9409090909090911</v>
      </c>
      <c r="L63" s="2">
        <v>0.43</v>
      </c>
      <c r="N63" s="2">
        <f t="shared" si="1"/>
        <v>0.92835999999999996</v>
      </c>
      <c r="O63" s="2">
        <f t="shared" si="2"/>
        <v>1.0345864770195246</v>
      </c>
      <c r="P63" s="2">
        <f t="shared" si="3"/>
        <v>0.46848421454545458</v>
      </c>
      <c r="Q63" s="2">
        <f t="shared" si="4"/>
        <v>3.6146679572174487</v>
      </c>
      <c r="R63" s="2">
        <f t="shared" si="5"/>
        <v>1.0794427190999916</v>
      </c>
      <c r="S63" s="2">
        <f t="shared" si="25"/>
        <v>38.156834968417179</v>
      </c>
      <c r="T63" s="2">
        <f t="shared" si="7"/>
        <v>0.45282267355270428</v>
      </c>
      <c r="U63" s="2">
        <f t="shared" si="8"/>
        <v>3.7350361575200323E-2</v>
      </c>
      <c r="V63" s="2">
        <v>0</v>
      </c>
      <c r="W63" s="2">
        <f t="shared" si="26"/>
        <v>5</v>
      </c>
      <c r="X63" s="16">
        <f t="shared" si="27"/>
        <v>20</v>
      </c>
      <c r="Y63" s="16">
        <f t="shared" si="28"/>
        <v>-1.4367434505418857</v>
      </c>
      <c r="Z63" s="1">
        <f t="shared" si="29"/>
        <v>7.5395451924071683E-2</v>
      </c>
      <c r="AA63" s="16">
        <f t="shared" si="30"/>
        <v>0.76313669936834361</v>
      </c>
      <c r="AB63" s="1">
        <f t="shared" si="31"/>
        <v>0</v>
      </c>
      <c r="AC63" s="1">
        <f t="shared" si="32"/>
        <v>1</v>
      </c>
    </row>
    <row r="64" spans="4:29" x14ac:dyDescent="0.3">
      <c r="D64" s="2">
        <v>7.4</v>
      </c>
      <c r="E64" s="2">
        <v>8.5</v>
      </c>
      <c r="F64" s="2">
        <v>40</v>
      </c>
      <c r="G64" s="2">
        <v>20</v>
      </c>
      <c r="H64" s="2">
        <v>0.4</v>
      </c>
      <c r="I64" s="2">
        <v>162.80000000000001</v>
      </c>
      <c r="J64" s="2">
        <v>77.8</v>
      </c>
      <c r="K64" s="2">
        <f t="shared" si="0"/>
        <v>2.0925449871465296</v>
      </c>
      <c r="L64" s="2">
        <v>0.47</v>
      </c>
      <c r="N64" s="2">
        <f t="shared" si="1"/>
        <v>0.934975</v>
      </c>
      <c r="O64" s="2">
        <f t="shared" si="2"/>
        <v>1.0345864770195246</v>
      </c>
      <c r="P64" s="2">
        <f t="shared" si="3"/>
        <v>0.50868408483290495</v>
      </c>
      <c r="Q64" s="2">
        <f t="shared" si="4"/>
        <v>3.6146679572174487</v>
      </c>
      <c r="R64" s="2">
        <f t="shared" si="5"/>
        <v>1.0794427190999916</v>
      </c>
      <c r="S64" s="2">
        <f t="shared" si="25"/>
        <v>46.79237672121711</v>
      </c>
      <c r="T64" s="2">
        <f t="shared" si="7"/>
        <v>0.49167865241999015</v>
      </c>
      <c r="U64" s="2">
        <f t="shared" si="8"/>
        <v>0.26362868986744342</v>
      </c>
      <c r="V64" s="2">
        <v>0</v>
      </c>
      <c r="W64" s="2">
        <f t="shared" si="26"/>
        <v>5</v>
      </c>
      <c r="X64" s="16">
        <f t="shared" si="27"/>
        <v>20</v>
      </c>
      <c r="Y64" s="16">
        <f t="shared" si="28"/>
        <v>-4.3994312813847438</v>
      </c>
      <c r="Z64" s="1">
        <f t="shared" si="29"/>
        <v>5.4267469177961643E-6</v>
      </c>
      <c r="AA64" s="16">
        <f t="shared" si="30"/>
        <v>0.93584753442434221</v>
      </c>
      <c r="AB64" s="1">
        <f t="shared" si="31"/>
        <v>0</v>
      </c>
      <c r="AC64" s="1">
        <f t="shared" si="32"/>
        <v>1</v>
      </c>
    </row>
    <row r="65" spans="4:29" x14ac:dyDescent="0.3">
      <c r="D65" s="2">
        <v>7.4</v>
      </c>
      <c r="E65" s="2">
        <v>9.4</v>
      </c>
      <c r="F65" s="2">
        <v>34</v>
      </c>
      <c r="G65" s="2">
        <v>24</v>
      </c>
      <c r="H65" s="2">
        <v>0.4</v>
      </c>
      <c r="I65" s="2">
        <v>180.9</v>
      </c>
      <c r="J65" s="2">
        <v>86.9</v>
      </c>
      <c r="K65" s="2">
        <f t="shared" si="0"/>
        <v>2.0817031070195626</v>
      </c>
      <c r="L65" s="2">
        <v>0.46</v>
      </c>
      <c r="N65" s="2">
        <f t="shared" si="1"/>
        <v>0.92301999999999995</v>
      </c>
      <c r="O65" s="2">
        <f t="shared" si="2"/>
        <v>1.0345864770195246</v>
      </c>
      <c r="P65" s="2">
        <f t="shared" si="3"/>
        <v>0.49957793647871113</v>
      </c>
      <c r="Q65" s="2">
        <f t="shared" si="4"/>
        <v>4.1792796071166904</v>
      </c>
      <c r="R65" s="2">
        <f t="shared" si="5"/>
        <v>1.1075755076535927</v>
      </c>
      <c r="S65" s="2">
        <f t="shared" si="25"/>
        <v>41.836846867338842</v>
      </c>
      <c r="T65" s="2">
        <f t="shared" si="7"/>
        <v>0.48287692481532712</v>
      </c>
      <c r="U65" s="2">
        <f t="shared" si="8"/>
        <v>0.17753310107549394</v>
      </c>
      <c r="V65" s="2">
        <v>0</v>
      </c>
      <c r="W65" s="2">
        <f t="shared" si="26"/>
        <v>5</v>
      </c>
      <c r="X65" s="16">
        <f t="shared" si="27"/>
        <v>24</v>
      </c>
      <c r="Y65" s="16">
        <f t="shared" si="28"/>
        <v>-2.212514640026281</v>
      </c>
      <c r="Z65" s="1">
        <f t="shared" si="29"/>
        <v>1.3465562887823914E-2</v>
      </c>
      <c r="AA65" s="16">
        <f t="shared" si="30"/>
        <v>0.83673693734677679</v>
      </c>
      <c r="AB65" s="1">
        <f t="shared" si="31"/>
        <v>0</v>
      </c>
      <c r="AC65" s="1">
        <f t="shared" si="32"/>
        <v>1</v>
      </c>
    </row>
    <row r="66" spans="4:29" x14ac:dyDescent="0.3">
      <c r="D66" s="2">
        <v>7.4</v>
      </c>
      <c r="E66" s="2">
        <v>5</v>
      </c>
      <c r="F66" s="2">
        <v>15</v>
      </c>
      <c r="G66" s="2">
        <v>35</v>
      </c>
      <c r="H66" s="2">
        <v>0.4</v>
      </c>
      <c r="I66" s="2">
        <v>91.4</v>
      </c>
      <c r="J66" s="2">
        <v>53</v>
      </c>
      <c r="K66" s="2">
        <f t="shared" si="0"/>
        <v>1.7245283018867925</v>
      </c>
      <c r="L66" s="2">
        <v>0.41</v>
      </c>
      <c r="N66" s="2">
        <f t="shared" si="1"/>
        <v>0.96174999999999999</v>
      </c>
      <c r="O66" s="2">
        <f t="shared" si="2"/>
        <v>1.0345864770195246</v>
      </c>
      <c r="P66" s="2">
        <f t="shared" si="3"/>
        <v>0.43122692452830197</v>
      </c>
      <c r="Q66" s="2">
        <f t="shared" si="4"/>
        <v>5</v>
      </c>
      <c r="R66" s="2">
        <f t="shared" si="5"/>
        <v>1.2</v>
      </c>
      <c r="S66" s="2">
        <f t="shared" si="25"/>
        <v>23</v>
      </c>
      <c r="T66" s="2">
        <f t="shared" si="7"/>
        <v>0.41681090378311986</v>
      </c>
      <c r="U66" s="2">
        <f t="shared" si="8"/>
        <v>0.25694061830425469</v>
      </c>
      <c r="V66" s="2">
        <v>1</v>
      </c>
      <c r="W66" s="2">
        <f t="shared" si="26"/>
        <v>0.61644409004700407</v>
      </c>
      <c r="X66" s="16">
        <f t="shared" si="27"/>
        <v>35</v>
      </c>
      <c r="Y66" s="16">
        <f t="shared" si="28"/>
        <v>3.6484909149453846</v>
      </c>
      <c r="Z66" s="1">
        <f t="shared" si="29"/>
        <v>0.99986810738534415</v>
      </c>
      <c r="AA66" s="16">
        <f t="shared" si="30"/>
        <v>0.46</v>
      </c>
      <c r="AB66" s="1">
        <f t="shared" si="31"/>
        <v>1</v>
      </c>
      <c r="AC66" s="1">
        <f t="shared" si="32"/>
        <v>0</v>
      </c>
    </row>
    <row r="67" spans="4:29" x14ac:dyDescent="0.3">
      <c r="D67" s="2">
        <v>7.4</v>
      </c>
      <c r="E67" s="2">
        <v>5.8</v>
      </c>
      <c r="F67" s="2">
        <v>31</v>
      </c>
      <c r="G67" s="2">
        <v>34</v>
      </c>
      <c r="H67" s="2">
        <v>0.4</v>
      </c>
      <c r="I67" s="2">
        <v>108.2</v>
      </c>
      <c r="J67" s="2">
        <v>66.7</v>
      </c>
      <c r="K67" s="2">
        <f t="shared" ref="K67:K393" si="33">I67/J67</f>
        <v>1.6221889055472263</v>
      </c>
      <c r="L67" s="2">
        <v>0.38</v>
      </c>
      <c r="N67" s="2">
        <f t="shared" si="1"/>
        <v>0.95562999999999998</v>
      </c>
      <c r="O67" s="2">
        <f t="shared" si="2"/>
        <v>1.0345864770195246</v>
      </c>
      <c r="P67" s="2">
        <f t="shared" si="3"/>
        <v>0.40305521979010495</v>
      </c>
      <c r="Q67" s="2">
        <f t="shared" si="4"/>
        <v>4.9314848948208478</v>
      </c>
      <c r="R67" s="2">
        <f t="shared" si="5"/>
        <v>1.1882523644247402</v>
      </c>
      <c r="S67" s="2">
        <f t="shared" si="25"/>
        <v>41.767308191987794</v>
      </c>
      <c r="T67" s="2">
        <f t="shared" si="7"/>
        <v>0.38958098597155599</v>
      </c>
      <c r="U67" s="2">
        <f t="shared" si="8"/>
        <v>0.17587630998227552</v>
      </c>
      <c r="V67" s="2">
        <v>0</v>
      </c>
      <c r="W67" s="2">
        <f t="shared" si="26"/>
        <v>5</v>
      </c>
      <c r="X67" s="16">
        <f t="shared" si="27"/>
        <v>34</v>
      </c>
      <c r="Y67" s="16">
        <f t="shared" si="28"/>
        <v>-3.0608545413154773</v>
      </c>
      <c r="Z67" s="1">
        <f t="shared" si="29"/>
        <v>1.1035314382151109E-3</v>
      </c>
      <c r="AA67" s="16">
        <f t="shared" si="30"/>
        <v>0.83534616383975591</v>
      </c>
      <c r="AB67" s="1">
        <f t="shared" si="31"/>
        <v>0</v>
      </c>
      <c r="AC67" s="1">
        <f t="shared" si="32"/>
        <v>1</v>
      </c>
    </row>
    <row r="68" spans="4:29" x14ac:dyDescent="0.3">
      <c r="D68" s="2">
        <v>7.4</v>
      </c>
      <c r="E68" s="2">
        <v>10</v>
      </c>
      <c r="F68" s="2">
        <v>29</v>
      </c>
      <c r="G68" s="2">
        <v>32</v>
      </c>
      <c r="H68" s="2">
        <v>0.4</v>
      </c>
      <c r="I68" s="2">
        <v>190.3</v>
      </c>
      <c r="J68" s="2">
        <v>106.8</v>
      </c>
      <c r="K68" s="2">
        <f t="shared" si="33"/>
        <v>1.7818352059925096</v>
      </c>
      <c r="L68" s="2">
        <v>0.39</v>
      </c>
      <c r="N68" s="2">
        <f t="shared" si="1"/>
        <v>0.90699999999999992</v>
      </c>
      <c r="O68" s="2">
        <f t="shared" si="2"/>
        <v>1.0345864770195246</v>
      </c>
      <c r="P68" s="2">
        <f t="shared" si="3"/>
        <v>0.42019237827715356</v>
      </c>
      <c r="Q68" s="2">
        <f t="shared" si="4"/>
        <v>4.8281005285266305</v>
      </c>
      <c r="R68" s="2">
        <f t="shared" si="5"/>
        <v>1.1710193359837562</v>
      </c>
      <c r="S68" s="2">
        <f t="shared" si="25"/>
        <v>38.787661272055566</v>
      </c>
      <c r="T68" s="2">
        <f t="shared" si="7"/>
        <v>0.40614524509121702</v>
      </c>
      <c r="U68" s="2">
        <f t="shared" si="8"/>
        <v>7.3712595209057791E-2</v>
      </c>
      <c r="V68" s="2">
        <v>0</v>
      </c>
      <c r="W68" s="2">
        <f t="shared" si="26"/>
        <v>5</v>
      </c>
      <c r="X68" s="16">
        <f t="shared" si="27"/>
        <v>32</v>
      </c>
      <c r="Y68" s="16">
        <f t="shared" si="28"/>
        <v>-1.245884730685799</v>
      </c>
      <c r="Z68" s="1">
        <f t="shared" si="29"/>
        <v>0.10640335830950376</v>
      </c>
      <c r="AA68" s="16">
        <f t="shared" si="30"/>
        <v>0.77575322544111136</v>
      </c>
      <c r="AB68" s="1">
        <f t="shared" si="31"/>
        <v>0</v>
      </c>
      <c r="AC68" s="1">
        <f t="shared" si="32"/>
        <v>1</v>
      </c>
    </row>
    <row r="69" spans="4:29" x14ac:dyDescent="0.3">
      <c r="D69" s="2">
        <v>7.4</v>
      </c>
      <c r="E69" s="2">
        <v>1</v>
      </c>
      <c r="F69" s="2">
        <v>6</v>
      </c>
      <c r="G69" s="2">
        <v>90</v>
      </c>
      <c r="H69" s="2">
        <v>0.4</v>
      </c>
      <c r="I69" s="2">
        <v>16.3</v>
      </c>
      <c r="J69" s="2">
        <v>14</v>
      </c>
      <c r="K69" s="2">
        <f t="shared" si="33"/>
        <v>1.1642857142857144</v>
      </c>
      <c r="L69" s="2">
        <v>0.28999999999999998</v>
      </c>
      <c r="N69" s="2">
        <f t="shared" ref="N69:N132" si="34">IF(E69&lt;=9.15,1-0.00765*E69,IF(AND(E69&gt;9.15,E69&lt;=23),1.174-0.0267*E69,IF(AND(E69&gt;23,E69&lt;=30),0.744-0.008*E69,0.5)))</f>
        <v>0.99234999999999995</v>
      </c>
      <c r="O69" s="2">
        <f t="shared" ref="O69:O132" si="35">(10^2.24)/(D69^2.56)</f>
        <v>1.0345864770195246</v>
      </c>
      <c r="P69" s="2">
        <f t="shared" ref="P69:P132" si="36">0.65*H69*I69*N69/J69</f>
        <v>0.30039852142857143</v>
      </c>
      <c r="Q69" s="2">
        <f t="shared" ref="Q69:Q132" si="37">IF(G69&lt;=5,0,IF(AND(G69&gt;5,G69&lt;35),EXP(1.76-190/G69^2),5))</f>
        <v>5</v>
      </c>
      <c r="R69" s="2">
        <f t="shared" ref="R69:R132" si="38">IF(G69&lt;=5,1,IF(AND(G69&gt;5,G69&lt;35),(0.99+(G69^1.5)/1000),1.2))</f>
        <v>1.2</v>
      </c>
      <c r="S69" s="2">
        <f t="shared" si="25"/>
        <v>12.2</v>
      </c>
      <c r="T69" s="2">
        <f t="shared" ref="T69:T132" si="39">P69/O69</f>
        <v>0.29035612595089272</v>
      </c>
      <c r="U69" s="2">
        <f t="shared" ref="U69:U132" si="40">1/(34-S69)+S69/135+50/((10*S69+45)^2)-1/200</f>
        <v>0.13303475154594152</v>
      </c>
      <c r="V69" s="2">
        <v>0</v>
      </c>
      <c r="W69" s="2">
        <f t="shared" si="26"/>
        <v>0.4581778707449809</v>
      </c>
      <c r="X69" s="16">
        <f t="shared" si="27"/>
        <v>35</v>
      </c>
      <c r="Y69" s="16">
        <f t="shared" si="28"/>
        <v>3.8406858122963188</v>
      </c>
      <c r="Z69" s="1">
        <f t="shared" si="29"/>
        <v>0.99993865446849561</v>
      </c>
      <c r="AA69" s="16">
        <f t="shared" si="30"/>
        <v>0.24399999999999999</v>
      </c>
      <c r="AB69" s="1">
        <f t="shared" si="31"/>
        <v>0</v>
      </c>
      <c r="AC69" s="1">
        <f t="shared" si="32"/>
        <v>0</v>
      </c>
    </row>
    <row r="70" spans="4:29" x14ac:dyDescent="0.3">
      <c r="D70" s="2">
        <v>7.4</v>
      </c>
      <c r="E70" s="2">
        <v>1.8</v>
      </c>
      <c r="F70" s="2">
        <v>8</v>
      </c>
      <c r="G70" s="2">
        <v>94</v>
      </c>
      <c r="H70" s="2">
        <v>0.4</v>
      </c>
      <c r="I70" s="2">
        <v>30.9</v>
      </c>
      <c r="J70" s="2">
        <v>20.6</v>
      </c>
      <c r="K70" s="2">
        <f t="shared" si="33"/>
        <v>1.4999999999999998</v>
      </c>
      <c r="L70" s="2">
        <v>0.37</v>
      </c>
      <c r="N70" s="2">
        <f t="shared" si="34"/>
        <v>0.98623000000000005</v>
      </c>
      <c r="O70" s="2">
        <f t="shared" si="35"/>
        <v>1.0345864770195246</v>
      </c>
      <c r="P70" s="2">
        <f t="shared" si="36"/>
        <v>0.38462970000000002</v>
      </c>
      <c r="Q70" s="2">
        <f t="shared" si="37"/>
        <v>5</v>
      </c>
      <c r="R70" s="2">
        <f t="shared" si="38"/>
        <v>1.2</v>
      </c>
      <c r="S70" s="2">
        <f t="shared" si="25"/>
        <v>14.6</v>
      </c>
      <c r="T70" s="2">
        <f t="shared" si="39"/>
        <v>0.37177143577988342</v>
      </c>
      <c r="U70" s="2">
        <f t="shared" si="40"/>
        <v>0.15606511636518641</v>
      </c>
      <c r="V70" s="2">
        <v>0</v>
      </c>
      <c r="W70" s="2">
        <f t="shared" si="26"/>
        <v>0.41978780870510091</v>
      </c>
      <c r="X70" s="16">
        <f t="shared" si="27"/>
        <v>35</v>
      </c>
      <c r="Y70" s="16">
        <f t="shared" si="28"/>
        <v>4.7449018562596308</v>
      </c>
      <c r="Z70" s="1">
        <f t="shared" si="29"/>
        <v>0.99999895696273267</v>
      </c>
      <c r="AA70" s="16">
        <f t="shared" si="30"/>
        <v>0.29199999999999998</v>
      </c>
      <c r="AB70" s="1">
        <f t="shared" si="31"/>
        <v>0</v>
      </c>
      <c r="AC70" s="1">
        <f t="shared" si="32"/>
        <v>0</v>
      </c>
    </row>
    <row r="71" spans="4:29" x14ac:dyDescent="0.3">
      <c r="D71" s="2">
        <v>7.4</v>
      </c>
      <c r="E71" s="2">
        <v>2.6</v>
      </c>
      <c r="F71" s="2">
        <v>7</v>
      </c>
      <c r="G71" s="2">
        <v>100</v>
      </c>
      <c r="H71" s="2">
        <v>0.4</v>
      </c>
      <c r="I71" s="2">
        <v>45.6</v>
      </c>
      <c r="J71" s="2">
        <v>27.3</v>
      </c>
      <c r="K71" s="2">
        <f t="shared" si="33"/>
        <v>1.6703296703296704</v>
      </c>
      <c r="L71" s="2">
        <v>0.41</v>
      </c>
      <c r="N71" s="2">
        <f t="shared" si="34"/>
        <v>0.98011000000000004</v>
      </c>
      <c r="O71" s="2">
        <f t="shared" si="35"/>
        <v>1.0345864770195246</v>
      </c>
      <c r="P71" s="2">
        <f t="shared" si="36"/>
        <v>0.42564777142857152</v>
      </c>
      <c r="Q71" s="2">
        <f t="shared" si="37"/>
        <v>5</v>
      </c>
      <c r="R71" s="2">
        <f t="shared" si="38"/>
        <v>1.2</v>
      </c>
      <c r="S71" s="2">
        <f t="shared" si="25"/>
        <v>13.4</v>
      </c>
      <c r="T71" s="2">
        <f t="shared" si="39"/>
        <v>0.4114182631255664</v>
      </c>
      <c r="U71" s="2">
        <f t="shared" si="40"/>
        <v>0.14436344918824284</v>
      </c>
      <c r="V71" s="2">
        <v>0</v>
      </c>
      <c r="W71" s="2">
        <f t="shared" si="26"/>
        <v>0.35089217501310238</v>
      </c>
      <c r="X71" s="16">
        <f t="shared" si="27"/>
        <v>35</v>
      </c>
      <c r="Y71" s="16">
        <f t="shared" si="28"/>
        <v>6.0529145899174397</v>
      </c>
      <c r="Z71" s="1">
        <f t="shared" si="29"/>
        <v>0.99999999928875849</v>
      </c>
      <c r="AA71" s="16">
        <f t="shared" si="30"/>
        <v>0.26800000000000002</v>
      </c>
      <c r="AB71" s="1">
        <f t="shared" si="31"/>
        <v>0</v>
      </c>
      <c r="AC71" s="1">
        <f t="shared" si="32"/>
        <v>0</v>
      </c>
    </row>
    <row r="72" spans="4:29" x14ac:dyDescent="0.3">
      <c r="D72" s="2">
        <v>7.4</v>
      </c>
      <c r="E72" s="2">
        <v>3.4</v>
      </c>
      <c r="F72" s="2">
        <v>5</v>
      </c>
      <c r="G72" s="2">
        <v>87</v>
      </c>
      <c r="H72" s="2">
        <v>0.4</v>
      </c>
      <c r="I72" s="2">
        <v>60.3</v>
      </c>
      <c r="J72" s="2">
        <v>34</v>
      </c>
      <c r="K72" s="2">
        <f t="shared" si="33"/>
        <v>1.7735294117647058</v>
      </c>
      <c r="L72" s="2">
        <v>0.43</v>
      </c>
      <c r="N72" s="2">
        <f t="shared" si="34"/>
        <v>0.97399000000000002</v>
      </c>
      <c r="O72" s="2">
        <f t="shared" si="35"/>
        <v>1.0345864770195246</v>
      </c>
      <c r="P72" s="2">
        <f t="shared" si="36"/>
        <v>0.44912397705882351</v>
      </c>
      <c r="Q72" s="2">
        <f t="shared" si="37"/>
        <v>5</v>
      </c>
      <c r="R72" s="2">
        <f t="shared" si="38"/>
        <v>1.2</v>
      </c>
      <c r="S72" s="2">
        <f t="shared" si="25"/>
        <v>11</v>
      </c>
      <c r="T72" s="2">
        <f t="shared" si="39"/>
        <v>0.4341096535039552</v>
      </c>
      <c r="U72" s="2">
        <f t="shared" si="40"/>
        <v>0.12204090780370019</v>
      </c>
      <c r="V72" s="2">
        <v>0</v>
      </c>
      <c r="W72" s="2">
        <f t="shared" si="26"/>
        <v>0.28112921889351228</v>
      </c>
      <c r="X72" s="16">
        <f t="shared" si="27"/>
        <v>35</v>
      </c>
      <c r="Y72" s="16">
        <f t="shared" si="28"/>
        <v>7.4629742941405173</v>
      </c>
      <c r="Z72" s="1">
        <f t="shared" si="29"/>
        <v>0.9999999999999577</v>
      </c>
      <c r="AA72" s="16">
        <f t="shared" si="30"/>
        <v>0.22</v>
      </c>
      <c r="AB72" s="1">
        <f t="shared" si="31"/>
        <v>0</v>
      </c>
      <c r="AC72" s="1">
        <f t="shared" si="32"/>
        <v>0</v>
      </c>
    </row>
    <row r="73" spans="4:29" x14ac:dyDescent="0.3">
      <c r="D73" s="2">
        <v>7.4</v>
      </c>
      <c r="E73" s="2">
        <v>4.2</v>
      </c>
      <c r="F73" s="2">
        <v>5</v>
      </c>
      <c r="G73" s="2">
        <v>74</v>
      </c>
      <c r="H73" s="2">
        <v>0.4</v>
      </c>
      <c r="I73" s="2">
        <v>75.8</v>
      </c>
      <c r="J73" s="2">
        <v>41.5</v>
      </c>
      <c r="K73" s="2">
        <f t="shared" si="33"/>
        <v>1.8265060240963855</v>
      </c>
      <c r="L73" s="2">
        <v>0.44</v>
      </c>
      <c r="N73" s="2">
        <f t="shared" si="34"/>
        <v>0.96787000000000001</v>
      </c>
      <c r="O73" s="2">
        <f t="shared" si="35"/>
        <v>1.0345864770195246</v>
      </c>
      <c r="P73" s="2">
        <f t="shared" si="36"/>
        <v>0.45963330024096383</v>
      </c>
      <c r="Q73" s="2">
        <f t="shared" si="37"/>
        <v>5</v>
      </c>
      <c r="R73" s="2">
        <f t="shared" si="38"/>
        <v>1.2</v>
      </c>
      <c r="S73" s="2">
        <f t="shared" si="25"/>
        <v>11</v>
      </c>
      <c r="T73" s="2">
        <f t="shared" si="39"/>
        <v>0.44426764746151781</v>
      </c>
      <c r="U73" s="2">
        <f t="shared" si="40"/>
        <v>0.12204090780370019</v>
      </c>
      <c r="V73" s="2">
        <v>1</v>
      </c>
      <c r="W73" s="2">
        <f t="shared" si="26"/>
        <v>0.27470131687739269</v>
      </c>
      <c r="X73" s="16">
        <f t="shared" si="27"/>
        <v>35</v>
      </c>
      <c r="Y73" s="16">
        <f t="shared" si="28"/>
        <v>7.850242347618626</v>
      </c>
      <c r="Z73" s="1">
        <f t="shared" si="29"/>
        <v>0.99999999999999789</v>
      </c>
      <c r="AA73" s="16">
        <f t="shared" si="30"/>
        <v>0.22</v>
      </c>
      <c r="AB73" s="1">
        <f t="shared" si="31"/>
        <v>1</v>
      </c>
      <c r="AC73" s="1">
        <f t="shared" si="32"/>
        <v>0</v>
      </c>
    </row>
    <row r="74" spans="4:29" x14ac:dyDescent="0.3">
      <c r="D74" s="2">
        <v>7.4</v>
      </c>
      <c r="E74" s="2">
        <v>5</v>
      </c>
      <c r="F74" s="2">
        <v>3</v>
      </c>
      <c r="G74" s="2">
        <v>92</v>
      </c>
      <c r="H74" s="2">
        <v>0.4</v>
      </c>
      <c r="I74" s="2">
        <v>90.1</v>
      </c>
      <c r="J74" s="2">
        <v>47.8</v>
      </c>
      <c r="K74" s="2">
        <f t="shared" si="33"/>
        <v>1.8849372384937237</v>
      </c>
      <c r="L74" s="2">
        <v>0.45</v>
      </c>
      <c r="N74" s="2">
        <f t="shared" si="34"/>
        <v>0.96174999999999999</v>
      </c>
      <c r="O74" s="2">
        <f t="shared" si="35"/>
        <v>1.0345864770195246</v>
      </c>
      <c r="P74" s="2">
        <f t="shared" si="36"/>
        <v>0.47133798117154813</v>
      </c>
      <c r="Q74" s="2">
        <f t="shared" si="37"/>
        <v>5</v>
      </c>
      <c r="R74" s="2">
        <f t="shared" si="38"/>
        <v>1.2</v>
      </c>
      <c r="S74" s="2">
        <f t="shared" si="25"/>
        <v>8.6</v>
      </c>
      <c r="T74" s="2">
        <f t="shared" si="39"/>
        <v>0.45558103806788219</v>
      </c>
      <c r="U74" s="2">
        <f t="shared" si="40"/>
        <v>0.10098736556838772</v>
      </c>
      <c r="V74" s="2">
        <v>0</v>
      </c>
      <c r="W74" s="2">
        <f t="shared" si="26"/>
        <v>0.22166718350850342</v>
      </c>
      <c r="X74" s="16">
        <f t="shared" si="27"/>
        <v>35</v>
      </c>
      <c r="Y74" s="16">
        <f t="shared" si="28"/>
        <v>9.0124199430861651</v>
      </c>
      <c r="Z74" s="1">
        <f t="shared" si="29"/>
        <v>1</v>
      </c>
      <c r="AA74" s="16">
        <f t="shared" si="30"/>
        <v>0.17199999999999999</v>
      </c>
      <c r="AB74" s="1">
        <f t="shared" si="31"/>
        <v>0</v>
      </c>
      <c r="AC74" s="1">
        <f t="shared" si="32"/>
        <v>0</v>
      </c>
    </row>
    <row r="75" spans="4:29" x14ac:dyDescent="0.3">
      <c r="D75" s="2">
        <v>7.4</v>
      </c>
      <c r="E75" s="2">
        <v>6</v>
      </c>
      <c r="F75" s="2">
        <v>3</v>
      </c>
      <c r="G75" s="2">
        <v>97</v>
      </c>
      <c r="H75" s="2">
        <v>0.4</v>
      </c>
      <c r="I75" s="2">
        <v>108.2</v>
      </c>
      <c r="J75" s="2">
        <v>55.9</v>
      </c>
      <c r="K75" s="2">
        <f t="shared" si="33"/>
        <v>1.9355992844364938</v>
      </c>
      <c r="L75" s="2">
        <v>0.45</v>
      </c>
      <c r="N75" s="2">
        <f t="shared" si="34"/>
        <v>0.95409999999999995</v>
      </c>
      <c r="O75" s="2">
        <f t="shared" si="35"/>
        <v>1.0345864770195246</v>
      </c>
      <c r="P75" s="2">
        <f t="shared" si="36"/>
        <v>0.48015637209302325</v>
      </c>
      <c r="Q75" s="2">
        <f t="shared" si="37"/>
        <v>5</v>
      </c>
      <c r="R75" s="2">
        <f t="shared" si="38"/>
        <v>1.2</v>
      </c>
      <c r="S75" s="2">
        <f t="shared" si="25"/>
        <v>8.6</v>
      </c>
      <c r="T75" s="2">
        <f t="shared" si="39"/>
        <v>0.46410462804064062</v>
      </c>
      <c r="U75" s="2">
        <f t="shared" si="40"/>
        <v>0.10098736556838772</v>
      </c>
      <c r="V75" s="2">
        <v>0</v>
      </c>
      <c r="W75" s="2">
        <f t="shared" si="26"/>
        <v>0.21759611834671141</v>
      </c>
      <c r="X75" s="16">
        <f t="shared" si="27"/>
        <v>35</v>
      </c>
      <c r="Y75" s="16">
        <f t="shared" si="28"/>
        <v>9.3183822709219299</v>
      </c>
      <c r="Z75" s="1">
        <f t="shared" si="29"/>
        <v>1</v>
      </c>
      <c r="AA75" s="16">
        <f t="shared" si="30"/>
        <v>0.17199999999999999</v>
      </c>
      <c r="AB75" s="1">
        <f t="shared" si="31"/>
        <v>0</v>
      </c>
      <c r="AC75" s="1">
        <f t="shared" si="32"/>
        <v>0</v>
      </c>
    </row>
    <row r="76" spans="4:29" x14ac:dyDescent="0.3">
      <c r="D76" s="2">
        <v>7.4</v>
      </c>
      <c r="E76" s="2">
        <v>7</v>
      </c>
      <c r="F76" s="2">
        <v>19</v>
      </c>
      <c r="G76" s="2">
        <v>70</v>
      </c>
      <c r="H76" s="2">
        <v>0.4</v>
      </c>
      <c r="I76" s="2">
        <v>127.9</v>
      </c>
      <c r="J76" s="2">
        <v>65.599999999999994</v>
      </c>
      <c r="K76" s="2">
        <f t="shared" si="33"/>
        <v>1.9496951219512197</v>
      </c>
      <c r="L76" s="2">
        <v>0.45</v>
      </c>
      <c r="N76" s="2">
        <f t="shared" si="34"/>
        <v>0.94645000000000001</v>
      </c>
      <c r="O76" s="2">
        <f t="shared" si="35"/>
        <v>1.0345864770195246</v>
      </c>
      <c r="P76" s="2">
        <f t="shared" si="36"/>
        <v>0.47977512652439036</v>
      </c>
      <c r="Q76" s="2">
        <f t="shared" si="37"/>
        <v>5</v>
      </c>
      <c r="R76" s="2">
        <f t="shared" si="38"/>
        <v>1.2</v>
      </c>
      <c r="S76" s="2">
        <f t="shared" si="25"/>
        <v>27.8</v>
      </c>
      <c r="T76" s="2">
        <f t="shared" si="39"/>
        <v>0.46373612760389493</v>
      </c>
      <c r="U76" s="2">
        <f t="shared" si="40"/>
        <v>0.36269550163849029</v>
      </c>
      <c r="V76" s="2">
        <v>1</v>
      </c>
      <c r="W76" s="2">
        <f t="shared" si="26"/>
        <v>0.78211612175338308</v>
      </c>
      <c r="X76" s="16">
        <f t="shared" si="27"/>
        <v>35</v>
      </c>
      <c r="Y76" s="16">
        <f t="shared" si="28"/>
        <v>2.7781828443916656</v>
      </c>
      <c r="Z76" s="1">
        <f t="shared" si="29"/>
        <v>0.99726680757767749</v>
      </c>
      <c r="AA76" s="16">
        <f t="shared" si="30"/>
        <v>0.55600000000000005</v>
      </c>
      <c r="AB76" s="1">
        <f t="shared" si="31"/>
        <v>1</v>
      </c>
      <c r="AC76" s="1">
        <f t="shared" si="32"/>
        <v>0</v>
      </c>
    </row>
    <row r="77" spans="4:29" x14ac:dyDescent="0.3">
      <c r="D77" s="2">
        <v>7.4</v>
      </c>
      <c r="E77" s="2">
        <v>8</v>
      </c>
      <c r="F77" s="2">
        <v>26</v>
      </c>
      <c r="G77" s="2">
        <v>58</v>
      </c>
      <c r="H77" s="2">
        <v>0.4</v>
      </c>
      <c r="I77" s="2">
        <v>147.5</v>
      </c>
      <c r="J77" s="2">
        <v>75.2</v>
      </c>
      <c r="K77" s="2">
        <f t="shared" si="33"/>
        <v>1.9614361702127658</v>
      </c>
      <c r="L77" s="2">
        <v>0.44</v>
      </c>
      <c r="N77" s="2">
        <f t="shared" si="34"/>
        <v>0.93879999999999997</v>
      </c>
      <c r="O77" s="2">
        <f t="shared" si="35"/>
        <v>1.0345864770195246</v>
      </c>
      <c r="P77" s="2">
        <f t="shared" si="36"/>
        <v>0.47876303191489361</v>
      </c>
      <c r="Q77" s="2">
        <f t="shared" si="37"/>
        <v>5</v>
      </c>
      <c r="R77" s="2">
        <f t="shared" si="38"/>
        <v>1.2</v>
      </c>
      <c r="S77" s="2">
        <f t="shared" si="25"/>
        <v>36.200000000000003</v>
      </c>
      <c r="T77" s="2">
        <f t="shared" si="39"/>
        <v>0.46275786756282766</v>
      </c>
      <c r="U77" s="2">
        <f t="shared" si="40"/>
        <v>-0.19109546334361999</v>
      </c>
      <c r="V77" s="2">
        <v>0</v>
      </c>
      <c r="W77" s="2">
        <f t="shared" si="26"/>
        <v>5</v>
      </c>
      <c r="X77" s="16">
        <f t="shared" si="27"/>
        <v>35</v>
      </c>
      <c r="Y77" s="16">
        <f t="shared" si="28"/>
        <v>-6.3159597895942501E-4</v>
      </c>
      <c r="Z77" s="1">
        <f t="shared" si="29"/>
        <v>0.49974802967661397</v>
      </c>
      <c r="AA77" s="16">
        <f t="shared" si="30"/>
        <v>0.72400000000000009</v>
      </c>
      <c r="AB77" s="1">
        <f t="shared" si="31"/>
        <v>0</v>
      </c>
      <c r="AC77" s="1">
        <f t="shared" si="32"/>
        <v>1</v>
      </c>
    </row>
    <row r="78" spans="4:29" x14ac:dyDescent="0.3">
      <c r="D78" s="2">
        <v>7.4</v>
      </c>
      <c r="E78" s="2">
        <v>1</v>
      </c>
      <c r="F78" s="2">
        <v>3</v>
      </c>
      <c r="G78" s="2">
        <v>74</v>
      </c>
      <c r="H78" s="2">
        <v>0.4</v>
      </c>
      <c r="I78" s="2">
        <v>18</v>
      </c>
      <c r="J78" s="2">
        <v>15.8</v>
      </c>
      <c r="K78" s="2">
        <f t="shared" si="33"/>
        <v>1.1392405063291138</v>
      </c>
      <c r="L78" s="2">
        <v>0.28999999999999998</v>
      </c>
      <c r="N78" s="2">
        <f t="shared" si="34"/>
        <v>0.99234999999999995</v>
      </c>
      <c r="O78" s="2">
        <f t="shared" si="35"/>
        <v>1.0345864770195246</v>
      </c>
      <c r="P78" s="2">
        <f t="shared" si="36"/>
        <v>0.29393658227848096</v>
      </c>
      <c r="Q78" s="2">
        <f t="shared" si="37"/>
        <v>5</v>
      </c>
      <c r="R78" s="2">
        <f t="shared" si="38"/>
        <v>1.2</v>
      </c>
      <c r="S78" s="2">
        <f t="shared" si="25"/>
        <v>8.6</v>
      </c>
      <c r="T78" s="2">
        <f t="shared" si="39"/>
        <v>0.28411021099489381</v>
      </c>
      <c r="U78" s="2">
        <f t="shared" si="40"/>
        <v>0.10098736556838772</v>
      </c>
      <c r="V78" s="2">
        <v>1</v>
      </c>
      <c r="W78" s="2">
        <f t="shared" si="26"/>
        <v>0.35545137647376823</v>
      </c>
      <c r="X78" s="16">
        <f t="shared" si="27"/>
        <v>35</v>
      </c>
      <c r="Y78" s="16">
        <f t="shared" si="28"/>
        <v>5.1658222815161725</v>
      </c>
      <c r="Z78" s="1">
        <f t="shared" si="29"/>
        <v>0.99999988030791753</v>
      </c>
      <c r="AA78" s="16">
        <f t="shared" si="30"/>
        <v>0.17199999999999999</v>
      </c>
      <c r="AB78" s="1">
        <f t="shared" si="31"/>
        <v>1</v>
      </c>
      <c r="AC78" s="1">
        <f t="shared" si="32"/>
        <v>0</v>
      </c>
    </row>
    <row r="79" spans="4:29" x14ac:dyDescent="0.3">
      <c r="D79" s="2">
        <v>7.4</v>
      </c>
      <c r="E79" s="2">
        <v>1.8</v>
      </c>
      <c r="F79" s="2">
        <v>5</v>
      </c>
      <c r="G79" s="2">
        <v>86</v>
      </c>
      <c r="H79" s="2">
        <v>0.4</v>
      </c>
      <c r="I79" s="2">
        <v>32.799999999999997</v>
      </c>
      <c r="J79" s="2">
        <v>22.6</v>
      </c>
      <c r="K79" s="2">
        <f t="shared" si="33"/>
        <v>1.4513274336283184</v>
      </c>
      <c r="L79" s="2">
        <v>0.36</v>
      </c>
      <c r="N79" s="2">
        <f t="shared" si="34"/>
        <v>0.98623000000000005</v>
      </c>
      <c r="O79" s="2">
        <f t="shared" si="35"/>
        <v>1.0345864770195246</v>
      </c>
      <c r="P79" s="2">
        <f t="shared" si="36"/>
        <v>0.3721490902654867</v>
      </c>
      <c r="Q79" s="2">
        <f t="shared" si="37"/>
        <v>5</v>
      </c>
      <c r="R79" s="2">
        <f t="shared" si="38"/>
        <v>1.2</v>
      </c>
      <c r="S79" s="2">
        <f t="shared" si="25"/>
        <v>11</v>
      </c>
      <c r="T79" s="2">
        <f t="shared" si="39"/>
        <v>0.35970805585782228</v>
      </c>
      <c r="U79" s="2">
        <f t="shared" si="40"/>
        <v>0.12204090780370019</v>
      </c>
      <c r="V79" s="2">
        <v>1</v>
      </c>
      <c r="W79" s="2">
        <f t="shared" si="26"/>
        <v>0.3392776609149335</v>
      </c>
      <c r="X79" s="16">
        <f t="shared" si="27"/>
        <v>35</v>
      </c>
      <c r="Y79" s="16">
        <f t="shared" si="28"/>
        <v>5.9758120437245204</v>
      </c>
      <c r="Z79" s="1">
        <f t="shared" si="29"/>
        <v>0.9999999988552658</v>
      </c>
      <c r="AA79" s="16">
        <f t="shared" si="30"/>
        <v>0.22</v>
      </c>
      <c r="AB79" s="1">
        <f t="shared" si="31"/>
        <v>1</v>
      </c>
      <c r="AC79" s="1">
        <f t="shared" si="32"/>
        <v>0</v>
      </c>
    </row>
    <row r="80" spans="4:29" x14ac:dyDescent="0.3">
      <c r="D80" s="2">
        <v>7.4</v>
      </c>
      <c r="E80" s="2">
        <v>3.4</v>
      </c>
      <c r="F80" s="2">
        <v>2</v>
      </c>
      <c r="G80" s="2">
        <v>85</v>
      </c>
      <c r="H80" s="2">
        <v>0.4</v>
      </c>
      <c r="I80" s="2">
        <v>62.4</v>
      </c>
      <c r="J80" s="2">
        <v>36.200000000000003</v>
      </c>
      <c r="K80" s="2">
        <f t="shared" si="33"/>
        <v>1.7237569060773479</v>
      </c>
      <c r="L80" s="2">
        <v>0.42</v>
      </c>
      <c r="N80" s="2">
        <f t="shared" si="34"/>
        <v>0.97399000000000002</v>
      </c>
      <c r="O80" s="2">
        <f t="shared" si="35"/>
        <v>1.0345864770195246</v>
      </c>
      <c r="P80" s="2">
        <f t="shared" si="36"/>
        <v>0.43651971712707183</v>
      </c>
      <c r="Q80" s="2">
        <f t="shared" si="37"/>
        <v>5</v>
      </c>
      <c r="R80" s="2">
        <f t="shared" si="38"/>
        <v>1.2</v>
      </c>
      <c r="S80" s="2">
        <f t="shared" si="25"/>
        <v>7.4</v>
      </c>
      <c r="T80" s="2">
        <f t="shared" si="39"/>
        <v>0.4219267570407591</v>
      </c>
      <c r="U80" s="2">
        <f t="shared" si="40"/>
        <v>9.0939623871564443E-2</v>
      </c>
      <c r="V80" s="2">
        <v>0</v>
      </c>
      <c r="W80" s="2">
        <f t="shared" si="26"/>
        <v>0.21553414746526603</v>
      </c>
      <c r="X80" s="16">
        <f t="shared" si="27"/>
        <v>35</v>
      </c>
      <c r="Y80" s="16">
        <f t="shared" si="28"/>
        <v>8.6751318385556822</v>
      </c>
      <c r="Z80" s="1">
        <f t="shared" si="29"/>
        <v>1</v>
      </c>
      <c r="AA80" s="16">
        <f t="shared" si="30"/>
        <v>0.14800000000000002</v>
      </c>
      <c r="AB80" s="1">
        <f t="shared" si="31"/>
        <v>0</v>
      </c>
      <c r="AC80" s="1">
        <f t="shared" si="32"/>
        <v>0</v>
      </c>
    </row>
    <row r="81" spans="4:29" x14ac:dyDescent="0.3">
      <c r="D81" s="2">
        <v>7.4</v>
      </c>
      <c r="E81" s="2">
        <v>4.2</v>
      </c>
      <c r="F81" s="2">
        <v>10</v>
      </c>
      <c r="G81" s="2">
        <v>93</v>
      </c>
      <c r="H81" s="2">
        <v>0.4</v>
      </c>
      <c r="I81" s="2">
        <v>77.400000000000006</v>
      </c>
      <c r="J81" s="2">
        <v>43.2</v>
      </c>
      <c r="K81" s="2">
        <f t="shared" si="33"/>
        <v>1.7916666666666667</v>
      </c>
      <c r="L81" s="2">
        <v>0.43</v>
      </c>
      <c r="N81" s="2">
        <f t="shared" si="34"/>
        <v>0.96787000000000001</v>
      </c>
      <c r="O81" s="2">
        <f t="shared" si="35"/>
        <v>1.0345864770195246</v>
      </c>
      <c r="P81" s="2">
        <f t="shared" si="36"/>
        <v>0.45086610833333335</v>
      </c>
      <c r="Q81" s="2">
        <f t="shared" si="37"/>
        <v>5</v>
      </c>
      <c r="R81" s="2">
        <f t="shared" si="38"/>
        <v>1.2</v>
      </c>
      <c r="S81" s="2">
        <f t="shared" si="25"/>
        <v>17</v>
      </c>
      <c r="T81" s="2">
        <f t="shared" si="39"/>
        <v>0.43579354490714522</v>
      </c>
      <c r="U81" s="2">
        <f t="shared" si="40"/>
        <v>0.18083112110296912</v>
      </c>
      <c r="V81" s="2">
        <v>1</v>
      </c>
      <c r="W81" s="2">
        <f t="shared" si="26"/>
        <v>0.41494676370550393</v>
      </c>
      <c r="X81" s="16">
        <f t="shared" si="27"/>
        <v>35</v>
      </c>
      <c r="Y81" s="16">
        <f t="shared" si="28"/>
        <v>5.6991385939777954</v>
      </c>
      <c r="Z81" s="1">
        <f t="shared" si="29"/>
        <v>0.99999999397928474</v>
      </c>
      <c r="AA81" s="16">
        <f t="shared" si="30"/>
        <v>0.34</v>
      </c>
      <c r="AB81" s="1">
        <f t="shared" si="31"/>
        <v>1</v>
      </c>
      <c r="AC81" s="1">
        <f t="shared" si="32"/>
        <v>0</v>
      </c>
    </row>
    <row r="82" spans="4:29" x14ac:dyDescent="0.3">
      <c r="D82" s="2">
        <v>7.4</v>
      </c>
      <c r="E82" s="2">
        <v>6</v>
      </c>
      <c r="F82" s="2">
        <v>4</v>
      </c>
      <c r="G82" s="2">
        <v>99</v>
      </c>
      <c r="H82" s="2">
        <v>0.4</v>
      </c>
      <c r="I82" s="2">
        <v>109.5</v>
      </c>
      <c r="J82" s="2">
        <v>57.3</v>
      </c>
      <c r="K82" s="2">
        <f t="shared" si="33"/>
        <v>1.9109947643979059</v>
      </c>
      <c r="L82" s="2">
        <v>0.45</v>
      </c>
      <c r="N82" s="2">
        <f t="shared" si="34"/>
        <v>0.95409999999999995</v>
      </c>
      <c r="O82" s="2">
        <f t="shared" si="35"/>
        <v>1.0345864770195246</v>
      </c>
      <c r="P82" s="2">
        <f t="shared" si="36"/>
        <v>0.47405282722513092</v>
      </c>
      <c r="Q82" s="2">
        <f t="shared" si="37"/>
        <v>5</v>
      </c>
      <c r="R82" s="2">
        <f t="shared" si="38"/>
        <v>1.2</v>
      </c>
      <c r="S82" s="2">
        <f t="shared" si="25"/>
        <v>9.8000000000000007</v>
      </c>
      <c r="T82" s="2">
        <f t="shared" si="39"/>
        <v>0.45820512615900416</v>
      </c>
      <c r="U82" s="2">
        <f t="shared" si="40"/>
        <v>0.11136001398239161</v>
      </c>
      <c r="V82" s="2">
        <v>0</v>
      </c>
      <c r="W82" s="2">
        <f t="shared" si="26"/>
        <v>0.24303528621752693</v>
      </c>
      <c r="X82" s="16">
        <f t="shared" si="27"/>
        <v>35</v>
      </c>
      <c r="Y82" s="16">
        <f t="shared" si="28"/>
        <v>8.8669454310851368</v>
      </c>
      <c r="Z82" s="1">
        <f t="shared" si="29"/>
        <v>1</v>
      </c>
      <c r="AA82" s="16">
        <f t="shared" si="30"/>
        <v>0.19600000000000001</v>
      </c>
      <c r="AB82" s="1">
        <f t="shared" si="31"/>
        <v>0</v>
      </c>
      <c r="AC82" s="1">
        <f t="shared" si="32"/>
        <v>0</v>
      </c>
    </row>
    <row r="83" spans="4:29" x14ac:dyDescent="0.3">
      <c r="D83" s="2">
        <v>7.4</v>
      </c>
      <c r="E83" s="2">
        <v>7</v>
      </c>
      <c r="F83" s="2">
        <v>11</v>
      </c>
      <c r="G83" s="2">
        <v>85</v>
      </c>
      <c r="H83" s="2">
        <v>0.4</v>
      </c>
      <c r="I83" s="2">
        <v>128.30000000000001</v>
      </c>
      <c r="J83" s="2">
        <v>66.099999999999994</v>
      </c>
      <c r="K83" s="2">
        <f t="shared" si="33"/>
        <v>1.9409984871406962</v>
      </c>
      <c r="L83" s="2">
        <v>0.44</v>
      </c>
      <c r="N83" s="2">
        <f t="shared" si="34"/>
        <v>0.94645000000000001</v>
      </c>
      <c r="O83" s="2">
        <f t="shared" si="35"/>
        <v>1.0345864770195246</v>
      </c>
      <c r="P83" s="2">
        <f t="shared" si="36"/>
        <v>0.47763508472012112</v>
      </c>
      <c r="Q83" s="2">
        <f t="shared" si="37"/>
        <v>5</v>
      </c>
      <c r="R83" s="2">
        <f t="shared" si="38"/>
        <v>1.2</v>
      </c>
      <c r="S83" s="2">
        <f t="shared" si="25"/>
        <v>18.2</v>
      </c>
      <c r="T83" s="2">
        <f t="shared" si="39"/>
        <v>0.46166762791652771</v>
      </c>
      <c r="U83" s="2">
        <f t="shared" si="40"/>
        <v>0.19407628144378197</v>
      </c>
      <c r="V83" s="2">
        <v>1</v>
      </c>
      <c r="W83" s="2">
        <f t="shared" si="26"/>
        <v>0.42038096177467338</v>
      </c>
      <c r="X83" s="16">
        <f t="shared" si="27"/>
        <v>35</v>
      </c>
      <c r="Y83" s="16">
        <f t="shared" si="28"/>
        <v>6.1443115073246313</v>
      </c>
      <c r="Z83" s="1">
        <f t="shared" si="29"/>
        <v>0.99999999959844454</v>
      </c>
      <c r="AA83" s="16">
        <f t="shared" si="30"/>
        <v>0.36399999999999999</v>
      </c>
      <c r="AB83" s="1">
        <f t="shared" si="31"/>
        <v>1</v>
      </c>
      <c r="AC83" s="1">
        <f t="shared" si="32"/>
        <v>0</v>
      </c>
    </row>
    <row r="84" spans="4:29" x14ac:dyDescent="0.3">
      <c r="D84" s="2">
        <v>7.4</v>
      </c>
      <c r="E84" s="2">
        <v>1.8</v>
      </c>
      <c r="F84" s="2">
        <v>7</v>
      </c>
      <c r="G84" s="2">
        <v>99</v>
      </c>
      <c r="H84" s="2">
        <v>0.4</v>
      </c>
      <c r="I84" s="2">
        <v>30.3</v>
      </c>
      <c r="J84" s="2">
        <v>19.399999999999999</v>
      </c>
      <c r="K84" s="2">
        <f t="shared" si="33"/>
        <v>1.561855670103093</v>
      </c>
      <c r="L84" s="2">
        <v>0.39</v>
      </c>
      <c r="N84" s="2">
        <f t="shared" si="34"/>
        <v>0.98623000000000005</v>
      </c>
      <c r="O84" s="2">
        <f t="shared" si="35"/>
        <v>1.0345864770195246</v>
      </c>
      <c r="P84" s="2">
        <f t="shared" si="36"/>
        <v>0.4004907185567011</v>
      </c>
      <c r="Q84" s="2">
        <f t="shared" si="37"/>
        <v>5</v>
      </c>
      <c r="R84" s="2">
        <f t="shared" si="38"/>
        <v>1.2</v>
      </c>
      <c r="S84" s="2">
        <f t="shared" si="25"/>
        <v>13.4</v>
      </c>
      <c r="T84" s="2">
        <f t="shared" si="39"/>
        <v>0.3871022166367859</v>
      </c>
      <c r="U84" s="2">
        <f t="shared" si="40"/>
        <v>0.14436344918824284</v>
      </c>
      <c r="V84" s="2">
        <v>0</v>
      </c>
      <c r="W84" s="2">
        <f t="shared" si="26"/>
        <v>0.37293366708798159</v>
      </c>
      <c r="X84" s="16">
        <f t="shared" si="27"/>
        <v>35</v>
      </c>
      <c r="Y84" s="16">
        <f t="shared" si="28"/>
        <v>5.2842308987312547</v>
      </c>
      <c r="Z84" s="1">
        <f t="shared" si="29"/>
        <v>0.99999993688302236</v>
      </c>
      <c r="AA84" s="16">
        <f t="shared" si="30"/>
        <v>0.26800000000000002</v>
      </c>
      <c r="AB84" s="1">
        <f t="shared" si="31"/>
        <v>0</v>
      </c>
      <c r="AC84" s="1">
        <f t="shared" si="32"/>
        <v>0</v>
      </c>
    </row>
    <row r="85" spans="4:29" x14ac:dyDescent="0.3">
      <c r="D85" s="2">
        <v>7.4</v>
      </c>
      <c r="E85" s="2">
        <v>2.8</v>
      </c>
      <c r="F85" s="2">
        <v>4</v>
      </c>
      <c r="G85" s="2">
        <v>99</v>
      </c>
      <c r="H85" s="2">
        <v>0.4</v>
      </c>
      <c r="I85" s="2">
        <v>48.8</v>
      </c>
      <c r="J85" s="2">
        <v>27.9</v>
      </c>
      <c r="K85" s="2">
        <f t="shared" si="33"/>
        <v>1.7491039426523298</v>
      </c>
      <c r="L85" s="2">
        <v>0.43</v>
      </c>
      <c r="N85" s="2">
        <f t="shared" si="34"/>
        <v>0.97858000000000001</v>
      </c>
      <c r="O85" s="2">
        <f t="shared" si="35"/>
        <v>1.0345864770195246</v>
      </c>
      <c r="P85" s="2">
        <f t="shared" si="36"/>
        <v>0.44502591541218633</v>
      </c>
      <c r="Q85" s="2">
        <f t="shared" si="37"/>
        <v>5</v>
      </c>
      <c r="R85" s="2">
        <f t="shared" si="38"/>
        <v>1.2</v>
      </c>
      <c r="S85" s="2">
        <f t="shared" si="25"/>
        <v>9.8000000000000007</v>
      </c>
      <c r="T85" s="2">
        <f t="shared" si="39"/>
        <v>0.43014859105275921</v>
      </c>
      <c r="U85" s="2">
        <f t="shared" si="40"/>
        <v>0.11136001398239161</v>
      </c>
      <c r="V85" s="2">
        <v>0</v>
      </c>
      <c r="W85" s="2">
        <f t="shared" si="26"/>
        <v>0.25888731545033217</v>
      </c>
      <c r="X85" s="16">
        <f t="shared" si="27"/>
        <v>35</v>
      </c>
      <c r="Y85" s="16">
        <f t="shared" si="28"/>
        <v>7.5690067710351041</v>
      </c>
      <c r="Z85" s="1">
        <f t="shared" si="29"/>
        <v>0.99999999999998124</v>
      </c>
      <c r="AA85" s="16">
        <f t="shared" si="30"/>
        <v>0.19600000000000001</v>
      </c>
      <c r="AB85" s="1">
        <f t="shared" si="31"/>
        <v>0</v>
      </c>
      <c r="AC85" s="1">
        <f t="shared" si="32"/>
        <v>0</v>
      </c>
    </row>
    <row r="86" spans="4:29" x14ac:dyDescent="0.3">
      <c r="D86" s="2">
        <v>7.4</v>
      </c>
      <c r="E86" s="2">
        <v>3.7</v>
      </c>
      <c r="F86" s="2">
        <v>6</v>
      </c>
      <c r="G86" s="2">
        <v>79</v>
      </c>
      <c r="H86" s="2">
        <v>0.4</v>
      </c>
      <c r="I86" s="2">
        <v>66</v>
      </c>
      <c r="J86" s="2">
        <v>36.1</v>
      </c>
      <c r="K86" s="2">
        <f t="shared" si="33"/>
        <v>1.8282548476454292</v>
      </c>
      <c r="L86" s="2">
        <v>0.44</v>
      </c>
      <c r="N86" s="2">
        <f t="shared" si="34"/>
        <v>0.97169499999999998</v>
      </c>
      <c r="O86" s="2">
        <f t="shared" si="35"/>
        <v>1.0345864770195246</v>
      </c>
      <c r="P86" s="2">
        <f t="shared" si="36"/>
        <v>0.46189158448753465</v>
      </c>
      <c r="Q86" s="2">
        <f t="shared" si="37"/>
        <v>5</v>
      </c>
      <c r="R86" s="2">
        <f t="shared" si="38"/>
        <v>1.2</v>
      </c>
      <c r="S86" s="2">
        <f t="shared" si="25"/>
        <v>12.2</v>
      </c>
      <c r="T86" s="2">
        <f t="shared" si="39"/>
        <v>0.44645043671764317</v>
      </c>
      <c r="U86" s="2">
        <f t="shared" si="40"/>
        <v>0.13303475154594152</v>
      </c>
      <c r="V86" s="2">
        <v>1</v>
      </c>
      <c r="W86" s="2">
        <f t="shared" si="26"/>
        <v>0.29798324876559396</v>
      </c>
      <c r="X86" s="16">
        <f t="shared" si="27"/>
        <v>35</v>
      </c>
      <c r="Y86" s="16">
        <f t="shared" si="28"/>
        <v>7.2611689778576629</v>
      </c>
      <c r="Z86" s="1">
        <f t="shared" si="29"/>
        <v>0.99999999999980815</v>
      </c>
      <c r="AA86" s="16">
        <f t="shared" si="30"/>
        <v>0.24399999999999999</v>
      </c>
      <c r="AB86" s="1">
        <f t="shared" si="31"/>
        <v>1</v>
      </c>
      <c r="AC86" s="1">
        <f t="shared" si="32"/>
        <v>0</v>
      </c>
    </row>
    <row r="87" spans="4:29" x14ac:dyDescent="0.3">
      <c r="D87" s="2">
        <v>7.4</v>
      </c>
      <c r="E87" s="2">
        <v>5.6</v>
      </c>
      <c r="F87" s="2">
        <v>5</v>
      </c>
      <c r="G87" s="2">
        <v>96</v>
      </c>
      <c r="H87" s="2">
        <v>0.4</v>
      </c>
      <c r="I87" s="2">
        <v>99.9</v>
      </c>
      <c r="J87" s="2">
        <v>51</v>
      </c>
      <c r="K87" s="2">
        <f t="shared" si="33"/>
        <v>1.9588235294117649</v>
      </c>
      <c r="L87" s="2">
        <v>0.46</v>
      </c>
      <c r="N87" s="2">
        <f t="shared" si="34"/>
        <v>0.95716000000000001</v>
      </c>
      <c r="O87" s="2">
        <f t="shared" si="35"/>
        <v>1.0345864770195246</v>
      </c>
      <c r="P87" s="2">
        <f t="shared" si="36"/>
        <v>0.48747595764705887</v>
      </c>
      <c r="Q87" s="2">
        <f t="shared" si="37"/>
        <v>5</v>
      </c>
      <c r="R87" s="2">
        <f t="shared" si="38"/>
        <v>1.2</v>
      </c>
      <c r="S87" s="2">
        <f t="shared" si="25"/>
        <v>11</v>
      </c>
      <c r="T87" s="2">
        <f t="shared" si="39"/>
        <v>0.47117951807315117</v>
      </c>
      <c r="U87" s="2">
        <f t="shared" si="40"/>
        <v>0.12204090780370019</v>
      </c>
      <c r="V87" s="2">
        <v>1</v>
      </c>
      <c r="W87" s="2">
        <f t="shared" si="26"/>
        <v>0.2590114873897239</v>
      </c>
      <c r="X87" s="16">
        <f t="shared" si="27"/>
        <v>35</v>
      </c>
      <c r="Y87" s="16">
        <f t="shared" si="28"/>
        <v>8.4228588831340065</v>
      </c>
      <c r="Z87" s="1">
        <f t="shared" si="29"/>
        <v>1</v>
      </c>
      <c r="AA87" s="16">
        <f t="shared" si="30"/>
        <v>0.22</v>
      </c>
      <c r="AB87" s="1">
        <f t="shared" si="31"/>
        <v>1</v>
      </c>
      <c r="AC87" s="1">
        <f t="shared" si="32"/>
        <v>0</v>
      </c>
    </row>
    <row r="88" spans="4:29" x14ac:dyDescent="0.3">
      <c r="D88" s="2">
        <v>7.4</v>
      </c>
      <c r="E88" s="2">
        <v>6.5</v>
      </c>
      <c r="F88" s="2">
        <v>17</v>
      </c>
      <c r="G88" s="2">
        <v>88</v>
      </c>
      <c r="H88" s="2">
        <v>0.4</v>
      </c>
      <c r="I88" s="2">
        <v>117</v>
      </c>
      <c r="J88" s="2">
        <v>59.1</v>
      </c>
      <c r="K88" s="2">
        <f t="shared" si="33"/>
        <v>1.9796954314720812</v>
      </c>
      <c r="L88" s="2">
        <v>0.46</v>
      </c>
      <c r="N88" s="2">
        <f t="shared" si="34"/>
        <v>0.95027499999999998</v>
      </c>
      <c r="O88" s="2">
        <f t="shared" si="35"/>
        <v>1.0345864770195246</v>
      </c>
      <c r="P88" s="2">
        <f t="shared" si="36"/>
        <v>0.48912631979695431</v>
      </c>
      <c r="Q88" s="2">
        <f t="shared" si="37"/>
        <v>5</v>
      </c>
      <c r="R88" s="2">
        <f t="shared" si="38"/>
        <v>1.2</v>
      </c>
      <c r="S88" s="2">
        <f t="shared" si="25"/>
        <v>25.4</v>
      </c>
      <c r="T88" s="2">
        <f t="shared" si="39"/>
        <v>0.47277470821583489</v>
      </c>
      <c r="U88" s="2">
        <f t="shared" si="40"/>
        <v>0.29998649577601666</v>
      </c>
      <c r="V88" s="2">
        <v>1</v>
      </c>
      <c r="W88" s="2">
        <f t="shared" si="26"/>
        <v>0.63452314720495673</v>
      </c>
      <c r="X88" s="16">
        <f t="shared" si="27"/>
        <v>35</v>
      </c>
      <c r="Y88" s="16">
        <f t="shared" si="28"/>
        <v>3.5748657763186502</v>
      </c>
      <c r="Z88" s="1">
        <f t="shared" si="29"/>
        <v>0.99982479619203413</v>
      </c>
      <c r="AA88" s="16">
        <f t="shared" si="30"/>
        <v>0.50800000000000001</v>
      </c>
      <c r="AB88" s="1">
        <f t="shared" si="31"/>
        <v>1</v>
      </c>
      <c r="AC88" s="1">
        <f t="shared" si="32"/>
        <v>0</v>
      </c>
    </row>
    <row r="89" spans="4:29" x14ac:dyDescent="0.3">
      <c r="D89" s="2">
        <v>7.4</v>
      </c>
      <c r="E89" s="2">
        <v>4.0999999999999996</v>
      </c>
      <c r="F89" s="2">
        <v>7</v>
      </c>
      <c r="G89" s="2">
        <v>97</v>
      </c>
      <c r="H89" s="2">
        <v>0.4</v>
      </c>
      <c r="I89" s="2">
        <v>74.099999999999994</v>
      </c>
      <c r="J89" s="2">
        <v>41.3</v>
      </c>
      <c r="K89" s="2">
        <f t="shared" si="33"/>
        <v>1.7941888619854722</v>
      </c>
      <c r="L89" s="2">
        <v>0.43</v>
      </c>
      <c r="N89" s="2">
        <f t="shared" si="34"/>
        <v>0.96863500000000002</v>
      </c>
      <c r="O89" s="2">
        <f t="shared" si="35"/>
        <v>1.0345864770195246</v>
      </c>
      <c r="P89" s="2">
        <f t="shared" si="36"/>
        <v>0.45185767336561738</v>
      </c>
      <c r="Q89" s="2">
        <f t="shared" si="37"/>
        <v>5</v>
      </c>
      <c r="R89" s="2">
        <f t="shared" si="38"/>
        <v>1.2</v>
      </c>
      <c r="S89" s="2">
        <f t="shared" si="25"/>
        <v>13.4</v>
      </c>
      <c r="T89" s="2">
        <f t="shared" si="39"/>
        <v>0.4367519616797485</v>
      </c>
      <c r="U89" s="2">
        <f t="shared" si="40"/>
        <v>0.14436344918824284</v>
      </c>
      <c r="V89" s="2">
        <v>1</v>
      </c>
      <c r="W89" s="2">
        <f t="shared" si="26"/>
        <v>0.33053875392573134</v>
      </c>
      <c r="X89" s="16">
        <f t="shared" si="27"/>
        <v>35</v>
      </c>
      <c r="Y89" s="16">
        <f t="shared" si="28"/>
        <v>6.9150064442226187</v>
      </c>
      <c r="Z89" s="1">
        <f t="shared" si="29"/>
        <v>0.99999999999766076</v>
      </c>
      <c r="AA89" s="16">
        <f t="shared" si="30"/>
        <v>0.26800000000000002</v>
      </c>
      <c r="AB89" s="1">
        <f t="shared" si="31"/>
        <v>1</v>
      </c>
      <c r="AC89" s="1">
        <f t="shared" si="32"/>
        <v>0</v>
      </c>
    </row>
    <row r="90" spans="4:29" x14ac:dyDescent="0.3">
      <c r="D90" s="2">
        <v>7.4</v>
      </c>
      <c r="E90" s="2">
        <v>5</v>
      </c>
      <c r="F90" s="2">
        <v>3</v>
      </c>
      <c r="G90" s="2">
        <v>98</v>
      </c>
      <c r="H90" s="2">
        <v>0.4</v>
      </c>
      <c r="I90" s="2">
        <v>90.5</v>
      </c>
      <c r="J90" s="2">
        <v>48.7</v>
      </c>
      <c r="K90" s="2">
        <f t="shared" si="33"/>
        <v>1.8583162217659137</v>
      </c>
      <c r="L90" s="2">
        <v>0.44</v>
      </c>
      <c r="N90" s="2">
        <f t="shared" si="34"/>
        <v>0.96174999999999999</v>
      </c>
      <c r="O90" s="2">
        <f t="shared" si="35"/>
        <v>1.0345864770195246</v>
      </c>
      <c r="P90" s="2">
        <f t="shared" si="36"/>
        <v>0.46468126283367561</v>
      </c>
      <c r="Q90" s="2">
        <f t="shared" si="37"/>
        <v>5</v>
      </c>
      <c r="R90" s="2">
        <f t="shared" si="38"/>
        <v>1.2</v>
      </c>
      <c r="S90" s="2">
        <f t="shared" si="25"/>
        <v>8.6</v>
      </c>
      <c r="T90" s="2">
        <f t="shared" si="39"/>
        <v>0.44914685543962141</v>
      </c>
      <c r="U90" s="2">
        <f t="shared" si="40"/>
        <v>0.10098736556838772</v>
      </c>
      <c r="V90" s="2">
        <v>0</v>
      </c>
      <c r="W90" s="2">
        <f t="shared" si="26"/>
        <v>0.22484264187832748</v>
      </c>
      <c r="X90" s="16">
        <f t="shared" si="27"/>
        <v>35</v>
      </c>
      <c r="Y90" s="16">
        <f t="shared" si="28"/>
        <v>8.9678117213281094</v>
      </c>
      <c r="Z90" s="1">
        <f t="shared" si="29"/>
        <v>1</v>
      </c>
      <c r="AA90" s="16">
        <f t="shared" si="30"/>
        <v>0.17199999999999999</v>
      </c>
      <c r="AB90" s="1">
        <f t="shared" si="31"/>
        <v>0</v>
      </c>
      <c r="AC90" s="1">
        <f t="shared" si="32"/>
        <v>0</v>
      </c>
    </row>
    <row r="91" spans="4:29" x14ac:dyDescent="0.3">
      <c r="D91" s="2">
        <v>7.4</v>
      </c>
      <c r="E91" s="2">
        <v>6.6</v>
      </c>
      <c r="F91" s="2">
        <v>18</v>
      </c>
      <c r="G91" s="2">
        <v>92</v>
      </c>
      <c r="H91" s="2">
        <v>0.4</v>
      </c>
      <c r="I91" s="2">
        <v>120</v>
      </c>
      <c r="J91" s="2">
        <v>62.2</v>
      </c>
      <c r="K91" s="2">
        <f t="shared" si="33"/>
        <v>1.9292604501607715</v>
      </c>
      <c r="L91" s="2">
        <v>0.45</v>
      </c>
      <c r="N91" s="2">
        <f t="shared" si="34"/>
        <v>0.94950999999999997</v>
      </c>
      <c r="O91" s="2">
        <f t="shared" si="35"/>
        <v>1.0345864770195246</v>
      </c>
      <c r="P91" s="2">
        <f t="shared" si="36"/>
        <v>0.47628154340836015</v>
      </c>
      <c r="Q91" s="2">
        <f t="shared" si="37"/>
        <v>5</v>
      </c>
      <c r="R91" s="2">
        <f t="shared" si="38"/>
        <v>1.2</v>
      </c>
      <c r="S91" s="2">
        <f t="shared" si="25"/>
        <v>26.599999999999998</v>
      </c>
      <c r="T91" s="2">
        <f t="shared" si="39"/>
        <v>0.46035933581932159</v>
      </c>
      <c r="U91" s="2">
        <f t="shared" si="40"/>
        <v>0.32768912298947134</v>
      </c>
      <c r="V91" s="2">
        <v>0</v>
      </c>
      <c r="W91" s="2">
        <f t="shared" si="26"/>
        <v>0.71181161647622226</v>
      </c>
      <c r="X91" s="16">
        <f t="shared" si="27"/>
        <v>35</v>
      </c>
      <c r="Y91" s="16">
        <f t="shared" si="28"/>
        <v>3.0914184718455715</v>
      </c>
      <c r="Z91" s="1">
        <f t="shared" si="29"/>
        <v>0.99900398661476086</v>
      </c>
      <c r="AA91" s="16">
        <f t="shared" si="30"/>
        <v>0.53199999999999992</v>
      </c>
      <c r="AB91" s="1">
        <f t="shared" si="31"/>
        <v>0</v>
      </c>
      <c r="AC91" s="1">
        <f t="shared" si="32"/>
        <v>0</v>
      </c>
    </row>
    <row r="92" spans="4:29" x14ac:dyDescent="0.3">
      <c r="D92" s="2">
        <v>7.4</v>
      </c>
      <c r="E92" s="2">
        <v>8</v>
      </c>
      <c r="F92" s="2">
        <v>32</v>
      </c>
      <c r="G92" s="2">
        <v>66</v>
      </c>
      <c r="H92" s="2">
        <v>0.4</v>
      </c>
      <c r="I92" s="2">
        <v>147.9</v>
      </c>
      <c r="J92" s="2">
        <v>76.099999999999994</v>
      </c>
      <c r="K92" s="2">
        <f t="shared" si="33"/>
        <v>1.9434954007884364</v>
      </c>
      <c r="L92" s="2">
        <v>0.44</v>
      </c>
      <c r="N92" s="2">
        <f t="shared" si="34"/>
        <v>0.93879999999999997</v>
      </c>
      <c r="O92" s="2">
        <f t="shared" si="35"/>
        <v>1.0345864770195246</v>
      </c>
      <c r="P92" s="2">
        <f t="shared" si="36"/>
        <v>0.47438390538764785</v>
      </c>
      <c r="Q92" s="2">
        <f t="shared" si="37"/>
        <v>5</v>
      </c>
      <c r="R92" s="2">
        <f t="shared" si="38"/>
        <v>1.2</v>
      </c>
      <c r="S92" s="2">
        <f t="shared" si="25"/>
        <v>43.4</v>
      </c>
      <c r="T92" s="2">
        <f t="shared" si="39"/>
        <v>0.45852513629819591</v>
      </c>
      <c r="U92" s="2">
        <f t="shared" si="40"/>
        <v>0.21031642370507447</v>
      </c>
      <c r="V92" s="2">
        <v>0</v>
      </c>
      <c r="W92" s="2">
        <f t="shared" si="26"/>
        <v>5</v>
      </c>
      <c r="X92" s="16">
        <f t="shared" si="27"/>
        <v>35</v>
      </c>
      <c r="Y92" s="16">
        <f t="shared" si="28"/>
        <v>-2.5629931970873745</v>
      </c>
      <c r="Z92" s="1">
        <f t="shared" si="29"/>
        <v>5.1887040913442652E-3</v>
      </c>
      <c r="AA92" s="16">
        <f t="shared" si="30"/>
        <v>0.86799999999999999</v>
      </c>
      <c r="AB92" s="1">
        <f t="shared" si="31"/>
        <v>0</v>
      </c>
      <c r="AC92" s="1">
        <f t="shared" si="32"/>
        <v>1</v>
      </c>
    </row>
    <row r="93" spans="4:29" x14ac:dyDescent="0.3">
      <c r="D93" s="2">
        <v>7.4</v>
      </c>
      <c r="E93" s="2">
        <v>15</v>
      </c>
      <c r="F93" s="2">
        <v>10</v>
      </c>
      <c r="G93" s="2">
        <v>100</v>
      </c>
      <c r="H93" s="2">
        <v>0.4</v>
      </c>
      <c r="I93" s="2">
        <v>289.7</v>
      </c>
      <c r="J93" s="2">
        <v>147.9</v>
      </c>
      <c r="K93" s="2">
        <f t="shared" si="33"/>
        <v>1.9587559161595671</v>
      </c>
      <c r="L93" s="2">
        <v>0.39</v>
      </c>
      <c r="N93" s="2">
        <f t="shared" si="34"/>
        <v>0.77349999999999985</v>
      </c>
      <c r="O93" s="2">
        <f t="shared" si="35"/>
        <v>1.0345864770195246</v>
      </c>
      <c r="P93" s="2">
        <f t="shared" si="36"/>
        <v>0.39392540229885054</v>
      </c>
      <c r="Q93" s="2">
        <f t="shared" si="37"/>
        <v>5</v>
      </c>
      <c r="R93" s="2">
        <f t="shared" si="38"/>
        <v>1.2</v>
      </c>
      <c r="S93" s="2">
        <f t="shared" si="25"/>
        <v>17</v>
      </c>
      <c r="T93" s="2">
        <f t="shared" si="39"/>
        <v>0.38075638049482879</v>
      </c>
      <c r="U93" s="2">
        <f t="shared" si="40"/>
        <v>0.18083112110296912</v>
      </c>
      <c r="V93" s="2">
        <v>0</v>
      </c>
      <c r="W93" s="2">
        <f t="shared" si="26"/>
        <v>0.47492604291479512</v>
      </c>
      <c r="X93" s="16">
        <f t="shared" si="27"/>
        <v>35</v>
      </c>
      <c r="Y93" s="16">
        <f t="shared" si="28"/>
        <v>6.7196040409623654</v>
      </c>
      <c r="Z93" s="1">
        <f t="shared" si="29"/>
        <v>0.99999999999088907</v>
      </c>
      <c r="AA93" s="16">
        <f t="shared" si="30"/>
        <v>0.34</v>
      </c>
      <c r="AB93" s="1">
        <f t="shared" si="31"/>
        <v>0</v>
      </c>
      <c r="AC93" s="1">
        <f t="shared" si="32"/>
        <v>0</v>
      </c>
    </row>
    <row r="94" spans="4:29" x14ac:dyDescent="0.3">
      <c r="D94" s="2">
        <v>7.4</v>
      </c>
      <c r="E94" s="2">
        <v>1.6</v>
      </c>
      <c r="F94" s="2">
        <v>3</v>
      </c>
      <c r="G94" s="2">
        <v>96</v>
      </c>
      <c r="H94" s="2">
        <v>0.4</v>
      </c>
      <c r="I94" s="2">
        <v>25.3</v>
      </c>
      <c r="J94" s="2">
        <v>25.1</v>
      </c>
      <c r="K94" s="2">
        <f t="shared" si="33"/>
        <v>1.0079681274900398</v>
      </c>
      <c r="L94" s="2">
        <v>0.25</v>
      </c>
      <c r="N94" s="2">
        <f t="shared" si="34"/>
        <v>0.98775999999999997</v>
      </c>
      <c r="O94" s="2">
        <f t="shared" si="35"/>
        <v>1.0345864770195246</v>
      </c>
      <c r="P94" s="2">
        <f t="shared" si="36"/>
        <v>0.25886395537848605</v>
      </c>
      <c r="Q94" s="2">
        <f t="shared" si="37"/>
        <v>5</v>
      </c>
      <c r="R94" s="2">
        <f t="shared" si="38"/>
        <v>1.2</v>
      </c>
      <c r="S94" s="2">
        <f t="shared" si="25"/>
        <v>8.6</v>
      </c>
      <c r="T94" s="2">
        <f t="shared" si="39"/>
        <v>0.2502100705242456</v>
      </c>
      <c r="U94" s="2">
        <f t="shared" si="40"/>
        <v>0.10098736556838772</v>
      </c>
      <c r="V94" s="2">
        <v>0</v>
      </c>
      <c r="W94" s="2">
        <f t="shared" si="26"/>
        <v>0.40361031575106787</v>
      </c>
      <c r="X94" s="16">
        <f t="shared" si="27"/>
        <v>35</v>
      </c>
      <c r="Y94" s="16">
        <f t="shared" si="28"/>
        <v>5.17327288734554</v>
      </c>
      <c r="Z94" s="1">
        <f t="shared" si="29"/>
        <v>0.99999988498566073</v>
      </c>
      <c r="AA94" s="16">
        <f t="shared" si="30"/>
        <v>0.17199999999999999</v>
      </c>
      <c r="AB94" s="1">
        <f t="shared" si="31"/>
        <v>0</v>
      </c>
      <c r="AC94" s="1">
        <f t="shared" si="32"/>
        <v>0</v>
      </c>
    </row>
    <row r="95" spans="4:29" x14ac:dyDescent="0.3">
      <c r="D95" s="2">
        <v>7.4</v>
      </c>
      <c r="E95" s="2">
        <v>2.6</v>
      </c>
      <c r="F95" s="2">
        <v>3</v>
      </c>
      <c r="G95" s="2">
        <v>82</v>
      </c>
      <c r="H95" s="2">
        <v>0.4</v>
      </c>
      <c r="I95" s="2">
        <v>43</v>
      </c>
      <c r="J95" s="2">
        <v>42.7</v>
      </c>
      <c r="K95" s="2">
        <f t="shared" si="33"/>
        <v>1.0070257611241218</v>
      </c>
      <c r="L95" s="2">
        <v>0.25</v>
      </c>
      <c r="N95" s="2">
        <f t="shared" si="34"/>
        <v>0.98011000000000004</v>
      </c>
      <c r="O95" s="2">
        <f t="shared" si="35"/>
        <v>1.0345864770195246</v>
      </c>
      <c r="P95" s="2">
        <f t="shared" si="36"/>
        <v>0.25661896487119434</v>
      </c>
      <c r="Q95" s="2">
        <f t="shared" si="37"/>
        <v>5</v>
      </c>
      <c r="R95" s="2">
        <f t="shared" si="38"/>
        <v>1.2</v>
      </c>
      <c r="S95" s="2">
        <f t="shared" si="25"/>
        <v>8.6</v>
      </c>
      <c r="T95" s="2">
        <f t="shared" si="39"/>
        <v>0.24804013059446889</v>
      </c>
      <c r="U95" s="2">
        <f t="shared" si="40"/>
        <v>0.10098736556838772</v>
      </c>
      <c r="V95" s="2">
        <v>0</v>
      </c>
      <c r="W95" s="2">
        <f t="shared" si="26"/>
        <v>0.40714123688918774</v>
      </c>
      <c r="X95" s="16">
        <f t="shared" si="27"/>
        <v>35</v>
      </c>
      <c r="Y95" s="16">
        <f t="shared" si="28"/>
        <v>5.8584224489571639</v>
      </c>
      <c r="Z95" s="1">
        <f t="shared" si="29"/>
        <v>0.99999999766357628</v>
      </c>
      <c r="AA95" s="16">
        <f t="shared" si="30"/>
        <v>0.17199999999999999</v>
      </c>
      <c r="AB95" s="1">
        <f t="shared" si="31"/>
        <v>0</v>
      </c>
      <c r="AC95" s="1">
        <f t="shared" si="32"/>
        <v>0</v>
      </c>
    </row>
    <row r="96" spans="4:29" x14ac:dyDescent="0.3">
      <c r="D96" s="2">
        <v>7.4</v>
      </c>
      <c r="E96" s="2">
        <v>10.5</v>
      </c>
      <c r="F96" s="2">
        <v>8</v>
      </c>
      <c r="G96" s="2">
        <v>100</v>
      </c>
      <c r="H96" s="2">
        <v>0.4</v>
      </c>
      <c r="I96" s="2">
        <v>202.3</v>
      </c>
      <c r="J96" s="2">
        <v>128.30000000000001</v>
      </c>
      <c r="K96" s="2">
        <f t="shared" si="33"/>
        <v>1.5767731878409976</v>
      </c>
      <c r="L96" s="2">
        <v>0.34</v>
      </c>
      <c r="N96" s="2">
        <f t="shared" si="34"/>
        <v>0.89364999999999994</v>
      </c>
      <c r="O96" s="2">
        <f t="shared" si="35"/>
        <v>1.0345864770195246</v>
      </c>
      <c r="P96" s="2">
        <f t="shared" si="36"/>
        <v>0.36636167342166792</v>
      </c>
      <c r="Q96" s="2">
        <f t="shared" si="37"/>
        <v>5</v>
      </c>
      <c r="R96" s="2">
        <f t="shared" si="38"/>
        <v>1.2</v>
      </c>
      <c r="S96" s="2">
        <f t="shared" si="25"/>
        <v>14.6</v>
      </c>
      <c r="T96" s="2">
        <f t="shared" si="39"/>
        <v>0.35411411376369073</v>
      </c>
      <c r="U96" s="2">
        <f t="shared" si="40"/>
        <v>0.15606511636518641</v>
      </c>
      <c r="V96" s="2">
        <v>0</v>
      </c>
      <c r="W96" s="2">
        <f t="shared" si="26"/>
        <v>0.44071984227472105</v>
      </c>
      <c r="X96" s="16">
        <f t="shared" si="27"/>
        <v>35</v>
      </c>
      <c r="Y96" s="16">
        <f t="shared" si="28"/>
        <v>7.0113630183860707</v>
      </c>
      <c r="Z96" s="1">
        <f t="shared" si="29"/>
        <v>0.99999999999881994</v>
      </c>
      <c r="AA96" s="16">
        <f t="shared" si="30"/>
        <v>0.29199999999999998</v>
      </c>
      <c r="AB96" s="1">
        <f t="shared" si="31"/>
        <v>0</v>
      </c>
      <c r="AC96" s="1">
        <f t="shared" si="32"/>
        <v>0</v>
      </c>
    </row>
    <row r="97" spans="4:29" x14ac:dyDescent="0.3">
      <c r="D97" s="2">
        <v>7.4</v>
      </c>
      <c r="E97" s="2">
        <v>12.4</v>
      </c>
      <c r="F97" s="2">
        <v>12</v>
      </c>
      <c r="G97" s="2">
        <v>100</v>
      </c>
      <c r="H97" s="2">
        <v>0.4</v>
      </c>
      <c r="I97" s="2">
        <v>238.1</v>
      </c>
      <c r="J97" s="2">
        <v>145.1</v>
      </c>
      <c r="K97" s="2">
        <f t="shared" si="33"/>
        <v>1.6409372846312889</v>
      </c>
      <c r="L97" s="2">
        <v>0.34</v>
      </c>
      <c r="N97" s="2">
        <f t="shared" si="34"/>
        <v>0.84291999999999989</v>
      </c>
      <c r="O97" s="2">
        <f t="shared" si="35"/>
        <v>1.0345864770195246</v>
      </c>
      <c r="P97" s="2">
        <f t="shared" si="36"/>
        <v>0.35962650254996548</v>
      </c>
      <c r="Q97" s="2">
        <f t="shared" si="37"/>
        <v>5</v>
      </c>
      <c r="R97" s="2">
        <f t="shared" si="38"/>
        <v>1.2</v>
      </c>
      <c r="S97" s="2">
        <f t="shared" si="25"/>
        <v>19.399999999999999</v>
      </c>
      <c r="T97" s="2">
        <f t="shared" si="39"/>
        <v>0.34760410128884633</v>
      </c>
      <c r="U97" s="2">
        <f t="shared" si="40"/>
        <v>0.20807218920420215</v>
      </c>
      <c r="V97" s="2">
        <v>0</v>
      </c>
      <c r="W97" s="2">
        <f t="shared" si="26"/>
        <v>0.59858956908940997</v>
      </c>
      <c r="X97" s="16">
        <f t="shared" si="27"/>
        <v>35</v>
      </c>
      <c r="Y97" s="16">
        <f t="shared" si="28"/>
        <v>5.3995626715316014</v>
      </c>
      <c r="Z97" s="1">
        <f t="shared" si="29"/>
        <v>0.99999996659822776</v>
      </c>
      <c r="AA97" s="16">
        <f t="shared" si="30"/>
        <v>0.38799999999999996</v>
      </c>
      <c r="AB97" s="1">
        <f t="shared" si="31"/>
        <v>0</v>
      </c>
      <c r="AC97" s="1">
        <f t="shared" si="32"/>
        <v>0</v>
      </c>
    </row>
    <row r="98" spans="4:29" x14ac:dyDescent="0.3">
      <c r="D98" s="2">
        <v>7.4</v>
      </c>
      <c r="E98" s="2">
        <v>13.7</v>
      </c>
      <c r="F98" s="2">
        <v>9</v>
      </c>
      <c r="G98" s="2">
        <v>36</v>
      </c>
      <c r="H98" s="2">
        <v>0.4</v>
      </c>
      <c r="I98" s="2">
        <v>263.3</v>
      </c>
      <c r="J98" s="2">
        <v>157.30000000000001</v>
      </c>
      <c r="K98" s="2">
        <f t="shared" si="33"/>
        <v>1.6738715829624919</v>
      </c>
      <c r="L98" s="2">
        <v>0.34</v>
      </c>
      <c r="N98" s="2">
        <f t="shared" si="34"/>
        <v>0.80820999999999987</v>
      </c>
      <c r="O98" s="2">
        <f t="shared" si="35"/>
        <v>1.0345864770195246</v>
      </c>
      <c r="P98" s="2">
        <f t="shared" si="36"/>
        <v>0.35173833553718997</v>
      </c>
      <c r="Q98" s="2">
        <f t="shared" si="37"/>
        <v>5</v>
      </c>
      <c r="R98" s="2">
        <f t="shared" si="38"/>
        <v>1.2</v>
      </c>
      <c r="S98" s="2">
        <f t="shared" si="25"/>
        <v>15.799999999999999</v>
      </c>
      <c r="T98" s="2">
        <f t="shared" si="39"/>
        <v>0.33997963761375555</v>
      </c>
      <c r="U98" s="2">
        <f t="shared" si="40"/>
        <v>0.1681954191679009</v>
      </c>
      <c r="V98" s="2">
        <v>1</v>
      </c>
      <c r="W98" s="2">
        <f t="shared" si="26"/>
        <v>0.49472203790917779</v>
      </c>
      <c r="X98" s="16">
        <f t="shared" si="27"/>
        <v>35</v>
      </c>
      <c r="Y98" s="16">
        <f t="shared" si="28"/>
        <v>6.6674478351769766</v>
      </c>
      <c r="Z98" s="1">
        <f t="shared" si="29"/>
        <v>0.99999999998698552</v>
      </c>
      <c r="AA98" s="16">
        <f t="shared" si="30"/>
        <v>0.316</v>
      </c>
      <c r="AB98" s="1">
        <f t="shared" si="31"/>
        <v>1</v>
      </c>
      <c r="AC98" s="1">
        <f t="shared" si="32"/>
        <v>0</v>
      </c>
    </row>
    <row r="99" spans="4:29" x14ac:dyDescent="0.3">
      <c r="D99" s="2">
        <v>7.4</v>
      </c>
      <c r="E99" s="2">
        <v>16</v>
      </c>
      <c r="F99" s="2">
        <v>9</v>
      </c>
      <c r="G99" s="2">
        <v>100</v>
      </c>
      <c r="H99" s="2">
        <v>0.4</v>
      </c>
      <c r="I99" s="2">
        <v>306.10000000000002</v>
      </c>
      <c r="J99" s="2">
        <v>177.1</v>
      </c>
      <c r="K99" s="2">
        <f t="shared" si="33"/>
        <v>1.728402032749859</v>
      </c>
      <c r="L99" s="2">
        <v>0.34</v>
      </c>
      <c r="N99" s="2">
        <f t="shared" si="34"/>
        <v>0.74679999999999991</v>
      </c>
      <c r="O99" s="2">
        <f t="shared" si="35"/>
        <v>1.0345864770195246</v>
      </c>
      <c r="P99" s="2">
        <f t="shared" si="36"/>
        <v>0.33560036589497461</v>
      </c>
      <c r="Q99" s="2">
        <f t="shared" si="37"/>
        <v>5</v>
      </c>
      <c r="R99" s="2">
        <f t="shared" si="38"/>
        <v>1.2</v>
      </c>
      <c r="S99" s="2">
        <f t="shared" si="25"/>
        <v>15.799999999999999</v>
      </c>
      <c r="T99" s="2">
        <f t="shared" si="39"/>
        <v>0.32438116421334318</v>
      </c>
      <c r="U99" s="2">
        <f t="shared" si="40"/>
        <v>0.1681954191679009</v>
      </c>
      <c r="V99" s="2">
        <v>0</v>
      </c>
      <c r="W99" s="2">
        <f t="shared" si="26"/>
        <v>0.5185116699848823</v>
      </c>
      <c r="X99" s="16">
        <f t="shared" si="27"/>
        <v>35</v>
      </c>
      <c r="Y99" s="16">
        <f t="shared" si="28"/>
        <v>6.5982173339658523</v>
      </c>
      <c r="Z99" s="1">
        <f t="shared" si="29"/>
        <v>0.99999999997919342</v>
      </c>
      <c r="AA99" s="16">
        <f t="shared" si="30"/>
        <v>0.316</v>
      </c>
      <c r="AB99" s="1">
        <f t="shared" si="31"/>
        <v>0</v>
      </c>
      <c r="AC99" s="1">
        <f t="shared" si="32"/>
        <v>0</v>
      </c>
    </row>
    <row r="100" spans="4:29" hidden="1" x14ac:dyDescent="0.3">
      <c r="D100" s="2">
        <v>7.4</v>
      </c>
      <c r="E100" s="2">
        <v>1.4</v>
      </c>
      <c r="F100" s="2">
        <v>4</v>
      </c>
      <c r="G100" s="2">
        <v>87</v>
      </c>
      <c r="H100" s="2">
        <v>0.4</v>
      </c>
      <c r="I100" s="2">
        <v>21.5</v>
      </c>
      <c r="J100" s="2">
        <v>21.5</v>
      </c>
      <c r="K100" s="2">
        <f t="shared" si="33"/>
        <v>1</v>
      </c>
      <c r="L100" s="2">
        <v>0.25</v>
      </c>
      <c r="N100" s="2">
        <f t="shared" si="34"/>
        <v>0.98929</v>
      </c>
      <c r="O100" s="2">
        <f t="shared" si="35"/>
        <v>1.0345864770195246</v>
      </c>
      <c r="P100" s="2">
        <f t="shared" si="36"/>
        <v>0.25721539999999998</v>
      </c>
      <c r="Q100" s="2">
        <f t="shared" si="37"/>
        <v>5</v>
      </c>
      <c r="R100" s="2">
        <f t="shared" si="38"/>
        <v>1.2</v>
      </c>
      <c r="S100" s="2">
        <f t="shared" ref="S100" si="41">Q100+R100*F100</f>
        <v>9.8000000000000007</v>
      </c>
      <c r="T100" s="2">
        <f t="shared" si="39"/>
        <v>0.24861662675216453</v>
      </c>
      <c r="U100" s="2">
        <f t="shared" si="40"/>
        <v>0.11136001398239161</v>
      </c>
      <c r="V100" s="2">
        <v>0</v>
      </c>
      <c r="W100" s="2">
        <f t="shared" si="17"/>
        <v>0.44791861042102277</v>
      </c>
    </row>
    <row r="101" spans="4:29" x14ac:dyDescent="0.3">
      <c r="D101" s="2">
        <v>7.4</v>
      </c>
      <c r="E101" s="2">
        <v>3</v>
      </c>
      <c r="F101" s="2">
        <v>2</v>
      </c>
      <c r="G101" s="2">
        <v>91</v>
      </c>
      <c r="H101" s="2">
        <v>0.4</v>
      </c>
      <c r="I101" s="2">
        <v>50.8</v>
      </c>
      <c r="J101" s="2">
        <v>37.6</v>
      </c>
      <c r="K101" s="2">
        <f t="shared" si="33"/>
        <v>1.3510638297872339</v>
      </c>
      <c r="L101" s="2">
        <v>0.33</v>
      </c>
      <c r="N101" s="2">
        <f t="shared" si="34"/>
        <v>0.97704999999999997</v>
      </c>
      <c r="O101" s="2">
        <f t="shared" si="35"/>
        <v>1.0345864770195246</v>
      </c>
      <c r="P101" s="2">
        <f t="shared" si="36"/>
        <v>0.34321479787234038</v>
      </c>
      <c r="Q101" s="2">
        <f t="shared" si="37"/>
        <v>5</v>
      </c>
      <c r="R101" s="2">
        <f t="shared" si="38"/>
        <v>1.2</v>
      </c>
      <c r="S101" s="2">
        <f t="shared" ref="S101:S133" si="42">IF(Q101+R101*F101&lt;=50,Q101+R101*F101,50)</f>
        <v>7.4</v>
      </c>
      <c r="T101" s="2">
        <f t="shared" si="39"/>
        <v>0.33174104388169312</v>
      </c>
      <c r="U101" s="2">
        <f t="shared" si="40"/>
        <v>9.0939623871564443E-2</v>
      </c>
      <c r="V101" s="2">
        <v>1</v>
      </c>
      <c r="W101" s="2">
        <f t="shared" ref="W101:W133" si="43">IF(S101&lt;=30,U101/T101,5)</f>
        <v>0.27412834663893959</v>
      </c>
      <c r="X101" s="16">
        <f t="shared" ref="X101:X133" si="44">IF(G101&lt;5,5,IF(G101&gt;35,35,G101))</f>
        <v>35</v>
      </c>
      <c r="Y101" s="16">
        <f t="shared" ref="Y101:Y133" si="45">-(F101*(1+0.004*X101)-13.32*LN(P101)-29.53*LN(D101)-3.7*LN(J101/100)+0.05*X101+16.85)/2.7</f>
        <v>7.5407769465643115</v>
      </c>
      <c r="Z101" s="1">
        <f t="shared" ref="Z101:Z133" si="46">_xlfn.NORM.S.DIST(Y101,TRUE)</f>
        <v>0.99999999999997669</v>
      </c>
      <c r="AA101" s="16">
        <f t="shared" ref="AA101:AA133" si="47">S101/50</f>
        <v>0.14800000000000002</v>
      </c>
      <c r="AB101" s="1">
        <f t="shared" ref="AB101:AB133" si="48">IF(AND(V101=1,W101&lt;=1),1,0)</f>
        <v>1</v>
      </c>
      <c r="AC101" s="1">
        <f t="shared" ref="AC101:AC133" si="49">IF(AND(V101=0,W101&gt;1),1,0)</f>
        <v>0</v>
      </c>
    </row>
    <row r="102" spans="4:29" x14ac:dyDescent="0.3">
      <c r="D102" s="2">
        <v>7.4</v>
      </c>
      <c r="E102" s="2">
        <v>1.8</v>
      </c>
      <c r="F102" s="2">
        <v>3</v>
      </c>
      <c r="G102" s="2">
        <v>99</v>
      </c>
      <c r="H102" s="2">
        <v>0.4</v>
      </c>
      <c r="I102" s="2">
        <v>28.7</v>
      </c>
      <c r="J102" s="2">
        <v>25.7</v>
      </c>
      <c r="K102" s="2">
        <f t="shared" si="33"/>
        <v>1.1167315175097277</v>
      </c>
      <c r="L102" s="2">
        <v>0.28000000000000003</v>
      </c>
      <c r="N102" s="2">
        <f t="shared" si="34"/>
        <v>0.98623000000000005</v>
      </c>
      <c r="O102" s="2">
        <f t="shared" si="35"/>
        <v>1.0345864770195246</v>
      </c>
      <c r="P102" s="2">
        <f t="shared" si="36"/>
        <v>0.28635207237354088</v>
      </c>
      <c r="Q102" s="2">
        <f t="shared" si="37"/>
        <v>5</v>
      </c>
      <c r="R102" s="2">
        <f t="shared" si="38"/>
        <v>1.2</v>
      </c>
      <c r="S102" s="2">
        <f t="shared" si="42"/>
        <v>8.6</v>
      </c>
      <c r="T102" s="2">
        <f t="shared" si="39"/>
        <v>0.27677925309682633</v>
      </c>
      <c r="U102" s="2">
        <f t="shared" si="40"/>
        <v>0.10098736556838772</v>
      </c>
      <c r="V102" s="2">
        <v>0</v>
      </c>
      <c r="W102" s="2">
        <f t="shared" si="43"/>
        <v>0.36486609613423254</v>
      </c>
      <c r="X102" s="16">
        <f t="shared" si="44"/>
        <v>35</v>
      </c>
      <c r="Y102" s="16">
        <f t="shared" si="45"/>
        <v>5.7035144905944248</v>
      </c>
      <c r="Z102" s="1">
        <f t="shared" si="46"/>
        <v>0.99999999413189722</v>
      </c>
      <c r="AA102" s="16">
        <f t="shared" si="47"/>
        <v>0.17199999999999999</v>
      </c>
      <c r="AB102" s="1">
        <f t="shared" si="48"/>
        <v>0</v>
      </c>
      <c r="AC102" s="1">
        <f t="shared" si="49"/>
        <v>0</v>
      </c>
    </row>
    <row r="103" spans="4:29" x14ac:dyDescent="0.3">
      <c r="D103" s="2">
        <v>7.4</v>
      </c>
      <c r="E103" s="2">
        <v>2.6</v>
      </c>
      <c r="F103" s="2">
        <v>4</v>
      </c>
      <c r="G103" s="2">
        <v>99</v>
      </c>
      <c r="H103" s="2">
        <v>0.4</v>
      </c>
      <c r="I103" s="2">
        <v>43.2</v>
      </c>
      <c r="J103" s="2">
        <v>32.200000000000003</v>
      </c>
      <c r="K103" s="2">
        <f t="shared" si="33"/>
        <v>1.341614906832298</v>
      </c>
      <c r="L103" s="2">
        <v>0.33</v>
      </c>
      <c r="N103" s="2">
        <f t="shared" si="34"/>
        <v>0.98011000000000004</v>
      </c>
      <c r="O103" s="2">
        <f t="shared" si="35"/>
        <v>1.0345864770195246</v>
      </c>
      <c r="P103" s="2">
        <f t="shared" si="36"/>
        <v>0.34188184844720498</v>
      </c>
      <c r="Q103" s="2">
        <f t="shared" si="37"/>
        <v>5</v>
      </c>
      <c r="R103" s="2">
        <f t="shared" si="38"/>
        <v>1.2</v>
      </c>
      <c r="S103" s="2">
        <f t="shared" si="42"/>
        <v>9.8000000000000007</v>
      </c>
      <c r="T103" s="2">
        <f t="shared" si="39"/>
        <v>0.33045265527934503</v>
      </c>
      <c r="U103" s="2">
        <f t="shared" si="40"/>
        <v>0.11136001398239161</v>
      </c>
      <c r="V103" s="2">
        <v>0</v>
      </c>
      <c r="W103" s="2">
        <f t="shared" si="43"/>
        <v>0.33699234127277466</v>
      </c>
      <c r="X103" s="16">
        <f t="shared" si="44"/>
        <v>35</v>
      </c>
      <c r="Y103" s="16">
        <f t="shared" si="45"/>
        <v>6.4646765951848595</v>
      </c>
      <c r="Z103" s="1">
        <f t="shared" si="46"/>
        <v>0.99999999994924216</v>
      </c>
      <c r="AA103" s="16">
        <f t="shared" si="47"/>
        <v>0.19600000000000001</v>
      </c>
      <c r="AB103" s="1">
        <f t="shared" si="48"/>
        <v>0</v>
      </c>
      <c r="AC103" s="1">
        <f t="shared" si="49"/>
        <v>0</v>
      </c>
    </row>
    <row r="104" spans="4:29" x14ac:dyDescent="0.3">
      <c r="D104" s="2">
        <v>7.4</v>
      </c>
      <c r="E104" s="2">
        <v>4.2</v>
      </c>
      <c r="F104" s="2">
        <v>11</v>
      </c>
      <c r="G104" s="2">
        <v>98</v>
      </c>
      <c r="H104" s="2">
        <v>0.4</v>
      </c>
      <c r="I104" s="2">
        <v>72.900000000000006</v>
      </c>
      <c r="J104" s="2">
        <v>45.9</v>
      </c>
      <c r="K104" s="2">
        <f t="shared" si="33"/>
        <v>1.5882352941176472</v>
      </c>
      <c r="L104" s="2">
        <v>0.38</v>
      </c>
      <c r="N104" s="2">
        <f t="shared" si="34"/>
        <v>0.96787000000000001</v>
      </c>
      <c r="O104" s="2">
        <f t="shared" si="35"/>
        <v>1.0345864770195246</v>
      </c>
      <c r="P104" s="2">
        <f t="shared" si="36"/>
        <v>0.39967337647058832</v>
      </c>
      <c r="Q104" s="2">
        <f t="shared" si="37"/>
        <v>5</v>
      </c>
      <c r="R104" s="2">
        <f t="shared" si="38"/>
        <v>1.2</v>
      </c>
      <c r="S104" s="2">
        <f t="shared" si="42"/>
        <v>18.2</v>
      </c>
      <c r="T104" s="2">
        <f t="shared" si="39"/>
        <v>0.38631219849497972</v>
      </c>
      <c r="U104" s="2">
        <f t="shared" si="40"/>
        <v>0.19407628144378197</v>
      </c>
      <c r="V104" s="2">
        <v>1</v>
      </c>
      <c r="W104" s="2">
        <f t="shared" si="43"/>
        <v>0.50238196515636058</v>
      </c>
      <c r="X104" s="16">
        <f t="shared" si="44"/>
        <v>35</v>
      </c>
      <c r="Y104" s="16">
        <f t="shared" si="45"/>
        <v>4.7654155911133724</v>
      </c>
      <c r="Z104" s="1">
        <f t="shared" si="46"/>
        <v>0.99999905767607966</v>
      </c>
      <c r="AA104" s="16">
        <f t="shared" si="47"/>
        <v>0.36399999999999999</v>
      </c>
      <c r="AB104" s="1">
        <f t="shared" si="48"/>
        <v>1</v>
      </c>
      <c r="AC104" s="1">
        <f t="shared" si="49"/>
        <v>0</v>
      </c>
    </row>
    <row r="105" spans="4:29" x14ac:dyDescent="0.3">
      <c r="D105" s="2">
        <v>7.4</v>
      </c>
      <c r="E105" s="2">
        <v>5</v>
      </c>
      <c r="F105" s="2">
        <v>18</v>
      </c>
      <c r="G105" s="2">
        <v>67</v>
      </c>
      <c r="H105" s="2">
        <v>0.4</v>
      </c>
      <c r="I105" s="2">
        <v>88.4</v>
      </c>
      <c r="J105" s="2">
        <v>53.4</v>
      </c>
      <c r="K105" s="2">
        <f t="shared" si="33"/>
        <v>1.6554307116104869</v>
      </c>
      <c r="L105" s="2">
        <v>0.39</v>
      </c>
      <c r="N105" s="2">
        <f t="shared" si="34"/>
        <v>0.96174999999999999</v>
      </c>
      <c r="O105" s="2">
        <f t="shared" si="35"/>
        <v>1.0345864770195246</v>
      </c>
      <c r="P105" s="2">
        <f t="shared" si="36"/>
        <v>0.4139487265917603</v>
      </c>
      <c r="Q105" s="2">
        <f t="shared" si="37"/>
        <v>5</v>
      </c>
      <c r="R105" s="2">
        <f t="shared" si="38"/>
        <v>1.2</v>
      </c>
      <c r="S105" s="2">
        <f t="shared" si="42"/>
        <v>26.599999999999998</v>
      </c>
      <c r="T105" s="2">
        <f t="shared" si="39"/>
        <v>0.40011032019699239</v>
      </c>
      <c r="U105" s="2">
        <f t="shared" si="40"/>
        <v>0.32768912298947134</v>
      </c>
      <c r="V105" s="2">
        <v>1</v>
      </c>
      <c r="W105" s="2">
        <f t="shared" si="43"/>
        <v>0.81899692771767341</v>
      </c>
      <c r="X105" s="16">
        <f t="shared" si="44"/>
        <v>35</v>
      </c>
      <c r="Y105" s="16">
        <f t="shared" si="45"/>
        <v>2.1903922833680465</v>
      </c>
      <c r="Z105" s="1">
        <f t="shared" si="46"/>
        <v>0.98575210040845973</v>
      </c>
      <c r="AA105" s="16">
        <f t="shared" si="47"/>
        <v>0.53199999999999992</v>
      </c>
      <c r="AB105" s="1">
        <f t="shared" si="48"/>
        <v>1</v>
      </c>
      <c r="AC105" s="1">
        <f t="shared" si="49"/>
        <v>0</v>
      </c>
    </row>
    <row r="106" spans="4:29" x14ac:dyDescent="0.3">
      <c r="D106" s="2">
        <v>7.4</v>
      </c>
      <c r="E106" s="2">
        <v>6</v>
      </c>
      <c r="F106" s="2">
        <v>48</v>
      </c>
      <c r="G106" s="2">
        <v>53</v>
      </c>
      <c r="H106" s="2">
        <v>0.4</v>
      </c>
      <c r="I106" s="2">
        <v>107.8</v>
      </c>
      <c r="J106" s="2">
        <v>62.8</v>
      </c>
      <c r="K106" s="2">
        <f t="shared" si="33"/>
        <v>1.7165605095541401</v>
      </c>
      <c r="L106" s="2">
        <v>0.4</v>
      </c>
      <c r="N106" s="2">
        <f t="shared" si="34"/>
        <v>0.95409999999999995</v>
      </c>
      <c r="O106" s="2">
        <f t="shared" si="35"/>
        <v>1.0345864770195246</v>
      </c>
      <c r="P106" s="2">
        <f t="shared" si="36"/>
        <v>0.42582029936305732</v>
      </c>
      <c r="Q106" s="2">
        <f t="shared" si="37"/>
        <v>5</v>
      </c>
      <c r="R106" s="2">
        <f t="shared" si="38"/>
        <v>1.2</v>
      </c>
      <c r="S106" s="2">
        <f t="shared" si="42"/>
        <v>50</v>
      </c>
      <c r="T106" s="2">
        <f t="shared" si="39"/>
        <v>0.41158502340933006</v>
      </c>
      <c r="U106" s="2">
        <f t="shared" si="40"/>
        <v>0.30303870636902364</v>
      </c>
      <c r="V106" s="2">
        <v>0</v>
      </c>
      <c r="W106" s="2">
        <f t="shared" si="43"/>
        <v>5</v>
      </c>
      <c r="X106" s="16">
        <f t="shared" si="44"/>
        <v>35</v>
      </c>
      <c r="Y106" s="16">
        <f t="shared" si="45"/>
        <v>-10.114585084411146</v>
      </c>
      <c r="Z106" s="1">
        <f t="shared" si="46"/>
        <v>2.3801485655953709E-24</v>
      </c>
      <c r="AA106" s="16">
        <f t="shared" si="47"/>
        <v>1</v>
      </c>
      <c r="AB106" s="1">
        <f t="shared" si="48"/>
        <v>0</v>
      </c>
      <c r="AC106" s="1">
        <f t="shared" si="49"/>
        <v>1</v>
      </c>
    </row>
    <row r="107" spans="4:29" x14ac:dyDescent="0.3">
      <c r="D107" s="2">
        <v>7.4</v>
      </c>
      <c r="E107" s="2">
        <v>9.6</v>
      </c>
      <c r="F107" s="2">
        <v>13</v>
      </c>
      <c r="G107" s="2">
        <v>89</v>
      </c>
      <c r="H107" s="2">
        <v>0.4</v>
      </c>
      <c r="I107" s="2">
        <v>180.3</v>
      </c>
      <c r="J107" s="2">
        <v>99.3</v>
      </c>
      <c r="K107" s="2">
        <f t="shared" si="33"/>
        <v>1.8157099697885197</v>
      </c>
      <c r="L107" s="2">
        <v>0.4</v>
      </c>
      <c r="N107" s="2">
        <f t="shared" si="34"/>
        <v>0.91767999999999994</v>
      </c>
      <c r="O107" s="2">
        <f t="shared" si="35"/>
        <v>1.0345864770195246</v>
      </c>
      <c r="P107" s="2">
        <f t="shared" si="36"/>
        <v>0.43322258851963746</v>
      </c>
      <c r="Q107" s="2">
        <f t="shared" si="37"/>
        <v>5</v>
      </c>
      <c r="R107" s="2">
        <f t="shared" si="38"/>
        <v>1.2</v>
      </c>
      <c r="S107" s="2">
        <f t="shared" si="42"/>
        <v>20.6</v>
      </c>
      <c r="T107" s="2">
        <f t="shared" si="39"/>
        <v>0.41873985224287996</v>
      </c>
      <c r="U107" s="2">
        <f t="shared" si="40"/>
        <v>0.2230130964604535</v>
      </c>
      <c r="V107" s="2">
        <v>1</v>
      </c>
      <c r="W107" s="2">
        <f t="shared" si="43"/>
        <v>0.53258149484921757</v>
      </c>
      <c r="X107" s="16">
        <f t="shared" si="44"/>
        <v>35</v>
      </c>
      <c r="Y107" s="16">
        <f t="shared" si="45"/>
        <v>5.3761055882695974</v>
      </c>
      <c r="Z107" s="1">
        <f t="shared" si="46"/>
        <v>0.99999996194291674</v>
      </c>
      <c r="AA107" s="16">
        <f t="shared" si="47"/>
        <v>0.41200000000000003</v>
      </c>
      <c r="AB107" s="1">
        <f t="shared" si="48"/>
        <v>1</v>
      </c>
      <c r="AC107" s="1">
        <f t="shared" si="49"/>
        <v>0</v>
      </c>
    </row>
    <row r="108" spans="4:29" x14ac:dyDescent="0.3">
      <c r="D108" s="2">
        <v>7.4</v>
      </c>
      <c r="E108" s="2">
        <v>1.7</v>
      </c>
      <c r="F108" s="2">
        <v>3</v>
      </c>
      <c r="G108" s="2">
        <v>97</v>
      </c>
      <c r="H108" s="2">
        <v>0.4</v>
      </c>
      <c r="I108" s="2">
        <v>28.9</v>
      </c>
      <c r="J108" s="2">
        <v>25.3</v>
      </c>
      <c r="K108" s="2">
        <f t="shared" si="33"/>
        <v>1.1422924901185769</v>
      </c>
      <c r="L108" s="2">
        <v>0.28000000000000003</v>
      </c>
      <c r="N108" s="2">
        <f t="shared" si="34"/>
        <v>0.98699499999999996</v>
      </c>
      <c r="O108" s="2">
        <f t="shared" si="35"/>
        <v>1.0345864770195246</v>
      </c>
      <c r="P108" s="2">
        <f t="shared" si="36"/>
        <v>0.29313361383399206</v>
      </c>
      <c r="Q108" s="2">
        <f t="shared" si="37"/>
        <v>5</v>
      </c>
      <c r="R108" s="2">
        <f t="shared" si="38"/>
        <v>1.2</v>
      </c>
      <c r="S108" s="2">
        <f t="shared" si="42"/>
        <v>8.6</v>
      </c>
      <c r="T108" s="2">
        <f t="shared" si="39"/>
        <v>0.28333408598038351</v>
      </c>
      <c r="U108" s="2">
        <f t="shared" si="40"/>
        <v>0.10098736556838772</v>
      </c>
      <c r="V108" s="2">
        <v>1</v>
      </c>
      <c r="W108" s="2">
        <f t="shared" si="43"/>
        <v>0.35642504931573793</v>
      </c>
      <c r="X108" s="16">
        <f t="shared" si="44"/>
        <v>35</v>
      </c>
      <c r="Y108" s="16">
        <f t="shared" si="45"/>
        <v>5.7974898588859345</v>
      </c>
      <c r="Z108" s="1">
        <f t="shared" si="46"/>
        <v>0.99999999663425754</v>
      </c>
      <c r="AA108" s="16">
        <f t="shared" si="47"/>
        <v>0.17199999999999999</v>
      </c>
      <c r="AB108" s="1">
        <f t="shared" si="48"/>
        <v>1</v>
      </c>
      <c r="AC108" s="1">
        <f t="shared" si="49"/>
        <v>0</v>
      </c>
    </row>
    <row r="109" spans="4:29" x14ac:dyDescent="0.3">
      <c r="D109" s="2">
        <v>7.4</v>
      </c>
      <c r="E109" s="2">
        <v>3.3</v>
      </c>
      <c r="F109" s="2">
        <v>9</v>
      </c>
      <c r="G109" s="2">
        <v>99</v>
      </c>
      <c r="H109" s="2">
        <v>0.4</v>
      </c>
      <c r="I109" s="2">
        <v>58</v>
      </c>
      <c r="J109" s="2">
        <v>38.4</v>
      </c>
      <c r="K109" s="2">
        <f t="shared" si="33"/>
        <v>1.5104166666666667</v>
      </c>
      <c r="L109" s="2">
        <v>0.37</v>
      </c>
      <c r="N109" s="2">
        <f t="shared" si="34"/>
        <v>0.97475500000000004</v>
      </c>
      <c r="O109" s="2">
        <f t="shared" si="35"/>
        <v>1.0345864770195246</v>
      </c>
      <c r="P109" s="2">
        <f t="shared" si="36"/>
        <v>0.38279441145833337</v>
      </c>
      <c r="Q109" s="2">
        <f t="shared" si="37"/>
        <v>5</v>
      </c>
      <c r="R109" s="2">
        <f t="shared" si="38"/>
        <v>1.2</v>
      </c>
      <c r="S109" s="2">
        <f t="shared" si="42"/>
        <v>15.799999999999999</v>
      </c>
      <c r="T109" s="2">
        <f t="shared" si="39"/>
        <v>0.36999750137958681</v>
      </c>
      <c r="U109" s="2">
        <f t="shared" si="40"/>
        <v>0.1681954191679009</v>
      </c>
      <c r="V109" s="2">
        <v>0</v>
      </c>
      <c r="W109" s="2">
        <f t="shared" si="43"/>
        <v>0.4545852837945149</v>
      </c>
      <c r="X109" s="16">
        <f t="shared" si="44"/>
        <v>35</v>
      </c>
      <c r="Y109" s="16">
        <f t="shared" si="45"/>
        <v>5.1525041357209034</v>
      </c>
      <c r="Z109" s="1">
        <f t="shared" si="46"/>
        <v>0.9999998714845264</v>
      </c>
      <c r="AA109" s="16">
        <f t="shared" si="47"/>
        <v>0.316</v>
      </c>
      <c r="AB109" s="1">
        <f t="shared" si="48"/>
        <v>0</v>
      </c>
      <c r="AC109" s="1">
        <f t="shared" si="49"/>
        <v>0</v>
      </c>
    </row>
    <row r="110" spans="4:29" x14ac:dyDescent="0.3">
      <c r="D110" s="2">
        <v>7.4</v>
      </c>
      <c r="E110" s="2">
        <v>4.9000000000000004</v>
      </c>
      <c r="F110" s="2">
        <v>10</v>
      </c>
      <c r="G110" s="2">
        <v>87</v>
      </c>
      <c r="H110" s="2">
        <v>0.4</v>
      </c>
      <c r="I110" s="2">
        <v>88.2</v>
      </c>
      <c r="J110" s="2">
        <v>52.6</v>
      </c>
      <c r="K110" s="2">
        <f t="shared" si="33"/>
        <v>1.6768060836501901</v>
      </c>
      <c r="L110" s="2">
        <v>0.4</v>
      </c>
      <c r="N110" s="2">
        <f t="shared" si="34"/>
        <v>0.96251500000000001</v>
      </c>
      <c r="O110" s="2">
        <f t="shared" si="35"/>
        <v>1.0345864770195246</v>
      </c>
      <c r="P110" s="2">
        <f t="shared" si="36"/>
        <v>0.41962726197718631</v>
      </c>
      <c r="Q110" s="2">
        <f t="shared" si="37"/>
        <v>5</v>
      </c>
      <c r="R110" s="2">
        <f t="shared" si="38"/>
        <v>1.2</v>
      </c>
      <c r="S110" s="2">
        <f t="shared" si="42"/>
        <v>17</v>
      </c>
      <c r="T110" s="2">
        <f t="shared" si="39"/>
        <v>0.40559902076631066</v>
      </c>
      <c r="U110" s="2">
        <f t="shared" si="40"/>
        <v>0.18083112110296912</v>
      </c>
      <c r="V110" s="2">
        <v>0</v>
      </c>
      <c r="W110" s="2">
        <f t="shared" si="43"/>
        <v>0.44583717377157206</v>
      </c>
      <c r="X110" s="16">
        <f t="shared" si="44"/>
        <v>35</v>
      </c>
      <c r="Y110" s="16">
        <f t="shared" si="45"/>
        <v>5.6147001594676098</v>
      </c>
      <c r="Z110" s="1">
        <f t="shared" si="46"/>
        <v>0.99999999015483088</v>
      </c>
      <c r="AA110" s="16">
        <f t="shared" si="47"/>
        <v>0.34</v>
      </c>
      <c r="AB110" s="1">
        <f t="shared" si="48"/>
        <v>0</v>
      </c>
      <c r="AC110" s="1">
        <f t="shared" si="49"/>
        <v>0</v>
      </c>
    </row>
    <row r="111" spans="4:29" x14ac:dyDescent="0.3">
      <c r="D111" s="2">
        <v>7.4</v>
      </c>
      <c r="E111" s="2">
        <v>5.7</v>
      </c>
      <c r="F111" s="2">
        <v>47</v>
      </c>
      <c r="G111" s="2">
        <v>71</v>
      </c>
      <c r="H111" s="2">
        <v>0.4</v>
      </c>
      <c r="I111" s="2">
        <v>104</v>
      </c>
      <c r="J111" s="2">
        <v>60.4</v>
      </c>
      <c r="K111" s="2">
        <f t="shared" si="33"/>
        <v>1.7218543046357617</v>
      </c>
      <c r="L111" s="2">
        <v>0.4</v>
      </c>
      <c r="N111" s="2">
        <f t="shared" si="34"/>
        <v>0.956395</v>
      </c>
      <c r="O111" s="2">
        <f t="shared" si="35"/>
        <v>1.0345864770195246</v>
      </c>
      <c r="P111" s="2">
        <f t="shared" si="36"/>
        <v>0.42816094039735098</v>
      </c>
      <c r="Q111" s="2">
        <f t="shared" si="37"/>
        <v>5</v>
      </c>
      <c r="R111" s="2">
        <f t="shared" si="38"/>
        <v>1.2</v>
      </c>
      <c r="S111" s="2">
        <f t="shared" si="42"/>
        <v>50</v>
      </c>
      <c r="T111" s="2">
        <f t="shared" si="39"/>
        <v>0.41384741624577681</v>
      </c>
      <c r="U111" s="2">
        <f t="shared" si="40"/>
        <v>0.30303870636902364</v>
      </c>
      <c r="V111" s="2">
        <v>0</v>
      </c>
      <c r="W111" s="2">
        <f t="shared" si="43"/>
        <v>5</v>
      </c>
      <c r="X111" s="16">
        <f t="shared" si="44"/>
        <v>35</v>
      </c>
      <c r="Y111" s="16">
        <f t="shared" si="45"/>
        <v>-9.7187174741525091</v>
      </c>
      <c r="Z111" s="1">
        <f t="shared" si="46"/>
        <v>1.2546097322514128E-22</v>
      </c>
      <c r="AA111" s="16">
        <f t="shared" si="47"/>
        <v>1</v>
      </c>
      <c r="AB111" s="1">
        <f t="shared" si="48"/>
        <v>0</v>
      </c>
      <c r="AC111" s="1">
        <f t="shared" si="49"/>
        <v>1</v>
      </c>
    </row>
    <row r="112" spans="4:29" x14ac:dyDescent="0.3">
      <c r="D112" s="2">
        <v>7.4</v>
      </c>
      <c r="E112" s="2">
        <v>6.5</v>
      </c>
      <c r="F112" s="2">
        <v>16</v>
      </c>
      <c r="G112" s="2">
        <v>92</v>
      </c>
      <c r="H112" s="2">
        <v>0.4</v>
      </c>
      <c r="I112" s="2">
        <v>119.5</v>
      </c>
      <c r="J112" s="2">
        <v>67.900000000000006</v>
      </c>
      <c r="K112" s="2">
        <f t="shared" si="33"/>
        <v>1.7599410898379968</v>
      </c>
      <c r="L112" s="2">
        <v>0.41</v>
      </c>
      <c r="N112" s="2">
        <f t="shared" si="34"/>
        <v>0.95027499999999998</v>
      </c>
      <c r="O112" s="2">
        <f t="shared" si="35"/>
        <v>1.0345864770195246</v>
      </c>
      <c r="P112" s="2">
        <f t="shared" si="36"/>
        <v>0.43483128497790868</v>
      </c>
      <c r="Q112" s="2">
        <f t="shared" si="37"/>
        <v>5</v>
      </c>
      <c r="R112" s="2">
        <f t="shared" si="38"/>
        <v>1.2</v>
      </c>
      <c r="S112" s="2">
        <f t="shared" si="42"/>
        <v>24.2</v>
      </c>
      <c r="T112" s="2">
        <f t="shared" si="39"/>
        <v>0.42029476958812273</v>
      </c>
      <c r="U112" s="2">
        <f t="shared" si="40"/>
        <v>0.27690710007315766</v>
      </c>
      <c r="V112" s="2">
        <v>1</v>
      </c>
      <c r="W112" s="2">
        <f t="shared" si="43"/>
        <v>0.65884022383747243</v>
      </c>
      <c r="X112" s="16">
        <f t="shared" si="44"/>
        <v>35</v>
      </c>
      <c r="Y112" s="16">
        <f t="shared" si="45"/>
        <v>3.6068332190946313</v>
      </c>
      <c r="Z112" s="1">
        <f t="shared" si="46"/>
        <v>0.99984502162834032</v>
      </c>
      <c r="AA112" s="16">
        <f t="shared" si="47"/>
        <v>0.48399999999999999</v>
      </c>
      <c r="AB112" s="1">
        <f t="shared" si="48"/>
        <v>1</v>
      </c>
      <c r="AC112" s="1">
        <f t="shared" si="49"/>
        <v>0</v>
      </c>
    </row>
    <row r="113" spans="4:29" x14ac:dyDescent="0.3">
      <c r="D113" s="2">
        <v>7.4</v>
      </c>
      <c r="E113" s="2">
        <v>7.6</v>
      </c>
      <c r="F113" s="2">
        <v>7</v>
      </c>
      <c r="G113" s="2">
        <v>99</v>
      </c>
      <c r="H113" s="2">
        <v>0.4</v>
      </c>
      <c r="I113" s="2">
        <v>139.69999999999999</v>
      </c>
      <c r="J113" s="2">
        <v>77.099999999999994</v>
      </c>
      <c r="K113" s="2">
        <f t="shared" si="33"/>
        <v>1.8119325551232166</v>
      </c>
      <c r="L113" s="2">
        <v>0.41</v>
      </c>
      <c r="N113" s="2">
        <f t="shared" si="34"/>
        <v>0.94186000000000003</v>
      </c>
      <c r="O113" s="2">
        <f t="shared" si="35"/>
        <v>1.0345864770195246</v>
      </c>
      <c r="P113" s="2">
        <f t="shared" si="36"/>
        <v>0.44371256705577167</v>
      </c>
      <c r="Q113" s="2">
        <f t="shared" si="37"/>
        <v>5</v>
      </c>
      <c r="R113" s="2">
        <f t="shared" si="38"/>
        <v>1.2</v>
      </c>
      <c r="S113" s="2">
        <f t="shared" si="42"/>
        <v>13.4</v>
      </c>
      <c r="T113" s="2">
        <f t="shared" si="39"/>
        <v>0.42887914825064738</v>
      </c>
      <c r="U113" s="2">
        <f t="shared" si="40"/>
        <v>0.14436344918824284</v>
      </c>
      <c r="V113" s="2">
        <v>0</v>
      </c>
      <c r="W113" s="2">
        <f t="shared" si="43"/>
        <v>0.33660636050292037</v>
      </c>
      <c r="X113" s="16">
        <f t="shared" si="44"/>
        <v>35</v>
      </c>
      <c r="Y113" s="16">
        <f t="shared" si="45"/>
        <v>7.6807088633481815</v>
      </c>
      <c r="Z113" s="1">
        <f t="shared" si="46"/>
        <v>0.99999999999999212</v>
      </c>
      <c r="AA113" s="16">
        <f t="shared" si="47"/>
        <v>0.26800000000000002</v>
      </c>
      <c r="AB113" s="1">
        <f t="shared" si="48"/>
        <v>0</v>
      </c>
      <c r="AC113" s="1">
        <f t="shared" si="49"/>
        <v>0</v>
      </c>
    </row>
    <row r="114" spans="4:29" x14ac:dyDescent="0.3">
      <c r="D114" s="2">
        <v>7.4</v>
      </c>
      <c r="E114" s="2">
        <v>9</v>
      </c>
      <c r="F114" s="2">
        <v>9</v>
      </c>
      <c r="G114" s="2">
        <v>99</v>
      </c>
      <c r="H114" s="2">
        <v>0.4</v>
      </c>
      <c r="I114" s="2">
        <v>165.6</v>
      </c>
      <c r="J114" s="2">
        <v>89</v>
      </c>
      <c r="K114" s="2">
        <f t="shared" si="33"/>
        <v>1.8606741573033707</v>
      </c>
      <c r="L114" s="2">
        <v>0.41</v>
      </c>
      <c r="N114" s="2">
        <f t="shared" si="34"/>
        <v>0.93115000000000003</v>
      </c>
      <c r="O114" s="2">
        <f t="shared" si="35"/>
        <v>1.0345864770195246</v>
      </c>
      <c r="P114" s="2">
        <f t="shared" si="36"/>
        <v>0.45046735280898875</v>
      </c>
      <c r="Q114" s="2">
        <f t="shared" si="37"/>
        <v>5</v>
      </c>
      <c r="R114" s="2">
        <f t="shared" si="38"/>
        <v>1.2</v>
      </c>
      <c r="S114" s="2">
        <f t="shared" si="42"/>
        <v>15.799999999999999</v>
      </c>
      <c r="T114" s="2">
        <f t="shared" si="39"/>
        <v>0.43540811987675693</v>
      </c>
      <c r="U114" s="2">
        <f t="shared" si="40"/>
        <v>0.1681954191679009</v>
      </c>
      <c r="V114" s="2">
        <v>1</v>
      </c>
      <c r="W114" s="2">
        <f t="shared" si="43"/>
        <v>0.38629371270225488</v>
      </c>
      <c r="X114" s="16">
        <f t="shared" si="44"/>
        <v>35</v>
      </c>
      <c r="Y114" s="16">
        <f t="shared" si="45"/>
        <v>7.1074937914838845</v>
      </c>
      <c r="Z114" s="1">
        <f t="shared" si="46"/>
        <v>0.99999999999940914</v>
      </c>
      <c r="AA114" s="16">
        <f t="shared" si="47"/>
        <v>0.316</v>
      </c>
      <c r="AB114" s="1">
        <f t="shared" si="48"/>
        <v>1</v>
      </c>
      <c r="AC114" s="1">
        <f t="shared" si="49"/>
        <v>0</v>
      </c>
    </row>
    <row r="115" spans="4:29" x14ac:dyDescent="0.3">
      <c r="D115" s="2">
        <v>7.4</v>
      </c>
      <c r="E115" s="2">
        <v>4.5999999999999996</v>
      </c>
      <c r="F115" s="2">
        <v>4</v>
      </c>
      <c r="G115" s="2">
        <v>88</v>
      </c>
      <c r="H115" s="2">
        <v>0.4</v>
      </c>
      <c r="I115" s="2">
        <v>82.8</v>
      </c>
      <c r="J115" s="2">
        <v>49.8</v>
      </c>
      <c r="K115" s="2">
        <f t="shared" si="33"/>
        <v>1.6626506024096386</v>
      </c>
      <c r="L115" s="2">
        <v>0.4</v>
      </c>
      <c r="N115" s="2">
        <f t="shared" si="34"/>
        <v>0.96480999999999995</v>
      </c>
      <c r="O115" s="2">
        <f t="shared" si="35"/>
        <v>1.0345864770195246</v>
      </c>
      <c r="P115" s="2">
        <f t="shared" si="36"/>
        <v>0.41707690120481922</v>
      </c>
      <c r="Q115" s="2">
        <f t="shared" si="37"/>
        <v>5</v>
      </c>
      <c r="R115" s="2">
        <f t="shared" si="38"/>
        <v>1.2</v>
      </c>
      <c r="S115" s="2">
        <f t="shared" si="42"/>
        <v>9.8000000000000007</v>
      </c>
      <c r="T115" s="2">
        <f t="shared" si="39"/>
        <v>0.40313391917353297</v>
      </c>
      <c r="U115" s="2">
        <f t="shared" si="40"/>
        <v>0.11136001398239161</v>
      </c>
      <c r="V115" s="2">
        <v>1</v>
      </c>
      <c r="W115" s="2">
        <f t="shared" si="43"/>
        <v>0.27623578341086102</v>
      </c>
      <c r="X115" s="16">
        <f t="shared" si="44"/>
        <v>35</v>
      </c>
      <c r="Y115" s="16">
        <f t="shared" si="45"/>
        <v>8.0429979642198433</v>
      </c>
      <c r="Z115" s="1">
        <f t="shared" si="46"/>
        <v>0.99999999999999956</v>
      </c>
      <c r="AA115" s="16">
        <f t="shared" si="47"/>
        <v>0.19600000000000001</v>
      </c>
      <c r="AB115" s="1">
        <f t="shared" si="48"/>
        <v>1</v>
      </c>
      <c r="AC115" s="1">
        <f t="shared" si="49"/>
        <v>0</v>
      </c>
    </row>
    <row r="116" spans="4:29" x14ac:dyDescent="0.3">
      <c r="D116" s="2">
        <v>7.4</v>
      </c>
      <c r="E116" s="2">
        <v>5.5</v>
      </c>
      <c r="F116" s="2">
        <v>24</v>
      </c>
      <c r="G116" s="2">
        <v>97</v>
      </c>
      <c r="H116" s="2">
        <v>0.4</v>
      </c>
      <c r="I116" s="2">
        <v>99.7</v>
      </c>
      <c r="J116" s="2">
        <v>57.7</v>
      </c>
      <c r="K116" s="2">
        <f t="shared" si="33"/>
        <v>1.72790294627383</v>
      </c>
      <c r="L116" s="2">
        <v>0.41</v>
      </c>
      <c r="N116" s="2">
        <f t="shared" si="34"/>
        <v>0.95792500000000003</v>
      </c>
      <c r="O116" s="2">
        <f t="shared" si="35"/>
        <v>1.0345864770195246</v>
      </c>
      <c r="P116" s="2">
        <f t="shared" si="36"/>
        <v>0.43035237175043328</v>
      </c>
      <c r="Q116" s="2">
        <f t="shared" si="37"/>
        <v>5</v>
      </c>
      <c r="R116" s="2">
        <f t="shared" si="38"/>
        <v>1.2</v>
      </c>
      <c r="S116" s="2">
        <f t="shared" si="42"/>
        <v>33.799999999999997</v>
      </c>
      <c r="T116" s="2">
        <f t="shared" si="39"/>
        <v>0.41596558751686807</v>
      </c>
      <c r="U116" s="2">
        <f t="shared" si="40"/>
        <v>5.2457112275579547</v>
      </c>
      <c r="V116" s="2">
        <v>0</v>
      </c>
      <c r="W116" s="2">
        <f t="shared" si="43"/>
        <v>5</v>
      </c>
      <c r="X116" s="16">
        <f t="shared" si="44"/>
        <v>35</v>
      </c>
      <c r="Y116" s="16">
        <f t="shared" si="45"/>
        <v>-4.5090450609937646E-2</v>
      </c>
      <c r="Z116" s="1">
        <f t="shared" si="46"/>
        <v>0.48201760649582037</v>
      </c>
      <c r="AA116" s="16">
        <f t="shared" si="47"/>
        <v>0.67599999999999993</v>
      </c>
      <c r="AB116" s="1">
        <f t="shared" si="48"/>
        <v>0</v>
      </c>
      <c r="AC116" s="1">
        <f t="shared" si="49"/>
        <v>1</v>
      </c>
    </row>
    <row r="117" spans="4:29" x14ac:dyDescent="0.3">
      <c r="D117" s="2">
        <v>7.4</v>
      </c>
      <c r="E117" s="2">
        <v>6.7</v>
      </c>
      <c r="F117" s="2">
        <v>12</v>
      </c>
      <c r="G117" s="2">
        <v>83</v>
      </c>
      <c r="H117" s="2">
        <v>0.4</v>
      </c>
      <c r="I117" s="2">
        <v>122.5</v>
      </c>
      <c r="J117" s="2">
        <v>68.5</v>
      </c>
      <c r="K117" s="2">
        <f t="shared" si="33"/>
        <v>1.7883211678832116</v>
      </c>
      <c r="L117" s="2">
        <v>0.41</v>
      </c>
      <c r="N117" s="2">
        <f t="shared" si="34"/>
        <v>0.94874499999999995</v>
      </c>
      <c r="O117" s="2">
        <f t="shared" si="35"/>
        <v>1.0345864770195246</v>
      </c>
      <c r="P117" s="2">
        <f t="shared" si="36"/>
        <v>0.44113179927007301</v>
      </c>
      <c r="Q117" s="2">
        <f t="shared" si="37"/>
        <v>5</v>
      </c>
      <c r="R117" s="2">
        <f t="shared" si="38"/>
        <v>1.2</v>
      </c>
      <c r="S117" s="2">
        <f t="shared" si="42"/>
        <v>19.399999999999999</v>
      </c>
      <c r="T117" s="2">
        <f t="shared" si="39"/>
        <v>0.42638465615837357</v>
      </c>
      <c r="U117" s="2">
        <f t="shared" si="40"/>
        <v>0.20807218920420215</v>
      </c>
      <c r="V117" s="2">
        <v>1</v>
      </c>
      <c r="W117" s="2">
        <f t="shared" si="43"/>
        <v>0.48799173750501273</v>
      </c>
      <c r="X117" s="16">
        <f t="shared" si="44"/>
        <v>35</v>
      </c>
      <c r="Y117" s="16">
        <f t="shared" si="45"/>
        <v>5.378747141337322</v>
      </c>
      <c r="Z117" s="1">
        <f t="shared" si="46"/>
        <v>0.99999996249701684</v>
      </c>
      <c r="AA117" s="16">
        <f t="shared" si="47"/>
        <v>0.38799999999999996</v>
      </c>
      <c r="AB117" s="1">
        <f t="shared" si="48"/>
        <v>1</v>
      </c>
      <c r="AC117" s="1">
        <f t="shared" si="49"/>
        <v>0</v>
      </c>
    </row>
    <row r="118" spans="4:29" x14ac:dyDescent="0.3">
      <c r="D118" s="2">
        <v>7.4</v>
      </c>
      <c r="E118" s="2">
        <v>7.7</v>
      </c>
      <c r="F118" s="2">
        <v>6</v>
      </c>
      <c r="G118" s="2">
        <v>98</v>
      </c>
      <c r="H118" s="2">
        <v>0.4</v>
      </c>
      <c r="I118" s="2">
        <v>140.5</v>
      </c>
      <c r="J118" s="2">
        <v>76.5</v>
      </c>
      <c r="K118" s="2">
        <f t="shared" si="33"/>
        <v>1.8366013071895424</v>
      </c>
      <c r="L118" s="2">
        <v>0.42</v>
      </c>
      <c r="N118" s="2">
        <f t="shared" si="34"/>
        <v>0.94109500000000001</v>
      </c>
      <c r="O118" s="2">
        <f t="shared" si="35"/>
        <v>1.0345864770195246</v>
      </c>
      <c r="P118" s="2">
        <f t="shared" si="36"/>
        <v>0.44938823986928106</v>
      </c>
      <c r="Q118" s="2">
        <f t="shared" si="37"/>
        <v>5</v>
      </c>
      <c r="R118" s="2">
        <f t="shared" si="38"/>
        <v>1.2</v>
      </c>
      <c r="S118" s="2">
        <f t="shared" si="42"/>
        <v>12.2</v>
      </c>
      <c r="T118" s="2">
        <f t="shared" si="39"/>
        <v>0.43436508194452289</v>
      </c>
      <c r="U118" s="2">
        <f t="shared" si="40"/>
        <v>0.13303475154594152</v>
      </c>
      <c r="V118" s="2">
        <v>0</v>
      </c>
      <c r="W118" s="2">
        <f t="shared" si="43"/>
        <v>0.30627404705365502</v>
      </c>
      <c r="X118" s="16">
        <f t="shared" si="44"/>
        <v>35</v>
      </c>
      <c r="Y118" s="16">
        <f t="shared" si="45"/>
        <v>8.1549287132557975</v>
      </c>
      <c r="Z118" s="1">
        <f t="shared" si="46"/>
        <v>0.99999999999999978</v>
      </c>
      <c r="AA118" s="16">
        <f t="shared" si="47"/>
        <v>0.24399999999999999</v>
      </c>
      <c r="AB118" s="1">
        <f t="shared" si="48"/>
        <v>0</v>
      </c>
      <c r="AC118" s="1">
        <f t="shared" si="49"/>
        <v>0</v>
      </c>
    </row>
    <row r="119" spans="4:29" x14ac:dyDescent="0.3">
      <c r="D119" s="2">
        <v>7.4</v>
      </c>
      <c r="E119" s="2">
        <v>9.8000000000000007</v>
      </c>
      <c r="F119" s="2">
        <v>23</v>
      </c>
      <c r="G119" s="2">
        <v>75</v>
      </c>
      <c r="H119" s="2">
        <v>0.4</v>
      </c>
      <c r="I119" s="2">
        <v>182.3</v>
      </c>
      <c r="J119" s="2">
        <v>97.3</v>
      </c>
      <c r="K119" s="2">
        <f t="shared" si="33"/>
        <v>1.8735868448098665</v>
      </c>
      <c r="L119" s="2">
        <v>0.41</v>
      </c>
      <c r="N119" s="2">
        <f t="shared" si="34"/>
        <v>0.91233999999999993</v>
      </c>
      <c r="O119" s="2">
        <f t="shared" si="35"/>
        <v>1.0345864770195246</v>
      </c>
      <c r="P119" s="2">
        <f t="shared" si="36"/>
        <v>0.44443053771839669</v>
      </c>
      <c r="Q119" s="2">
        <f t="shared" si="37"/>
        <v>5</v>
      </c>
      <c r="R119" s="2">
        <f t="shared" si="38"/>
        <v>1.2</v>
      </c>
      <c r="S119" s="2">
        <f t="shared" si="42"/>
        <v>32.599999999999994</v>
      </c>
      <c r="T119" s="2">
        <f t="shared" si="39"/>
        <v>0.42957311697977035</v>
      </c>
      <c r="U119" s="2">
        <f t="shared" si="40"/>
        <v>0.95113045962025988</v>
      </c>
      <c r="V119" s="2">
        <v>1</v>
      </c>
      <c r="W119" s="2">
        <f t="shared" si="43"/>
        <v>5</v>
      </c>
      <c r="X119" s="16">
        <f t="shared" si="44"/>
        <v>35</v>
      </c>
      <c r="Y119" s="16">
        <f t="shared" si="45"/>
        <v>1.2520087803545825</v>
      </c>
      <c r="Z119" s="1">
        <f t="shared" si="46"/>
        <v>0.89471666772585456</v>
      </c>
      <c r="AA119" s="16">
        <f t="shared" si="47"/>
        <v>0.65199999999999991</v>
      </c>
      <c r="AB119" s="1">
        <f t="shared" si="48"/>
        <v>0</v>
      </c>
      <c r="AC119" s="1">
        <f t="shared" si="49"/>
        <v>0</v>
      </c>
    </row>
    <row r="120" spans="4:29" x14ac:dyDescent="0.3">
      <c r="D120" s="2">
        <v>7.4</v>
      </c>
      <c r="E120" s="2">
        <v>1.4</v>
      </c>
      <c r="F120" s="2">
        <v>4</v>
      </c>
      <c r="G120" s="2">
        <v>99</v>
      </c>
      <c r="H120" s="2">
        <v>0.4</v>
      </c>
      <c r="I120" s="2">
        <v>23.9</v>
      </c>
      <c r="J120" s="2">
        <v>14.3</v>
      </c>
      <c r="K120" s="2">
        <f t="shared" si="33"/>
        <v>1.6713286713286712</v>
      </c>
      <c r="L120" s="2">
        <v>0.42</v>
      </c>
      <c r="N120" s="2">
        <f t="shared" si="34"/>
        <v>0.98929</v>
      </c>
      <c r="O120" s="2">
        <f t="shared" si="35"/>
        <v>1.0345864770195246</v>
      </c>
      <c r="P120" s="2">
        <f t="shared" si="36"/>
        <v>0.42989147272727268</v>
      </c>
      <c r="Q120" s="2">
        <f t="shared" si="37"/>
        <v>5</v>
      </c>
      <c r="R120" s="2">
        <f t="shared" si="38"/>
        <v>1.2</v>
      </c>
      <c r="S120" s="2">
        <f t="shared" si="42"/>
        <v>9.8000000000000007</v>
      </c>
      <c r="T120" s="2">
        <f t="shared" si="39"/>
        <v>0.41552009645991134</v>
      </c>
      <c r="U120" s="2">
        <f t="shared" si="40"/>
        <v>0.11136001398239161</v>
      </c>
      <c r="V120" s="2">
        <v>0</v>
      </c>
      <c r="W120" s="2">
        <f t="shared" si="43"/>
        <v>0.26800151167450315</v>
      </c>
      <c r="X120" s="16">
        <f t="shared" si="44"/>
        <v>35</v>
      </c>
      <c r="Y120" s="16">
        <f t="shared" si="45"/>
        <v>6.482404231011226</v>
      </c>
      <c r="Z120" s="1">
        <f t="shared" si="46"/>
        <v>0.99999999995486377</v>
      </c>
      <c r="AA120" s="16">
        <f t="shared" si="47"/>
        <v>0.19600000000000001</v>
      </c>
      <c r="AB120" s="1">
        <f t="shared" si="48"/>
        <v>0</v>
      </c>
      <c r="AC120" s="1">
        <f t="shared" si="49"/>
        <v>0</v>
      </c>
    </row>
    <row r="121" spans="4:29" x14ac:dyDescent="0.3">
      <c r="D121" s="2">
        <v>7.4</v>
      </c>
      <c r="E121" s="2">
        <v>2.4</v>
      </c>
      <c r="F121" s="2">
        <v>2</v>
      </c>
      <c r="G121" s="2">
        <v>99</v>
      </c>
      <c r="H121" s="2">
        <v>0.4</v>
      </c>
      <c r="I121" s="2">
        <v>41.8</v>
      </c>
      <c r="J121" s="2">
        <v>22.2</v>
      </c>
      <c r="K121" s="2">
        <f t="shared" si="33"/>
        <v>1.8828828828828827</v>
      </c>
      <c r="L121" s="2">
        <v>0.47</v>
      </c>
      <c r="N121" s="2">
        <f t="shared" si="34"/>
        <v>0.98163999999999996</v>
      </c>
      <c r="O121" s="2">
        <f t="shared" si="35"/>
        <v>1.0345864770195246</v>
      </c>
      <c r="P121" s="2">
        <f t="shared" si="36"/>
        <v>0.48056141981981981</v>
      </c>
      <c r="Q121" s="2">
        <f t="shared" si="37"/>
        <v>5</v>
      </c>
      <c r="R121" s="2">
        <f t="shared" si="38"/>
        <v>1.2</v>
      </c>
      <c r="S121" s="2">
        <f t="shared" si="42"/>
        <v>7.4</v>
      </c>
      <c r="T121" s="2">
        <f t="shared" si="39"/>
        <v>0.46449613492362585</v>
      </c>
      <c r="U121" s="2">
        <f t="shared" si="40"/>
        <v>9.0939623871564443E-2</v>
      </c>
      <c r="V121" s="2">
        <v>0</v>
      </c>
      <c r="W121" s="2">
        <f t="shared" si="43"/>
        <v>0.19578122837667331</v>
      </c>
      <c r="X121" s="16">
        <f t="shared" si="44"/>
        <v>35</v>
      </c>
      <c r="Y121" s="16">
        <f t="shared" si="45"/>
        <v>8.4792655818160672</v>
      </c>
      <c r="Z121" s="1">
        <f t="shared" si="46"/>
        <v>1</v>
      </c>
      <c r="AA121" s="16">
        <f t="shared" si="47"/>
        <v>0.14800000000000002</v>
      </c>
      <c r="AB121" s="1">
        <f t="shared" si="48"/>
        <v>0</v>
      </c>
      <c r="AC121" s="1">
        <f t="shared" si="49"/>
        <v>0</v>
      </c>
    </row>
    <row r="122" spans="4:29" x14ac:dyDescent="0.3">
      <c r="D122" s="2">
        <v>7.4</v>
      </c>
      <c r="E122" s="2">
        <v>3.5</v>
      </c>
      <c r="F122" s="2">
        <v>3</v>
      </c>
      <c r="G122" s="2">
        <v>99</v>
      </c>
      <c r="H122" s="2">
        <v>0.4</v>
      </c>
      <c r="I122" s="2">
        <v>61.5</v>
      </c>
      <c r="J122" s="2">
        <v>30.9</v>
      </c>
      <c r="K122" s="2">
        <f t="shared" si="33"/>
        <v>1.9902912621359223</v>
      </c>
      <c r="L122" s="2">
        <v>0.48</v>
      </c>
      <c r="N122" s="2">
        <f t="shared" si="34"/>
        <v>0.97322500000000001</v>
      </c>
      <c r="O122" s="2">
        <f t="shared" si="35"/>
        <v>1.0345864770195246</v>
      </c>
      <c r="P122" s="2">
        <f t="shared" si="36"/>
        <v>0.50362031553398068</v>
      </c>
      <c r="Q122" s="2">
        <f t="shared" si="37"/>
        <v>5</v>
      </c>
      <c r="R122" s="2">
        <f t="shared" si="38"/>
        <v>1.2</v>
      </c>
      <c r="S122" s="2">
        <f t="shared" si="42"/>
        <v>8.6</v>
      </c>
      <c r="T122" s="2">
        <f t="shared" si="39"/>
        <v>0.48678416615769898</v>
      </c>
      <c r="U122" s="2">
        <f t="shared" si="40"/>
        <v>0.10098736556838772</v>
      </c>
      <c r="V122" s="2">
        <v>0</v>
      </c>
      <c r="W122" s="2">
        <f t="shared" si="43"/>
        <v>0.20745819726533951</v>
      </c>
      <c r="X122" s="16">
        <f t="shared" si="44"/>
        <v>35</v>
      </c>
      <c r="Y122" s="16">
        <f t="shared" si="45"/>
        <v>8.741388842043893</v>
      </c>
      <c r="Z122" s="1">
        <f t="shared" si="46"/>
        <v>1</v>
      </c>
      <c r="AA122" s="16">
        <f t="shared" si="47"/>
        <v>0.17199999999999999</v>
      </c>
      <c r="AB122" s="1">
        <f t="shared" si="48"/>
        <v>0</v>
      </c>
      <c r="AC122" s="1">
        <f t="shared" si="49"/>
        <v>0</v>
      </c>
    </row>
    <row r="123" spans="4:29" x14ac:dyDescent="0.3">
      <c r="D123" s="2">
        <v>7.4</v>
      </c>
      <c r="E123" s="2">
        <v>4.4000000000000004</v>
      </c>
      <c r="F123" s="2">
        <v>7</v>
      </c>
      <c r="G123" s="2">
        <v>51</v>
      </c>
      <c r="H123" s="2">
        <v>0.4</v>
      </c>
      <c r="I123" s="2">
        <v>78.900000000000006</v>
      </c>
      <c r="J123" s="2">
        <v>39.299999999999997</v>
      </c>
      <c r="K123" s="2">
        <f t="shared" si="33"/>
        <v>2.0076335877862599</v>
      </c>
      <c r="L123" s="2">
        <v>0.48</v>
      </c>
      <c r="N123" s="2">
        <f t="shared" si="34"/>
        <v>0.96633999999999998</v>
      </c>
      <c r="O123" s="2">
        <f t="shared" si="35"/>
        <v>1.0345864770195246</v>
      </c>
      <c r="P123" s="2">
        <f t="shared" si="36"/>
        <v>0.50441472671755738</v>
      </c>
      <c r="Q123" s="2">
        <f t="shared" si="37"/>
        <v>5</v>
      </c>
      <c r="R123" s="2">
        <f t="shared" si="38"/>
        <v>1.2</v>
      </c>
      <c r="S123" s="2">
        <f t="shared" si="42"/>
        <v>13.4</v>
      </c>
      <c r="T123" s="2">
        <f t="shared" si="39"/>
        <v>0.48755201998260622</v>
      </c>
      <c r="U123" s="2">
        <f t="shared" si="40"/>
        <v>0.14436344918824284</v>
      </c>
      <c r="V123" s="2">
        <v>1</v>
      </c>
      <c r="W123" s="2">
        <f t="shared" si="43"/>
        <v>0.29609855619794812</v>
      </c>
      <c r="X123" s="16">
        <f t="shared" si="44"/>
        <v>35</v>
      </c>
      <c r="Y123" s="16">
        <f t="shared" si="45"/>
        <v>7.3898063481908247</v>
      </c>
      <c r="Z123" s="1">
        <f t="shared" si="46"/>
        <v>0.9999999999999265</v>
      </c>
      <c r="AA123" s="16">
        <f t="shared" si="47"/>
        <v>0.26800000000000002</v>
      </c>
      <c r="AB123" s="1">
        <f t="shared" si="48"/>
        <v>1</v>
      </c>
      <c r="AC123" s="1">
        <f t="shared" si="49"/>
        <v>0</v>
      </c>
    </row>
    <row r="124" spans="4:29" x14ac:dyDescent="0.3">
      <c r="D124" s="2">
        <v>7.4</v>
      </c>
      <c r="E124" s="2">
        <v>3</v>
      </c>
      <c r="F124" s="2">
        <v>1</v>
      </c>
      <c r="G124" s="2">
        <v>96</v>
      </c>
      <c r="H124" s="2">
        <v>0.4</v>
      </c>
      <c r="I124" s="2">
        <v>51.8</v>
      </c>
      <c r="J124" s="2">
        <v>26.7</v>
      </c>
      <c r="K124" s="2">
        <f t="shared" si="33"/>
        <v>1.9400749063670411</v>
      </c>
      <c r="L124" s="2">
        <v>0.47</v>
      </c>
      <c r="N124" s="2">
        <f t="shared" si="34"/>
        <v>0.97704999999999997</v>
      </c>
      <c r="O124" s="2">
        <f t="shared" si="35"/>
        <v>1.0345864770195246</v>
      </c>
      <c r="P124" s="2">
        <f t="shared" si="36"/>
        <v>0.49284304868913853</v>
      </c>
      <c r="Q124" s="2">
        <f t="shared" si="37"/>
        <v>5</v>
      </c>
      <c r="R124" s="2">
        <f t="shared" si="38"/>
        <v>1.2</v>
      </c>
      <c r="S124" s="2">
        <f t="shared" si="42"/>
        <v>6.2</v>
      </c>
      <c r="T124" s="2">
        <f t="shared" si="39"/>
        <v>0.47636718595910826</v>
      </c>
      <c r="U124" s="2">
        <f t="shared" si="40"/>
        <v>8.1264342588874716E-2</v>
      </c>
      <c r="V124" s="2">
        <v>0</v>
      </c>
      <c r="W124" s="2">
        <f t="shared" si="43"/>
        <v>0.17059181443251323</v>
      </c>
      <c r="X124" s="16">
        <f t="shared" si="44"/>
        <v>35</v>
      </c>
      <c r="Y124" s="16">
        <f t="shared" si="45"/>
        <v>9.2789150246203533</v>
      </c>
      <c r="Z124" s="1">
        <f t="shared" si="46"/>
        <v>1</v>
      </c>
      <c r="AA124" s="16">
        <f t="shared" si="47"/>
        <v>0.124</v>
      </c>
      <c r="AB124" s="1">
        <f t="shared" si="48"/>
        <v>0</v>
      </c>
      <c r="AC124" s="1">
        <f t="shared" si="49"/>
        <v>0</v>
      </c>
    </row>
    <row r="125" spans="4:29" x14ac:dyDescent="0.3">
      <c r="D125" s="2">
        <v>7.4</v>
      </c>
      <c r="E125" s="2">
        <v>5.0999999999999996</v>
      </c>
      <c r="F125" s="2">
        <v>5</v>
      </c>
      <c r="G125" s="2">
        <v>100</v>
      </c>
      <c r="H125" s="2">
        <v>0.4</v>
      </c>
      <c r="I125" s="2">
        <v>90.8</v>
      </c>
      <c r="J125" s="2">
        <v>44.2</v>
      </c>
      <c r="K125" s="2">
        <f t="shared" si="33"/>
        <v>2.0542986425339365</v>
      </c>
      <c r="L125" s="2">
        <v>0.49</v>
      </c>
      <c r="N125" s="2">
        <f t="shared" si="34"/>
        <v>0.96098499999999998</v>
      </c>
      <c r="O125" s="2">
        <f t="shared" si="35"/>
        <v>1.0345864770195246</v>
      </c>
      <c r="P125" s="2">
        <f t="shared" si="36"/>
        <v>0.51327904705882355</v>
      </c>
      <c r="Q125" s="2">
        <f t="shared" si="37"/>
        <v>5</v>
      </c>
      <c r="R125" s="2">
        <f t="shared" si="38"/>
        <v>1.2</v>
      </c>
      <c r="S125" s="2">
        <f t="shared" si="42"/>
        <v>11</v>
      </c>
      <c r="T125" s="2">
        <f t="shared" si="39"/>
        <v>0.49612000394350508</v>
      </c>
      <c r="U125" s="2">
        <f t="shared" si="40"/>
        <v>0.12204090780370019</v>
      </c>
      <c r="V125" s="2">
        <v>0</v>
      </c>
      <c r="W125" s="2">
        <f t="shared" si="43"/>
        <v>0.24599070151099453</v>
      </c>
      <c r="X125" s="16">
        <f t="shared" si="44"/>
        <v>35</v>
      </c>
      <c r="Y125" s="16">
        <f t="shared" si="45"/>
        <v>8.4812125340105542</v>
      </c>
      <c r="Z125" s="1">
        <f t="shared" si="46"/>
        <v>1</v>
      </c>
      <c r="AA125" s="16">
        <f t="shared" si="47"/>
        <v>0.22</v>
      </c>
      <c r="AB125" s="1">
        <f t="shared" si="48"/>
        <v>0</v>
      </c>
      <c r="AC125" s="1">
        <f t="shared" si="49"/>
        <v>0</v>
      </c>
    </row>
    <row r="126" spans="4:29" x14ac:dyDescent="0.3">
      <c r="D126" s="2">
        <v>7.4</v>
      </c>
      <c r="E126" s="2">
        <v>6</v>
      </c>
      <c r="F126" s="2">
        <v>55</v>
      </c>
      <c r="G126" s="2">
        <v>99</v>
      </c>
      <c r="H126" s="2">
        <v>0.4</v>
      </c>
      <c r="I126" s="2">
        <v>107.3</v>
      </c>
      <c r="J126" s="2">
        <v>51.7</v>
      </c>
      <c r="K126" s="2">
        <f t="shared" si="33"/>
        <v>2.0754352030947776</v>
      </c>
      <c r="L126" s="2">
        <v>0.48</v>
      </c>
      <c r="N126" s="2">
        <f t="shared" si="34"/>
        <v>0.95409999999999995</v>
      </c>
      <c r="O126" s="2">
        <f t="shared" si="35"/>
        <v>1.0345864770195246</v>
      </c>
      <c r="P126" s="2">
        <f t="shared" si="36"/>
        <v>0.51484490909090896</v>
      </c>
      <c r="Q126" s="2">
        <f t="shared" si="37"/>
        <v>5</v>
      </c>
      <c r="R126" s="2">
        <f t="shared" si="38"/>
        <v>1.2</v>
      </c>
      <c r="S126" s="2">
        <f t="shared" si="42"/>
        <v>50</v>
      </c>
      <c r="T126" s="2">
        <f t="shared" si="39"/>
        <v>0.49763351882782525</v>
      </c>
      <c r="U126" s="2">
        <f t="shared" si="40"/>
        <v>0.30303870636902364</v>
      </c>
      <c r="V126" s="2">
        <v>0</v>
      </c>
      <c r="W126" s="2">
        <f t="shared" si="43"/>
        <v>5</v>
      </c>
      <c r="X126" s="16">
        <f t="shared" si="44"/>
        <v>35</v>
      </c>
      <c r="Y126" s="16">
        <f t="shared" si="45"/>
        <v>-12.400089102586119</v>
      </c>
      <c r="Z126" s="1">
        <f t="shared" si="46"/>
        <v>1.3051658691400792E-35</v>
      </c>
      <c r="AA126" s="16">
        <f t="shared" si="47"/>
        <v>1</v>
      </c>
      <c r="AB126" s="1">
        <f t="shared" si="48"/>
        <v>0</v>
      </c>
      <c r="AC126" s="1">
        <f t="shared" si="49"/>
        <v>1</v>
      </c>
    </row>
    <row r="127" spans="4:29" x14ac:dyDescent="0.3">
      <c r="D127" s="2">
        <v>7.4</v>
      </c>
      <c r="E127" s="2">
        <v>1</v>
      </c>
      <c r="F127" s="2">
        <v>3</v>
      </c>
      <c r="G127" s="2">
        <v>94</v>
      </c>
      <c r="H127" s="2">
        <v>0.4</v>
      </c>
      <c r="I127" s="2">
        <v>15.1</v>
      </c>
      <c r="J127" s="2">
        <v>14.7</v>
      </c>
      <c r="K127" s="2">
        <f t="shared" si="33"/>
        <v>1.0272108843537415</v>
      </c>
      <c r="L127" s="2">
        <v>0.26</v>
      </c>
      <c r="N127" s="2">
        <f t="shared" si="34"/>
        <v>0.99234999999999995</v>
      </c>
      <c r="O127" s="2">
        <f t="shared" si="35"/>
        <v>1.0345864770195246</v>
      </c>
      <c r="P127" s="2">
        <f t="shared" si="36"/>
        <v>0.26503170748299321</v>
      </c>
      <c r="Q127" s="2">
        <f t="shared" si="37"/>
        <v>5</v>
      </c>
      <c r="R127" s="2">
        <f t="shared" si="38"/>
        <v>1.2</v>
      </c>
      <c r="S127" s="2">
        <f t="shared" si="42"/>
        <v>8.6</v>
      </c>
      <c r="T127" s="2">
        <f t="shared" si="39"/>
        <v>0.25617163317899388</v>
      </c>
      <c r="U127" s="2">
        <f t="shared" si="40"/>
        <v>0.10098736556838772</v>
      </c>
      <c r="V127" s="2">
        <v>1</v>
      </c>
      <c r="W127" s="2">
        <f t="shared" si="43"/>
        <v>0.39421759667599565</v>
      </c>
      <c r="X127" s="16">
        <f t="shared" si="44"/>
        <v>35</v>
      </c>
      <c r="Y127" s="16">
        <f t="shared" si="45"/>
        <v>4.5562611353773459</v>
      </c>
      <c r="Z127" s="1">
        <f t="shared" si="46"/>
        <v>0.99999739639034313</v>
      </c>
      <c r="AA127" s="16">
        <f t="shared" si="47"/>
        <v>0.17199999999999999</v>
      </c>
      <c r="AB127" s="1">
        <f t="shared" si="48"/>
        <v>1</v>
      </c>
      <c r="AC127" s="1">
        <f t="shared" si="49"/>
        <v>0</v>
      </c>
    </row>
    <row r="128" spans="4:29" x14ac:dyDescent="0.3">
      <c r="D128" s="2">
        <v>7.4</v>
      </c>
      <c r="E128" s="2">
        <v>1.8</v>
      </c>
      <c r="F128" s="2">
        <v>1</v>
      </c>
      <c r="G128" s="2">
        <v>87</v>
      </c>
      <c r="H128" s="2">
        <v>0.4</v>
      </c>
      <c r="I128" s="2">
        <v>29.9</v>
      </c>
      <c r="J128" s="2">
        <v>21.5</v>
      </c>
      <c r="K128" s="2">
        <f t="shared" si="33"/>
        <v>1.3906976744186046</v>
      </c>
      <c r="L128" s="2">
        <v>0.35</v>
      </c>
      <c r="N128" s="2">
        <f t="shared" si="34"/>
        <v>0.98623000000000005</v>
      </c>
      <c r="O128" s="2">
        <f t="shared" si="35"/>
        <v>1.0345864770195246</v>
      </c>
      <c r="P128" s="2">
        <f t="shared" si="36"/>
        <v>0.35660241953488375</v>
      </c>
      <c r="Q128" s="2">
        <f t="shared" si="37"/>
        <v>5</v>
      </c>
      <c r="R128" s="2">
        <f t="shared" si="38"/>
        <v>1.2</v>
      </c>
      <c r="S128" s="2">
        <f t="shared" si="42"/>
        <v>6.2</v>
      </c>
      <c r="T128" s="2">
        <f t="shared" si="39"/>
        <v>0.3446811141028997</v>
      </c>
      <c r="U128" s="2">
        <f t="shared" si="40"/>
        <v>8.1264342588874716E-2</v>
      </c>
      <c r="V128" s="2">
        <v>1</v>
      </c>
      <c r="W128" s="2">
        <f t="shared" si="43"/>
        <v>0.23576673993404346</v>
      </c>
      <c r="X128" s="16">
        <f t="shared" si="44"/>
        <v>35</v>
      </c>
      <c r="Y128" s="16">
        <f t="shared" si="45"/>
        <v>7.3858031534646775</v>
      </c>
      <c r="Z128" s="1">
        <f t="shared" si="46"/>
        <v>0.99999999999992428</v>
      </c>
      <c r="AA128" s="16">
        <f t="shared" si="47"/>
        <v>0.124</v>
      </c>
      <c r="AB128" s="1">
        <f t="shared" si="48"/>
        <v>1</v>
      </c>
      <c r="AC128" s="1">
        <f t="shared" si="49"/>
        <v>0</v>
      </c>
    </row>
    <row r="129" spans="4:29" x14ac:dyDescent="0.3">
      <c r="D129" s="2">
        <v>7.4</v>
      </c>
      <c r="E129" s="2">
        <v>2.5</v>
      </c>
      <c r="F129" s="2">
        <v>16</v>
      </c>
      <c r="G129" s="2">
        <v>99</v>
      </c>
      <c r="H129" s="2">
        <v>0.4</v>
      </c>
      <c r="I129" s="2">
        <v>42.3</v>
      </c>
      <c r="J129" s="2">
        <v>26.9</v>
      </c>
      <c r="K129" s="2">
        <f t="shared" si="33"/>
        <v>1.5724907063197027</v>
      </c>
      <c r="L129" s="2">
        <v>0.39</v>
      </c>
      <c r="N129" s="2">
        <f t="shared" si="34"/>
        <v>0.98087500000000005</v>
      </c>
      <c r="O129" s="2">
        <f t="shared" si="35"/>
        <v>1.0345864770195246</v>
      </c>
      <c r="P129" s="2">
        <f t="shared" si="36"/>
        <v>0.40102837360594795</v>
      </c>
      <c r="Q129" s="2">
        <f t="shared" si="37"/>
        <v>5</v>
      </c>
      <c r="R129" s="2">
        <f t="shared" si="38"/>
        <v>1.2</v>
      </c>
      <c r="S129" s="2">
        <f t="shared" si="42"/>
        <v>24.2</v>
      </c>
      <c r="T129" s="2">
        <f t="shared" si="39"/>
        <v>0.38762189774724826</v>
      </c>
      <c r="U129" s="2">
        <f t="shared" si="40"/>
        <v>0.27690710007315766</v>
      </c>
      <c r="V129" s="2">
        <v>0</v>
      </c>
      <c r="W129" s="2">
        <f t="shared" si="43"/>
        <v>0.71437424377328906</v>
      </c>
      <c r="X129" s="16">
        <f t="shared" si="44"/>
        <v>35</v>
      </c>
      <c r="Y129" s="16">
        <f t="shared" si="45"/>
        <v>1.938759379890008</v>
      </c>
      <c r="Z129" s="1">
        <f t="shared" si="46"/>
        <v>0.97373467779528644</v>
      </c>
      <c r="AA129" s="16">
        <f t="shared" si="47"/>
        <v>0.48399999999999999</v>
      </c>
      <c r="AB129" s="1">
        <f t="shared" si="48"/>
        <v>0</v>
      </c>
      <c r="AC129" s="1">
        <f t="shared" si="49"/>
        <v>0</v>
      </c>
    </row>
    <row r="130" spans="4:29" x14ac:dyDescent="0.3">
      <c r="D130" s="2">
        <v>7.4</v>
      </c>
      <c r="E130" s="2">
        <v>1</v>
      </c>
      <c r="F130" s="2">
        <v>6</v>
      </c>
      <c r="G130" s="2">
        <v>84</v>
      </c>
      <c r="H130" s="2">
        <v>0.4</v>
      </c>
      <c r="I130" s="2">
        <v>15.1</v>
      </c>
      <c r="J130" s="2">
        <v>14.7</v>
      </c>
      <c r="K130" s="2">
        <f t="shared" si="33"/>
        <v>1.0272108843537415</v>
      </c>
      <c r="L130" s="2">
        <v>0.26</v>
      </c>
      <c r="N130" s="2">
        <f t="shared" si="34"/>
        <v>0.99234999999999995</v>
      </c>
      <c r="O130" s="2">
        <f t="shared" si="35"/>
        <v>1.0345864770195246</v>
      </c>
      <c r="P130" s="2">
        <f t="shared" si="36"/>
        <v>0.26503170748299321</v>
      </c>
      <c r="Q130" s="2">
        <f t="shared" si="37"/>
        <v>5</v>
      </c>
      <c r="R130" s="2">
        <f t="shared" si="38"/>
        <v>1.2</v>
      </c>
      <c r="S130" s="2">
        <f t="shared" si="42"/>
        <v>12.2</v>
      </c>
      <c r="T130" s="2">
        <f t="shared" si="39"/>
        <v>0.25617163317899388</v>
      </c>
      <c r="U130" s="2">
        <f t="shared" si="40"/>
        <v>0.13303475154594152</v>
      </c>
      <c r="V130" s="2">
        <v>1</v>
      </c>
      <c r="W130" s="2">
        <f t="shared" si="43"/>
        <v>0.51931882501989057</v>
      </c>
      <c r="X130" s="16">
        <f t="shared" si="44"/>
        <v>35</v>
      </c>
      <c r="Y130" s="16">
        <f t="shared" si="45"/>
        <v>3.2895944687106811</v>
      </c>
      <c r="Z130" s="1">
        <f t="shared" si="46"/>
        <v>0.99949834064798215</v>
      </c>
      <c r="AA130" s="16">
        <f t="shared" si="47"/>
        <v>0.24399999999999999</v>
      </c>
      <c r="AB130" s="1">
        <f t="shared" si="48"/>
        <v>1</v>
      </c>
      <c r="AC130" s="1">
        <f t="shared" si="49"/>
        <v>0</v>
      </c>
    </row>
    <row r="131" spans="4:29" x14ac:dyDescent="0.3">
      <c r="D131" s="2">
        <v>7.4</v>
      </c>
      <c r="E131" s="2">
        <v>1.9</v>
      </c>
      <c r="F131" s="2">
        <v>4</v>
      </c>
      <c r="G131" s="2">
        <v>72</v>
      </c>
      <c r="H131" s="2">
        <v>0.4</v>
      </c>
      <c r="I131" s="2">
        <v>31.1</v>
      </c>
      <c r="J131" s="2">
        <v>22.2</v>
      </c>
      <c r="K131" s="2">
        <f t="shared" si="33"/>
        <v>1.400900900900901</v>
      </c>
      <c r="L131" s="2">
        <v>0.35</v>
      </c>
      <c r="N131" s="2">
        <f t="shared" si="34"/>
        <v>0.98546500000000004</v>
      </c>
      <c r="O131" s="2">
        <f t="shared" si="35"/>
        <v>1.0345864770195246</v>
      </c>
      <c r="P131" s="2">
        <f t="shared" si="36"/>
        <v>0.35894008963963969</v>
      </c>
      <c r="Q131" s="2">
        <f t="shared" si="37"/>
        <v>5</v>
      </c>
      <c r="R131" s="2">
        <f t="shared" si="38"/>
        <v>1.2</v>
      </c>
      <c r="S131" s="2">
        <f t="shared" si="42"/>
        <v>9.8000000000000007</v>
      </c>
      <c r="T131" s="2">
        <f t="shared" si="39"/>
        <v>0.34694063532870423</v>
      </c>
      <c r="U131" s="2">
        <f t="shared" si="40"/>
        <v>0.11136001398239161</v>
      </c>
      <c r="V131" s="2">
        <v>1</v>
      </c>
      <c r="W131" s="2">
        <f t="shared" si="43"/>
        <v>0.32097714318440979</v>
      </c>
      <c r="X131" s="16">
        <f t="shared" si="44"/>
        <v>35</v>
      </c>
      <c r="Y131" s="16">
        <f t="shared" si="45"/>
        <v>6.1952766822534526</v>
      </c>
      <c r="Z131" s="1">
        <f t="shared" si="46"/>
        <v>0.99999999970908637</v>
      </c>
      <c r="AA131" s="16">
        <f t="shared" si="47"/>
        <v>0.19600000000000001</v>
      </c>
      <c r="AB131" s="1">
        <f t="shared" si="48"/>
        <v>1</v>
      </c>
      <c r="AC131" s="1">
        <f t="shared" si="49"/>
        <v>0</v>
      </c>
    </row>
    <row r="132" spans="4:29" x14ac:dyDescent="0.3">
      <c r="D132" s="2">
        <v>7.4</v>
      </c>
      <c r="E132" s="2">
        <v>2.6</v>
      </c>
      <c r="F132" s="2">
        <v>4</v>
      </c>
      <c r="G132" s="2">
        <v>99</v>
      </c>
      <c r="H132" s="2">
        <v>0.4</v>
      </c>
      <c r="I132" s="2">
        <v>47.3</v>
      </c>
      <c r="J132" s="2">
        <v>30.9</v>
      </c>
      <c r="K132" s="2">
        <f t="shared" si="33"/>
        <v>1.5307443365695792</v>
      </c>
      <c r="L132" s="2">
        <v>0.38</v>
      </c>
      <c r="N132" s="2">
        <f t="shared" si="34"/>
        <v>0.98011000000000004</v>
      </c>
      <c r="O132" s="2">
        <f t="shared" si="35"/>
        <v>1.0345864770195246</v>
      </c>
      <c r="P132" s="2">
        <f t="shared" si="36"/>
        <v>0.39007743624595476</v>
      </c>
      <c r="Q132" s="2">
        <f t="shared" si="37"/>
        <v>5</v>
      </c>
      <c r="R132" s="2">
        <f t="shared" si="38"/>
        <v>1.2</v>
      </c>
      <c r="S132" s="2">
        <f t="shared" si="42"/>
        <v>9.8000000000000007</v>
      </c>
      <c r="T132" s="2">
        <f t="shared" si="39"/>
        <v>0.37703705288097755</v>
      </c>
      <c r="U132" s="2">
        <f t="shared" si="40"/>
        <v>0.11136001398239161</v>
      </c>
      <c r="V132" s="2">
        <v>0</v>
      </c>
      <c r="W132" s="2">
        <f t="shared" si="43"/>
        <v>0.29535562388756936</v>
      </c>
      <c r="X132" s="16">
        <f t="shared" si="44"/>
        <v>35</v>
      </c>
      <c r="Y132" s="16">
        <f t="shared" si="45"/>
        <v>7.0588116039559319</v>
      </c>
      <c r="Z132" s="1">
        <f t="shared" si="46"/>
        <v>0.99999999999916034</v>
      </c>
      <c r="AA132" s="16">
        <f t="shared" si="47"/>
        <v>0.19600000000000001</v>
      </c>
      <c r="AB132" s="1">
        <f t="shared" si="48"/>
        <v>0</v>
      </c>
      <c r="AC132" s="1">
        <f t="shared" si="49"/>
        <v>0</v>
      </c>
    </row>
    <row r="133" spans="4:29" x14ac:dyDescent="0.3">
      <c r="D133" s="2">
        <v>7.4</v>
      </c>
      <c r="E133" s="2">
        <v>3.3</v>
      </c>
      <c r="F133" s="2">
        <v>7</v>
      </c>
      <c r="G133" s="2">
        <v>99</v>
      </c>
      <c r="H133" s="2">
        <v>0.4</v>
      </c>
      <c r="I133" s="2">
        <v>60.3</v>
      </c>
      <c r="J133" s="2">
        <v>36.9</v>
      </c>
      <c r="K133" s="2">
        <f t="shared" si="33"/>
        <v>1.6341463414634145</v>
      </c>
      <c r="L133" s="2">
        <v>0.4</v>
      </c>
      <c r="N133" s="2">
        <f t="shared" ref="N133:N196" si="50">IF(E133&lt;=9.15,1-0.00765*E133,IF(AND(E133&gt;9.15,E133&lt;=23),1.174-0.0267*E133,IF(AND(E133&gt;23,E133&lt;=30),0.744-0.008*E133,0.5)))</f>
        <v>0.97475500000000004</v>
      </c>
      <c r="O133" s="2">
        <f t="shared" ref="O133:O196" si="51">(10^2.24)/(D133^2.56)</f>
        <v>1.0345864770195246</v>
      </c>
      <c r="P133" s="2">
        <f t="shared" ref="P133:P196" si="52">0.65*H133*I133*N133/J133</f>
        <v>0.41415200243902439</v>
      </c>
      <c r="Q133" s="2">
        <f t="shared" ref="Q133:Q196" si="53">IF(G133&lt;=5,0,IF(AND(G133&gt;5,G133&lt;35),EXP(1.76-190/G133^2),5))</f>
        <v>5</v>
      </c>
      <c r="R133" s="2">
        <f t="shared" ref="R133:R196" si="54">IF(G133&lt;=5,1,IF(AND(G133&gt;5,G133&lt;35),(0.99+(G133^1.5)/1000),1.2))</f>
        <v>1.2</v>
      </c>
      <c r="S133" s="2">
        <f t="shared" si="42"/>
        <v>13.4</v>
      </c>
      <c r="T133" s="2">
        <f t="shared" ref="T133:T196" si="55">P133/O133</f>
        <v>0.40030680048334771</v>
      </c>
      <c r="U133" s="2">
        <f t="shared" ref="U133:U196" si="56">1/(34-S133)+S133/135+50/((10*S133+45)^2)-1/200</f>
        <v>0.14436344918824284</v>
      </c>
      <c r="V133" s="2">
        <v>0</v>
      </c>
      <c r="W133" s="2">
        <f t="shared" si="43"/>
        <v>0.36063201777719534</v>
      </c>
      <c r="X133" s="16">
        <f t="shared" si="44"/>
        <v>35</v>
      </c>
      <c r="Y133" s="16">
        <f t="shared" si="45"/>
        <v>6.3307709362657816</v>
      </c>
      <c r="Z133" s="1">
        <f t="shared" si="46"/>
        <v>0.99999999987803034</v>
      </c>
      <c r="AA133" s="16">
        <f t="shared" si="47"/>
        <v>0.26800000000000002</v>
      </c>
      <c r="AB133" s="1">
        <f t="shared" si="48"/>
        <v>0</v>
      </c>
      <c r="AC133" s="1">
        <f t="shared" si="49"/>
        <v>0</v>
      </c>
    </row>
    <row r="134" spans="4:29" hidden="1" x14ac:dyDescent="0.3">
      <c r="D134" s="2">
        <v>7.4</v>
      </c>
      <c r="E134" s="2">
        <v>1.1000000000000001</v>
      </c>
      <c r="F134" s="2">
        <v>1</v>
      </c>
      <c r="G134" s="2">
        <v>81</v>
      </c>
      <c r="H134" s="2">
        <v>0.4</v>
      </c>
      <c r="I134" s="2">
        <v>21.6</v>
      </c>
      <c r="J134" s="2">
        <v>21.6</v>
      </c>
      <c r="K134" s="2">
        <f t="shared" si="33"/>
        <v>1</v>
      </c>
      <c r="L134" s="2">
        <v>0.25</v>
      </c>
      <c r="N134" s="2">
        <f t="shared" si="50"/>
        <v>0.99158500000000005</v>
      </c>
      <c r="O134" s="2">
        <f t="shared" si="51"/>
        <v>1.0345864770195246</v>
      </c>
      <c r="P134" s="2">
        <f t="shared" si="52"/>
        <v>0.25781209999999999</v>
      </c>
      <c r="Q134" s="2">
        <f t="shared" si="53"/>
        <v>5</v>
      </c>
      <c r="R134" s="2">
        <f t="shared" si="54"/>
        <v>1.2</v>
      </c>
      <c r="S134" s="2">
        <f t="shared" ref="S134:S194" si="57">Q134+R134*F134</f>
        <v>6.2</v>
      </c>
      <c r="T134" s="2">
        <f t="shared" si="55"/>
        <v>0.24919337892634624</v>
      </c>
      <c r="U134" s="2">
        <f t="shared" si="56"/>
        <v>8.1264342588874716E-2</v>
      </c>
      <c r="V134" s="2">
        <v>0</v>
      </c>
      <c r="W134" s="2">
        <f t="shared" si="17"/>
        <v>0.32610955772181216</v>
      </c>
    </row>
    <row r="135" spans="4:29" x14ac:dyDescent="0.3">
      <c r="D135" s="2">
        <v>7.4</v>
      </c>
      <c r="E135" s="2">
        <v>1.9</v>
      </c>
      <c r="F135" s="2">
        <v>2</v>
      </c>
      <c r="G135" s="2">
        <v>71</v>
      </c>
      <c r="H135" s="2">
        <v>0.4</v>
      </c>
      <c r="I135" s="2">
        <v>36.1</v>
      </c>
      <c r="J135" s="2">
        <v>34</v>
      </c>
      <c r="K135" s="2">
        <f t="shared" si="33"/>
        <v>1.0617647058823529</v>
      </c>
      <c r="L135" s="2">
        <v>0.26</v>
      </c>
      <c r="N135" s="2">
        <f t="shared" si="50"/>
        <v>0.98546500000000004</v>
      </c>
      <c r="O135" s="2">
        <f t="shared" si="51"/>
        <v>1.0345864770195246</v>
      </c>
      <c r="P135" s="2">
        <f t="shared" si="52"/>
        <v>0.27204630852941181</v>
      </c>
      <c r="Q135" s="2">
        <f t="shared" si="53"/>
        <v>5</v>
      </c>
      <c r="R135" s="2">
        <f t="shared" si="54"/>
        <v>1.2</v>
      </c>
      <c r="S135" s="2">
        <f t="shared" ref="S135:S184" si="58">IF(Q135+R135*F135&lt;=50,Q135+R135*F135,50)</f>
        <v>7.4</v>
      </c>
      <c r="T135" s="2">
        <f t="shared" si="55"/>
        <v>0.26295173440999636</v>
      </c>
      <c r="U135" s="2">
        <f t="shared" si="56"/>
        <v>9.0939623871564443E-2</v>
      </c>
      <c r="V135" s="2">
        <v>1</v>
      </c>
      <c r="W135" s="2">
        <f t="shared" ref="W135:W184" si="59">IF(S135&lt;=30,U135/T135,5)</f>
        <v>0.34584150614413017</v>
      </c>
      <c r="X135" s="16">
        <f t="shared" ref="X135:X184" si="60">IF(G135&lt;5,5,IF(G135&gt;35,35,G135))</f>
        <v>35</v>
      </c>
      <c r="Y135" s="16">
        <f t="shared" ref="Y135:Y184" si="61">-(F135*(1+0.004*X135)-13.32*LN(P135)-29.53*LN(D135)-3.7*LN(J135/100)+0.05*X135+16.85)/2.7</f>
        <v>6.2564294181674205</v>
      </c>
      <c r="Z135" s="1">
        <f t="shared" ref="Z135:Z184" si="62">_xlfn.NORM.S.DIST(Y135,TRUE)</f>
        <v>0.99999999980305443</v>
      </c>
      <c r="AA135" s="16">
        <f t="shared" ref="AA135:AA184" si="63">S135/50</f>
        <v>0.14800000000000002</v>
      </c>
      <c r="AB135" s="1">
        <f t="shared" ref="AB135:AB184" si="64">IF(AND(V135=1,W135&lt;=1),1,0)</f>
        <v>1</v>
      </c>
      <c r="AC135" s="1">
        <f t="shared" ref="AC135:AC184" si="65">IF(AND(V135=0,W135&gt;1),1,0)</f>
        <v>0</v>
      </c>
    </row>
    <row r="136" spans="4:29" x14ac:dyDescent="0.3">
      <c r="D136" s="2">
        <v>7.4</v>
      </c>
      <c r="E136" s="2">
        <v>2.7</v>
      </c>
      <c r="F136" s="2">
        <v>2</v>
      </c>
      <c r="G136" s="2">
        <v>99</v>
      </c>
      <c r="H136" s="2">
        <v>0.4</v>
      </c>
      <c r="I136" s="2">
        <v>48</v>
      </c>
      <c r="J136" s="2">
        <v>37.9</v>
      </c>
      <c r="K136" s="2">
        <f t="shared" si="33"/>
        <v>1.2664907651715041</v>
      </c>
      <c r="L136" s="2">
        <v>0.31</v>
      </c>
      <c r="N136" s="2">
        <f t="shared" si="50"/>
        <v>0.97934500000000002</v>
      </c>
      <c r="O136" s="2">
        <f t="shared" si="51"/>
        <v>1.0345864770195246</v>
      </c>
      <c r="P136" s="2">
        <f t="shared" si="52"/>
        <v>0.3224861635883905</v>
      </c>
      <c r="Q136" s="2">
        <f t="shared" si="53"/>
        <v>5</v>
      </c>
      <c r="R136" s="2">
        <f t="shared" si="54"/>
        <v>1.2</v>
      </c>
      <c r="S136" s="2">
        <f t="shared" si="58"/>
        <v>7.4</v>
      </c>
      <c r="T136" s="2">
        <f t="shared" si="55"/>
        <v>0.31170537287266764</v>
      </c>
      <c r="U136" s="2">
        <f t="shared" si="56"/>
        <v>9.0939623871564443E-2</v>
      </c>
      <c r="V136" s="2">
        <v>0</v>
      </c>
      <c r="W136" s="2">
        <f t="shared" si="59"/>
        <v>0.2917486568597375</v>
      </c>
      <c r="X136" s="16">
        <f t="shared" si="60"/>
        <v>35</v>
      </c>
      <c r="Y136" s="16">
        <f t="shared" si="61"/>
        <v>7.2443391863549929</v>
      </c>
      <c r="Z136" s="1">
        <f t="shared" si="62"/>
        <v>0.99999999999978273</v>
      </c>
      <c r="AA136" s="16">
        <f t="shared" si="63"/>
        <v>0.14800000000000002</v>
      </c>
      <c r="AB136" s="1">
        <f t="shared" si="64"/>
        <v>0</v>
      </c>
      <c r="AC136" s="1">
        <f t="shared" si="65"/>
        <v>0</v>
      </c>
    </row>
    <row r="137" spans="4:29" x14ac:dyDescent="0.3">
      <c r="D137" s="2">
        <v>7.4</v>
      </c>
      <c r="E137" s="2">
        <v>3.4</v>
      </c>
      <c r="F137" s="2">
        <v>9</v>
      </c>
      <c r="G137" s="2">
        <v>89</v>
      </c>
      <c r="H137" s="2">
        <v>0.4</v>
      </c>
      <c r="I137" s="2">
        <v>61</v>
      </c>
      <c r="J137" s="2">
        <v>43.9</v>
      </c>
      <c r="K137" s="2">
        <f t="shared" si="33"/>
        <v>1.3895216400911161</v>
      </c>
      <c r="L137" s="2">
        <v>0.34</v>
      </c>
      <c r="N137" s="2">
        <f t="shared" si="50"/>
        <v>0.97399000000000002</v>
      </c>
      <c r="O137" s="2">
        <f t="shared" si="51"/>
        <v>1.0345864770195246</v>
      </c>
      <c r="P137" s="2">
        <f t="shared" si="52"/>
        <v>0.35187884738041003</v>
      </c>
      <c r="Q137" s="2">
        <f t="shared" si="53"/>
        <v>5</v>
      </c>
      <c r="R137" s="2">
        <f t="shared" si="54"/>
        <v>1.2</v>
      </c>
      <c r="S137" s="2">
        <f t="shared" si="58"/>
        <v>15.799999999999999</v>
      </c>
      <c r="T137" s="2">
        <f t="shared" si="55"/>
        <v>0.34011545211195471</v>
      </c>
      <c r="U137" s="2">
        <f t="shared" si="56"/>
        <v>0.1681954191679009</v>
      </c>
      <c r="V137" s="2">
        <v>1</v>
      </c>
      <c r="W137" s="2">
        <f t="shared" si="59"/>
        <v>0.49452448609284755</v>
      </c>
      <c r="X137" s="16">
        <f t="shared" si="60"/>
        <v>35</v>
      </c>
      <c r="Y137" s="16">
        <f t="shared" si="61"/>
        <v>4.9204960484701941</v>
      </c>
      <c r="Z137" s="1">
        <f t="shared" si="62"/>
        <v>0.99999956837428416</v>
      </c>
      <c r="AA137" s="16">
        <f t="shared" si="63"/>
        <v>0.316</v>
      </c>
      <c r="AB137" s="1">
        <f t="shared" si="64"/>
        <v>1</v>
      </c>
      <c r="AC137" s="1">
        <f t="shared" si="65"/>
        <v>0</v>
      </c>
    </row>
    <row r="138" spans="4:29" x14ac:dyDescent="0.3">
      <c r="D138" s="2">
        <v>7.4</v>
      </c>
      <c r="E138" s="2">
        <v>10</v>
      </c>
      <c r="F138" s="2">
        <v>8</v>
      </c>
      <c r="G138" s="2">
        <v>94</v>
      </c>
      <c r="H138" s="2">
        <v>0.4</v>
      </c>
      <c r="I138" s="2">
        <v>194.3</v>
      </c>
      <c r="J138" s="2">
        <v>111.2</v>
      </c>
      <c r="K138" s="2">
        <f t="shared" si="33"/>
        <v>1.7473021582733814</v>
      </c>
      <c r="L138" s="2">
        <v>0.38</v>
      </c>
      <c r="N138" s="2">
        <f t="shared" si="50"/>
        <v>0.90699999999999992</v>
      </c>
      <c r="O138" s="2">
        <f t="shared" si="51"/>
        <v>1.0345864770195246</v>
      </c>
      <c r="P138" s="2">
        <f t="shared" si="52"/>
        <v>0.4120487949640288</v>
      </c>
      <c r="Q138" s="2">
        <f t="shared" si="53"/>
        <v>5</v>
      </c>
      <c r="R138" s="2">
        <f t="shared" si="54"/>
        <v>1.2</v>
      </c>
      <c r="S138" s="2">
        <f t="shared" si="58"/>
        <v>14.6</v>
      </c>
      <c r="T138" s="2">
        <f t="shared" si="55"/>
        <v>0.39827390374468685</v>
      </c>
      <c r="U138" s="2">
        <f t="shared" si="56"/>
        <v>0.15606511636518641</v>
      </c>
      <c r="V138" s="2">
        <v>0</v>
      </c>
      <c r="W138" s="2">
        <f t="shared" si="59"/>
        <v>0.3918537340704899</v>
      </c>
      <c r="X138" s="16">
        <f t="shared" si="60"/>
        <v>35</v>
      </c>
      <c r="Y138" s="16">
        <f t="shared" si="61"/>
        <v>7.3951130668805982</v>
      </c>
      <c r="Z138" s="1">
        <f t="shared" si="62"/>
        <v>0.99999999999992939</v>
      </c>
      <c r="AA138" s="16">
        <f t="shared" si="63"/>
        <v>0.29199999999999998</v>
      </c>
      <c r="AB138" s="1">
        <f t="shared" si="64"/>
        <v>0</v>
      </c>
      <c r="AC138" s="1">
        <f t="shared" si="65"/>
        <v>0</v>
      </c>
    </row>
    <row r="139" spans="4:29" x14ac:dyDescent="0.3">
      <c r="D139" s="2">
        <v>7.4</v>
      </c>
      <c r="E139" s="2">
        <v>2.6</v>
      </c>
      <c r="F139" s="2">
        <v>3</v>
      </c>
      <c r="G139" s="2">
        <v>99</v>
      </c>
      <c r="H139" s="2">
        <v>0.4</v>
      </c>
      <c r="I139" s="2">
        <v>42.6</v>
      </c>
      <c r="J139" s="2">
        <v>35.6</v>
      </c>
      <c r="K139" s="2">
        <f t="shared" si="33"/>
        <v>1.196629213483146</v>
      </c>
      <c r="L139" s="2">
        <v>0.28999999999999998</v>
      </c>
      <c r="N139" s="2">
        <f t="shared" si="50"/>
        <v>0.98011000000000004</v>
      </c>
      <c r="O139" s="2">
        <f t="shared" si="51"/>
        <v>1.0345864770195246</v>
      </c>
      <c r="P139" s="2">
        <f t="shared" si="52"/>
        <v>0.30493534719101129</v>
      </c>
      <c r="Q139" s="2">
        <f t="shared" si="53"/>
        <v>5</v>
      </c>
      <c r="R139" s="2">
        <f t="shared" si="54"/>
        <v>1.2</v>
      </c>
      <c r="S139" s="2">
        <f t="shared" si="58"/>
        <v>8.6</v>
      </c>
      <c r="T139" s="2">
        <f t="shared" si="55"/>
        <v>0.29474128452701259</v>
      </c>
      <c r="U139" s="2">
        <f t="shared" si="56"/>
        <v>0.10098736556838772</v>
      </c>
      <c r="V139" s="2">
        <v>0</v>
      </c>
      <c r="W139" s="2">
        <f t="shared" si="59"/>
        <v>0.34263054030740098</v>
      </c>
      <c r="X139" s="16">
        <f t="shared" si="60"/>
        <v>35</v>
      </c>
      <c r="Y139" s="16">
        <f t="shared" si="61"/>
        <v>6.4602527041615776</v>
      </c>
      <c r="Z139" s="1">
        <f t="shared" si="62"/>
        <v>0.99999999994773581</v>
      </c>
      <c r="AA139" s="16">
        <f t="shared" si="63"/>
        <v>0.17199999999999999</v>
      </c>
      <c r="AB139" s="1">
        <f t="shared" si="64"/>
        <v>0</v>
      </c>
      <c r="AC139" s="1">
        <f t="shared" si="65"/>
        <v>0</v>
      </c>
    </row>
    <row r="140" spans="4:29" x14ac:dyDescent="0.3">
      <c r="D140" s="2">
        <v>7.4</v>
      </c>
      <c r="E140" s="2">
        <v>3.3</v>
      </c>
      <c r="F140" s="2">
        <v>3</v>
      </c>
      <c r="G140" s="2">
        <v>95</v>
      </c>
      <c r="H140" s="2">
        <v>0.4</v>
      </c>
      <c r="I140" s="2">
        <v>55.6</v>
      </c>
      <c r="J140" s="2">
        <v>41.6</v>
      </c>
      <c r="K140" s="2">
        <f t="shared" si="33"/>
        <v>1.3365384615384615</v>
      </c>
      <c r="L140" s="2">
        <v>0.33</v>
      </c>
      <c r="N140" s="2">
        <f t="shared" si="50"/>
        <v>0.97475500000000004</v>
      </c>
      <c r="O140" s="2">
        <f t="shared" si="51"/>
        <v>1.0345864770195246</v>
      </c>
      <c r="P140" s="2">
        <f t="shared" si="52"/>
        <v>0.33872736250000002</v>
      </c>
      <c r="Q140" s="2">
        <f t="shared" si="53"/>
        <v>5</v>
      </c>
      <c r="R140" s="2">
        <f t="shared" si="54"/>
        <v>1.2</v>
      </c>
      <c r="S140" s="2">
        <f t="shared" si="58"/>
        <v>8.6</v>
      </c>
      <c r="T140" s="2">
        <f t="shared" si="55"/>
        <v>0.3274036245629447</v>
      </c>
      <c r="U140" s="2">
        <f t="shared" si="56"/>
        <v>0.10098736556838772</v>
      </c>
      <c r="V140" s="2">
        <v>0</v>
      </c>
      <c r="W140" s="2">
        <f t="shared" si="59"/>
        <v>0.30844913737041568</v>
      </c>
      <c r="X140" s="16">
        <f t="shared" si="60"/>
        <v>35</v>
      </c>
      <c r="Y140" s="16">
        <f t="shared" si="61"/>
        <v>7.192166540328067</v>
      </c>
      <c r="Z140" s="1">
        <f t="shared" si="62"/>
        <v>0.99999999999968114</v>
      </c>
      <c r="AA140" s="16">
        <f t="shared" si="63"/>
        <v>0.17199999999999999</v>
      </c>
      <c r="AB140" s="1">
        <f t="shared" si="64"/>
        <v>0</v>
      </c>
      <c r="AC140" s="1">
        <f t="shared" si="65"/>
        <v>0</v>
      </c>
    </row>
    <row r="141" spans="4:29" x14ac:dyDescent="0.3">
      <c r="D141" s="2">
        <v>7.4</v>
      </c>
      <c r="E141" s="2">
        <v>4.0999999999999996</v>
      </c>
      <c r="F141" s="2">
        <v>25</v>
      </c>
      <c r="G141" s="2">
        <v>71</v>
      </c>
      <c r="H141" s="2">
        <v>0.4</v>
      </c>
      <c r="I141" s="2">
        <v>70</v>
      </c>
      <c r="J141" s="2">
        <v>48</v>
      </c>
      <c r="K141" s="2">
        <f t="shared" si="33"/>
        <v>1.4583333333333333</v>
      </c>
      <c r="L141" s="2">
        <v>0.35</v>
      </c>
      <c r="N141" s="2">
        <f t="shared" si="50"/>
        <v>0.96863500000000002</v>
      </c>
      <c r="O141" s="2">
        <f t="shared" si="51"/>
        <v>1.0345864770195246</v>
      </c>
      <c r="P141" s="2">
        <f t="shared" si="52"/>
        <v>0.36727410416666667</v>
      </c>
      <c r="Q141" s="2">
        <f t="shared" si="53"/>
        <v>5</v>
      </c>
      <c r="R141" s="2">
        <f t="shared" si="54"/>
        <v>1.2</v>
      </c>
      <c r="S141" s="2">
        <f t="shared" si="58"/>
        <v>35</v>
      </c>
      <c r="T141" s="2">
        <f t="shared" si="55"/>
        <v>0.35499604172743843</v>
      </c>
      <c r="U141" s="2">
        <f t="shared" si="56"/>
        <v>-0.74542027927623178</v>
      </c>
      <c r="V141" s="2">
        <v>0</v>
      </c>
      <c r="W141" s="2">
        <f t="shared" si="59"/>
        <v>5</v>
      </c>
      <c r="X141" s="16">
        <f t="shared" si="60"/>
        <v>35</v>
      </c>
      <c r="Y141" s="16">
        <f t="shared" si="61"/>
        <v>-1.5014508674133904</v>
      </c>
      <c r="Z141" s="1">
        <f t="shared" si="62"/>
        <v>6.6619492804893418E-2</v>
      </c>
      <c r="AA141" s="16">
        <f t="shared" si="63"/>
        <v>0.7</v>
      </c>
      <c r="AB141" s="1">
        <f t="shared" si="64"/>
        <v>0</v>
      </c>
      <c r="AC141" s="1">
        <f t="shared" si="65"/>
        <v>1</v>
      </c>
    </row>
    <row r="142" spans="4:29" x14ac:dyDescent="0.3">
      <c r="D142" s="2">
        <v>7.4</v>
      </c>
      <c r="E142" s="2">
        <v>3.2</v>
      </c>
      <c r="F142" s="2">
        <v>5</v>
      </c>
      <c r="G142" s="2">
        <v>52</v>
      </c>
      <c r="H142" s="2">
        <v>0.4</v>
      </c>
      <c r="I142" s="2">
        <v>52.1</v>
      </c>
      <c r="J142" s="2">
        <v>42.9</v>
      </c>
      <c r="K142" s="2">
        <f t="shared" si="33"/>
        <v>1.2144522144522145</v>
      </c>
      <c r="L142" s="2">
        <v>0.3</v>
      </c>
      <c r="N142" s="2">
        <f t="shared" si="50"/>
        <v>0.97551999999999994</v>
      </c>
      <c r="O142" s="2">
        <f t="shared" si="51"/>
        <v>1.0345864770195246</v>
      </c>
      <c r="P142" s="2">
        <f t="shared" si="52"/>
        <v>0.30802783030303033</v>
      </c>
      <c r="Q142" s="2">
        <f t="shared" si="53"/>
        <v>5</v>
      </c>
      <c r="R142" s="2">
        <f t="shared" si="54"/>
        <v>1.2</v>
      </c>
      <c r="S142" s="2">
        <f t="shared" si="58"/>
        <v>11</v>
      </c>
      <c r="T142" s="2">
        <f t="shared" si="55"/>
        <v>0.29773038517805533</v>
      </c>
      <c r="U142" s="2">
        <f t="shared" si="56"/>
        <v>0.12204090780370019</v>
      </c>
      <c r="V142" s="2">
        <v>1</v>
      </c>
      <c r="W142" s="2">
        <f t="shared" si="59"/>
        <v>0.40990410747198203</v>
      </c>
      <c r="X142" s="16">
        <f t="shared" si="60"/>
        <v>35</v>
      </c>
      <c r="Y142" s="16">
        <f t="shared" si="61"/>
        <v>5.9211973270539646</v>
      </c>
      <c r="Z142" s="1">
        <f t="shared" si="62"/>
        <v>0.99999999840196951</v>
      </c>
      <c r="AA142" s="16">
        <f t="shared" si="63"/>
        <v>0.22</v>
      </c>
      <c r="AB142" s="1">
        <f t="shared" si="64"/>
        <v>1</v>
      </c>
      <c r="AC142" s="1">
        <f t="shared" si="65"/>
        <v>0</v>
      </c>
    </row>
    <row r="143" spans="4:29" x14ac:dyDescent="0.3">
      <c r="D143" s="2">
        <v>7.4</v>
      </c>
      <c r="E143" s="2">
        <v>3.8</v>
      </c>
      <c r="F143" s="2">
        <v>11</v>
      </c>
      <c r="G143" s="2">
        <v>55</v>
      </c>
      <c r="H143" s="2">
        <v>0.4</v>
      </c>
      <c r="I143" s="2">
        <v>63.8</v>
      </c>
      <c r="J143" s="2">
        <v>48.6</v>
      </c>
      <c r="K143" s="2">
        <f t="shared" si="33"/>
        <v>1.3127572016460904</v>
      </c>
      <c r="L143" s="2">
        <v>0.32</v>
      </c>
      <c r="N143" s="2">
        <f t="shared" si="50"/>
        <v>0.97092999999999996</v>
      </c>
      <c r="O143" s="2">
        <f t="shared" si="51"/>
        <v>1.0345864770195246</v>
      </c>
      <c r="P143" s="2">
        <f t="shared" si="52"/>
        <v>0.33139479094650204</v>
      </c>
      <c r="Q143" s="2">
        <f t="shared" si="53"/>
        <v>5</v>
      </c>
      <c r="R143" s="2">
        <f t="shared" si="54"/>
        <v>1.2</v>
      </c>
      <c r="S143" s="2">
        <f t="shared" si="58"/>
        <v>18.2</v>
      </c>
      <c r="T143" s="2">
        <f t="shared" si="55"/>
        <v>0.32031618265608552</v>
      </c>
      <c r="U143" s="2">
        <f t="shared" si="56"/>
        <v>0.19407628144378197</v>
      </c>
      <c r="V143" s="2">
        <v>1</v>
      </c>
      <c r="W143" s="2">
        <f t="shared" si="59"/>
        <v>0.60588971757370191</v>
      </c>
      <c r="X143" s="16">
        <f t="shared" si="60"/>
        <v>35</v>
      </c>
      <c r="Y143" s="16">
        <f t="shared" si="61"/>
        <v>3.9195465981859705</v>
      </c>
      <c r="Z143" s="1">
        <f t="shared" si="62"/>
        <v>0.99995564214604493</v>
      </c>
      <c r="AA143" s="16">
        <f t="shared" si="63"/>
        <v>0.36399999999999999</v>
      </c>
      <c r="AB143" s="1">
        <f t="shared" si="64"/>
        <v>1</v>
      </c>
      <c r="AC143" s="1">
        <f t="shared" si="65"/>
        <v>0</v>
      </c>
    </row>
    <row r="144" spans="4:29" x14ac:dyDescent="0.3">
      <c r="D144" s="2">
        <v>7.4</v>
      </c>
      <c r="E144" s="2">
        <v>2.9</v>
      </c>
      <c r="F144" s="2">
        <v>7</v>
      </c>
      <c r="G144" s="2">
        <v>59</v>
      </c>
      <c r="H144" s="2">
        <v>0.4</v>
      </c>
      <c r="I144" s="2">
        <v>52.9</v>
      </c>
      <c r="J144" s="2">
        <v>28.9</v>
      </c>
      <c r="K144" s="2">
        <f t="shared" si="33"/>
        <v>1.8304498269896194</v>
      </c>
      <c r="L144" s="2">
        <v>0.45</v>
      </c>
      <c r="N144" s="2">
        <f t="shared" si="50"/>
        <v>0.97781499999999999</v>
      </c>
      <c r="O144" s="2">
        <f t="shared" si="51"/>
        <v>1.0345864770195246</v>
      </c>
      <c r="P144" s="2">
        <f t="shared" si="52"/>
        <v>0.46535873737024219</v>
      </c>
      <c r="Q144" s="2">
        <f t="shared" si="53"/>
        <v>5</v>
      </c>
      <c r="R144" s="2">
        <f t="shared" si="54"/>
        <v>1.2</v>
      </c>
      <c r="S144" s="2">
        <f t="shared" si="58"/>
        <v>13.4</v>
      </c>
      <c r="T144" s="2">
        <f t="shared" si="55"/>
        <v>0.44980168183800839</v>
      </c>
      <c r="U144" s="2">
        <f t="shared" si="56"/>
        <v>0.14436344918824284</v>
      </c>
      <c r="V144" s="2">
        <v>1</v>
      </c>
      <c r="W144" s="2">
        <f t="shared" si="59"/>
        <v>0.32094910939046667</v>
      </c>
      <c r="X144" s="16">
        <f t="shared" si="60"/>
        <v>35</v>
      </c>
      <c r="Y144" s="16">
        <f t="shared" si="61"/>
        <v>6.57099950901772</v>
      </c>
      <c r="Z144" s="1">
        <f t="shared" si="62"/>
        <v>0.99999999997501066</v>
      </c>
      <c r="AA144" s="16">
        <f t="shared" si="63"/>
        <v>0.26800000000000002</v>
      </c>
      <c r="AB144" s="1">
        <f t="shared" si="64"/>
        <v>1</v>
      </c>
      <c r="AC144" s="1">
        <f t="shared" si="65"/>
        <v>0</v>
      </c>
    </row>
    <row r="145" spans="4:29" x14ac:dyDescent="0.3">
      <c r="D145" s="2">
        <v>7.4</v>
      </c>
      <c r="E145" s="2">
        <v>3.8</v>
      </c>
      <c r="F145" s="2">
        <v>4</v>
      </c>
      <c r="G145" s="2">
        <v>99</v>
      </c>
      <c r="H145" s="2">
        <v>0.4</v>
      </c>
      <c r="I145" s="2">
        <v>68.5</v>
      </c>
      <c r="J145" s="2">
        <v>35.5</v>
      </c>
      <c r="K145" s="2">
        <f t="shared" si="33"/>
        <v>1.9295774647887325</v>
      </c>
      <c r="L145" s="2">
        <v>0.47</v>
      </c>
      <c r="N145" s="2">
        <f t="shared" si="50"/>
        <v>0.97092999999999996</v>
      </c>
      <c r="O145" s="2">
        <f t="shared" si="51"/>
        <v>1.0345864770195246</v>
      </c>
      <c r="P145" s="2">
        <f t="shared" si="52"/>
        <v>0.48710600845070429</v>
      </c>
      <c r="Q145" s="2">
        <f t="shared" si="53"/>
        <v>5</v>
      </c>
      <c r="R145" s="2">
        <f t="shared" si="54"/>
        <v>1.2</v>
      </c>
      <c r="S145" s="2">
        <f t="shared" si="58"/>
        <v>9.8000000000000007</v>
      </c>
      <c r="T145" s="2">
        <f t="shared" si="55"/>
        <v>0.4708219363682169</v>
      </c>
      <c r="U145" s="2">
        <f t="shared" si="56"/>
        <v>0.11136001398239161</v>
      </c>
      <c r="V145" s="2">
        <v>0</v>
      </c>
      <c r="W145" s="2">
        <f t="shared" si="59"/>
        <v>0.23652256910837732</v>
      </c>
      <c r="X145" s="16">
        <f t="shared" si="60"/>
        <v>35</v>
      </c>
      <c r="Y145" s="16">
        <f t="shared" si="61"/>
        <v>8.344860234730227</v>
      </c>
      <c r="Z145" s="1">
        <f t="shared" si="62"/>
        <v>1</v>
      </c>
      <c r="AA145" s="16">
        <f t="shared" si="63"/>
        <v>0.19600000000000001</v>
      </c>
      <c r="AB145" s="1">
        <f t="shared" si="64"/>
        <v>0</v>
      </c>
      <c r="AC145" s="1">
        <f t="shared" si="65"/>
        <v>0</v>
      </c>
    </row>
    <row r="146" spans="4:29" x14ac:dyDescent="0.3">
      <c r="D146" s="2">
        <v>7.4</v>
      </c>
      <c r="E146" s="2">
        <v>5.4</v>
      </c>
      <c r="F146" s="2">
        <v>11</v>
      </c>
      <c r="G146" s="2">
        <v>47</v>
      </c>
      <c r="H146" s="2">
        <v>0.4</v>
      </c>
      <c r="I146" s="2">
        <v>98.4</v>
      </c>
      <c r="J146" s="2">
        <v>49.4</v>
      </c>
      <c r="K146" s="2">
        <f t="shared" si="33"/>
        <v>1.9919028340080973</v>
      </c>
      <c r="L146" s="2">
        <v>0.47</v>
      </c>
      <c r="N146" s="2">
        <f t="shared" si="50"/>
        <v>0.95869000000000004</v>
      </c>
      <c r="O146" s="2">
        <f t="shared" si="51"/>
        <v>1.0345864770195246</v>
      </c>
      <c r="P146" s="2">
        <f t="shared" si="52"/>
        <v>0.49650050526315803</v>
      </c>
      <c r="Q146" s="2">
        <f t="shared" si="53"/>
        <v>5</v>
      </c>
      <c r="R146" s="2">
        <f t="shared" si="54"/>
        <v>1.2</v>
      </c>
      <c r="S146" s="2">
        <f t="shared" si="58"/>
        <v>18.2</v>
      </c>
      <c r="T146" s="2">
        <f t="shared" si="55"/>
        <v>0.47990237287219845</v>
      </c>
      <c r="U146" s="2">
        <f t="shared" si="56"/>
        <v>0.19407628144378197</v>
      </c>
      <c r="V146" s="2">
        <v>1</v>
      </c>
      <c r="W146" s="2">
        <f t="shared" si="59"/>
        <v>0.40440783879071573</v>
      </c>
      <c r="X146" s="16">
        <f t="shared" si="60"/>
        <v>35</v>
      </c>
      <c r="Y146" s="16">
        <f t="shared" si="61"/>
        <v>5.9363394543099419</v>
      </c>
      <c r="Z146" s="1">
        <f t="shared" si="62"/>
        <v>0.99999999854271981</v>
      </c>
      <c r="AA146" s="16">
        <f t="shared" si="63"/>
        <v>0.36399999999999999</v>
      </c>
      <c r="AB146" s="1">
        <f t="shared" si="64"/>
        <v>1</v>
      </c>
      <c r="AC146" s="1">
        <f t="shared" si="65"/>
        <v>0</v>
      </c>
    </row>
    <row r="147" spans="4:29" x14ac:dyDescent="0.3">
      <c r="D147" s="2">
        <v>7.4</v>
      </c>
      <c r="E147" s="2">
        <v>6.4</v>
      </c>
      <c r="F147" s="2">
        <v>38</v>
      </c>
      <c r="G147" s="2">
        <v>61</v>
      </c>
      <c r="H147" s="2">
        <v>0.4</v>
      </c>
      <c r="I147" s="2">
        <v>118.4</v>
      </c>
      <c r="J147" s="2">
        <v>59.4</v>
      </c>
      <c r="K147" s="2">
        <f t="shared" si="33"/>
        <v>1.9932659932659935</v>
      </c>
      <c r="L147" s="2">
        <v>0.46</v>
      </c>
      <c r="N147" s="2">
        <f t="shared" si="50"/>
        <v>0.95104</v>
      </c>
      <c r="O147" s="2">
        <f t="shared" si="51"/>
        <v>1.0345864770195246</v>
      </c>
      <c r="P147" s="2">
        <f t="shared" si="52"/>
        <v>0.49287567946127947</v>
      </c>
      <c r="Q147" s="2">
        <f t="shared" si="53"/>
        <v>5</v>
      </c>
      <c r="R147" s="2">
        <f t="shared" si="54"/>
        <v>1.2</v>
      </c>
      <c r="S147" s="2">
        <f t="shared" si="58"/>
        <v>50</v>
      </c>
      <c r="T147" s="2">
        <f t="shared" si="55"/>
        <v>0.47639872587661708</v>
      </c>
      <c r="U147" s="2">
        <f t="shared" si="56"/>
        <v>0.30303870636902364</v>
      </c>
      <c r="V147" s="2">
        <v>0</v>
      </c>
      <c r="W147" s="2">
        <f t="shared" si="59"/>
        <v>5</v>
      </c>
      <c r="X147" s="16">
        <f t="shared" si="60"/>
        <v>35</v>
      </c>
      <c r="Y147" s="16">
        <f t="shared" si="61"/>
        <v>-5.2471904110566596</v>
      </c>
      <c r="Z147" s="1">
        <f t="shared" si="62"/>
        <v>7.7218131170025488E-8</v>
      </c>
      <c r="AA147" s="16">
        <f t="shared" si="63"/>
        <v>1</v>
      </c>
      <c r="AB147" s="1">
        <f t="shared" si="64"/>
        <v>0</v>
      </c>
      <c r="AC147" s="1">
        <f t="shared" si="65"/>
        <v>1</v>
      </c>
    </row>
    <row r="148" spans="4:29" x14ac:dyDescent="0.3">
      <c r="D148" s="2">
        <v>7.4</v>
      </c>
      <c r="E148" s="2">
        <v>3.2</v>
      </c>
      <c r="F148" s="2">
        <v>9</v>
      </c>
      <c r="G148" s="2">
        <v>59</v>
      </c>
      <c r="H148" s="2">
        <v>0.4</v>
      </c>
      <c r="I148" s="2">
        <v>61.3</v>
      </c>
      <c r="J148" s="2">
        <v>32.799999999999997</v>
      </c>
      <c r="K148" s="2">
        <f t="shared" si="33"/>
        <v>1.8689024390243902</v>
      </c>
      <c r="L148" s="2">
        <v>0.46</v>
      </c>
      <c r="N148" s="2">
        <f t="shared" si="50"/>
        <v>0.97551999999999994</v>
      </c>
      <c r="O148" s="2">
        <f t="shared" si="51"/>
        <v>1.0345864770195246</v>
      </c>
      <c r="P148" s="2">
        <f t="shared" si="52"/>
        <v>0.47401944390243905</v>
      </c>
      <c r="Q148" s="2">
        <f t="shared" si="53"/>
        <v>5</v>
      </c>
      <c r="R148" s="2">
        <f t="shared" si="54"/>
        <v>1.2</v>
      </c>
      <c r="S148" s="2">
        <f t="shared" si="58"/>
        <v>15.799999999999999</v>
      </c>
      <c r="T148" s="2">
        <f t="shared" si="55"/>
        <v>0.45817285884889197</v>
      </c>
      <c r="U148" s="2">
        <f t="shared" si="56"/>
        <v>0.1681954191679009</v>
      </c>
      <c r="V148" s="2">
        <v>1</v>
      </c>
      <c r="W148" s="2">
        <f t="shared" si="59"/>
        <v>0.36710035507226041</v>
      </c>
      <c r="X148" s="16">
        <f t="shared" si="60"/>
        <v>35</v>
      </c>
      <c r="Y148" s="16">
        <f t="shared" si="61"/>
        <v>5.9909954892567603</v>
      </c>
      <c r="Z148" s="1">
        <f t="shared" si="62"/>
        <v>0.99999999895719782</v>
      </c>
      <c r="AA148" s="16">
        <f t="shared" si="63"/>
        <v>0.316</v>
      </c>
      <c r="AB148" s="1">
        <f t="shared" si="64"/>
        <v>1</v>
      </c>
      <c r="AC148" s="1">
        <f t="shared" si="65"/>
        <v>0</v>
      </c>
    </row>
    <row r="149" spans="4:29" x14ac:dyDescent="0.3">
      <c r="D149" s="2">
        <v>7.4</v>
      </c>
      <c r="E149" s="2">
        <v>4</v>
      </c>
      <c r="F149" s="2">
        <v>4</v>
      </c>
      <c r="G149" s="2">
        <v>99</v>
      </c>
      <c r="H149" s="2">
        <v>0.4</v>
      </c>
      <c r="I149" s="2">
        <v>75.099999999999994</v>
      </c>
      <c r="J149" s="2">
        <v>38.6</v>
      </c>
      <c r="K149" s="2">
        <f t="shared" si="33"/>
        <v>1.9455958549222796</v>
      </c>
      <c r="L149" s="2">
        <v>0.47</v>
      </c>
      <c r="N149" s="2">
        <f t="shared" si="50"/>
        <v>0.96940000000000004</v>
      </c>
      <c r="O149" s="2">
        <f t="shared" si="51"/>
        <v>1.0345864770195246</v>
      </c>
      <c r="P149" s="2">
        <f t="shared" si="52"/>
        <v>0.4903757616580311</v>
      </c>
      <c r="Q149" s="2">
        <f t="shared" si="53"/>
        <v>5</v>
      </c>
      <c r="R149" s="2">
        <f t="shared" si="54"/>
        <v>1.2</v>
      </c>
      <c r="S149" s="2">
        <f t="shared" si="58"/>
        <v>9.8000000000000007</v>
      </c>
      <c r="T149" s="2">
        <f t="shared" si="55"/>
        <v>0.47398238093225803</v>
      </c>
      <c r="U149" s="2">
        <f t="shared" si="56"/>
        <v>0.11136001398239161</v>
      </c>
      <c r="V149" s="2">
        <v>0</v>
      </c>
      <c r="W149" s="2">
        <f t="shared" si="59"/>
        <v>0.23494547152440942</v>
      </c>
      <c r="X149" s="16">
        <f t="shared" si="60"/>
        <v>35</v>
      </c>
      <c r="Y149" s="16">
        <f t="shared" si="61"/>
        <v>8.4925919637402068</v>
      </c>
      <c r="Z149" s="1">
        <f t="shared" si="62"/>
        <v>1</v>
      </c>
      <c r="AA149" s="16">
        <f t="shared" si="63"/>
        <v>0.19600000000000001</v>
      </c>
      <c r="AB149" s="1">
        <f t="shared" si="64"/>
        <v>0</v>
      </c>
      <c r="AC149" s="1">
        <f t="shared" si="65"/>
        <v>0</v>
      </c>
    </row>
    <row r="150" spans="4:29" x14ac:dyDescent="0.3">
      <c r="D150" s="2">
        <v>7.4</v>
      </c>
      <c r="E150" s="2">
        <v>5.4</v>
      </c>
      <c r="F150" s="2">
        <v>24</v>
      </c>
      <c r="G150" s="2">
        <v>98</v>
      </c>
      <c r="H150" s="2">
        <v>0.4</v>
      </c>
      <c r="I150" s="2">
        <v>101</v>
      </c>
      <c r="J150" s="2">
        <v>50.5</v>
      </c>
      <c r="K150" s="2">
        <f t="shared" si="33"/>
        <v>2</v>
      </c>
      <c r="L150" s="2">
        <v>0.47</v>
      </c>
      <c r="N150" s="2">
        <f t="shared" si="50"/>
        <v>0.95869000000000004</v>
      </c>
      <c r="O150" s="2">
        <f t="shared" si="51"/>
        <v>1.0345864770195246</v>
      </c>
      <c r="P150" s="2">
        <f t="shared" si="52"/>
        <v>0.4985188000000001</v>
      </c>
      <c r="Q150" s="2">
        <f t="shared" si="53"/>
        <v>5</v>
      </c>
      <c r="R150" s="2">
        <f t="shared" si="54"/>
        <v>1.2</v>
      </c>
      <c r="S150" s="2">
        <f t="shared" si="58"/>
        <v>33.799999999999997</v>
      </c>
      <c r="T150" s="2">
        <f t="shared" si="55"/>
        <v>0.48185319552615041</v>
      </c>
      <c r="U150" s="2">
        <f t="shared" si="56"/>
        <v>5.2457112275579547</v>
      </c>
      <c r="V150" s="2">
        <v>0</v>
      </c>
      <c r="W150" s="2">
        <f t="shared" si="59"/>
        <v>5</v>
      </c>
      <c r="X150" s="16">
        <f t="shared" si="60"/>
        <v>35</v>
      </c>
      <c r="Y150" s="16">
        <f t="shared" si="61"/>
        <v>0.49764366171331437</v>
      </c>
      <c r="Z150" s="1">
        <f t="shared" si="62"/>
        <v>0.69063238814580208</v>
      </c>
      <c r="AA150" s="16">
        <f t="shared" si="63"/>
        <v>0.67599999999999993</v>
      </c>
      <c r="AB150" s="1">
        <f t="shared" si="64"/>
        <v>0</v>
      </c>
      <c r="AC150" s="1">
        <f t="shared" si="65"/>
        <v>1</v>
      </c>
    </row>
    <row r="151" spans="4:29" x14ac:dyDescent="0.3">
      <c r="D151" s="2">
        <v>7.4</v>
      </c>
      <c r="E151" s="2">
        <v>1</v>
      </c>
      <c r="F151" s="2">
        <v>9</v>
      </c>
      <c r="G151" s="2">
        <v>99</v>
      </c>
      <c r="H151" s="2">
        <v>0.4</v>
      </c>
      <c r="I151" s="2">
        <v>15.8</v>
      </c>
      <c r="J151" s="2">
        <v>13.2</v>
      </c>
      <c r="K151" s="2">
        <f t="shared" si="33"/>
        <v>1.196969696969697</v>
      </c>
      <c r="L151" s="2">
        <v>0.3</v>
      </c>
      <c r="N151" s="2">
        <f t="shared" si="50"/>
        <v>0.99234999999999995</v>
      </c>
      <c r="O151" s="2">
        <f t="shared" si="51"/>
        <v>1.0345864770195246</v>
      </c>
      <c r="P151" s="2">
        <f t="shared" si="52"/>
        <v>0.3088313484848485</v>
      </c>
      <c r="Q151" s="2">
        <f t="shared" si="53"/>
        <v>5</v>
      </c>
      <c r="R151" s="2">
        <f t="shared" si="54"/>
        <v>1.2</v>
      </c>
      <c r="S151" s="2">
        <f t="shared" si="58"/>
        <v>15.799999999999999</v>
      </c>
      <c r="T151" s="2">
        <f t="shared" si="55"/>
        <v>0.2985070415520425</v>
      </c>
      <c r="U151" s="2">
        <f t="shared" si="56"/>
        <v>0.1681954191679009</v>
      </c>
      <c r="V151" s="2">
        <v>0</v>
      </c>
      <c r="W151" s="2">
        <f t="shared" si="59"/>
        <v>0.56345544913578616</v>
      </c>
      <c r="X151" s="16">
        <f t="shared" si="60"/>
        <v>35</v>
      </c>
      <c r="Y151" s="16">
        <f t="shared" si="61"/>
        <v>2.6299668402199252</v>
      </c>
      <c r="Z151" s="1">
        <f t="shared" si="62"/>
        <v>0.99573034014855555</v>
      </c>
      <c r="AA151" s="16">
        <f t="shared" si="63"/>
        <v>0.316</v>
      </c>
      <c r="AB151" s="1">
        <f t="shared" si="64"/>
        <v>0</v>
      </c>
      <c r="AC151" s="1">
        <f t="shared" si="65"/>
        <v>0</v>
      </c>
    </row>
    <row r="152" spans="4:29" x14ac:dyDescent="0.3">
      <c r="D152" s="2">
        <v>7.4</v>
      </c>
      <c r="E152" s="2">
        <v>2.9</v>
      </c>
      <c r="F152" s="2">
        <v>4</v>
      </c>
      <c r="G152" s="2">
        <v>64</v>
      </c>
      <c r="H152" s="2">
        <v>0.4</v>
      </c>
      <c r="I152" s="2">
        <v>55.3</v>
      </c>
      <c r="J152" s="2">
        <v>33.700000000000003</v>
      </c>
      <c r="K152" s="2">
        <f t="shared" si="33"/>
        <v>1.6409495548961421</v>
      </c>
      <c r="L152" s="2">
        <v>0.4</v>
      </c>
      <c r="N152" s="2">
        <f t="shared" si="50"/>
        <v>0.97781499999999999</v>
      </c>
      <c r="O152" s="2">
        <f t="shared" si="51"/>
        <v>1.0345864770195246</v>
      </c>
      <c r="P152" s="2">
        <f t="shared" si="52"/>
        <v>0.41718172314540053</v>
      </c>
      <c r="Q152" s="2">
        <f t="shared" si="53"/>
        <v>5</v>
      </c>
      <c r="R152" s="2">
        <f t="shared" si="54"/>
        <v>1.2</v>
      </c>
      <c r="S152" s="2">
        <f t="shared" si="58"/>
        <v>9.8000000000000007</v>
      </c>
      <c r="T152" s="2">
        <f t="shared" si="55"/>
        <v>0.4032352368912005</v>
      </c>
      <c r="U152" s="2">
        <f t="shared" si="56"/>
        <v>0.11136001398239161</v>
      </c>
      <c r="V152" s="2">
        <v>1</v>
      </c>
      <c r="W152" s="2">
        <f t="shared" si="59"/>
        <v>0.27616637583792897</v>
      </c>
      <c r="X152" s="16">
        <f t="shared" si="60"/>
        <v>35</v>
      </c>
      <c r="Y152" s="16">
        <f t="shared" si="61"/>
        <v>7.5090845525646941</v>
      </c>
      <c r="Z152" s="1">
        <f t="shared" si="62"/>
        <v>0.99999999999997025</v>
      </c>
      <c r="AA152" s="16">
        <f t="shared" si="63"/>
        <v>0.19600000000000001</v>
      </c>
      <c r="AB152" s="1">
        <f t="shared" si="64"/>
        <v>1</v>
      </c>
      <c r="AC152" s="1">
        <f t="shared" si="65"/>
        <v>0</v>
      </c>
    </row>
    <row r="153" spans="4:29" x14ac:dyDescent="0.3">
      <c r="D153" s="2">
        <v>7.4</v>
      </c>
      <c r="E153" s="2">
        <v>4</v>
      </c>
      <c r="F153" s="2">
        <v>5</v>
      </c>
      <c r="G153" s="2">
        <v>89</v>
      </c>
      <c r="H153" s="2">
        <v>0.4</v>
      </c>
      <c r="I153" s="2">
        <v>75.599999999999994</v>
      </c>
      <c r="J153" s="2">
        <v>43</v>
      </c>
      <c r="K153" s="2">
        <f t="shared" si="33"/>
        <v>1.7581395348837208</v>
      </c>
      <c r="L153" s="2">
        <v>0.42</v>
      </c>
      <c r="N153" s="2">
        <f t="shared" si="50"/>
        <v>0.96940000000000004</v>
      </c>
      <c r="O153" s="2">
        <f t="shared" si="51"/>
        <v>1.0345864770195246</v>
      </c>
      <c r="P153" s="2">
        <f t="shared" si="52"/>
        <v>0.44312852093023258</v>
      </c>
      <c r="Q153" s="2">
        <f t="shared" si="53"/>
        <v>5</v>
      </c>
      <c r="R153" s="2">
        <f t="shared" si="54"/>
        <v>1.2</v>
      </c>
      <c r="S153" s="2">
        <f t="shared" si="58"/>
        <v>11</v>
      </c>
      <c r="T153" s="2">
        <f t="shared" si="55"/>
        <v>0.42831462692883232</v>
      </c>
      <c r="U153" s="2">
        <f t="shared" si="56"/>
        <v>0.12204090780370019</v>
      </c>
      <c r="V153" s="2">
        <v>0</v>
      </c>
      <c r="W153" s="2">
        <f t="shared" si="59"/>
        <v>0.28493285106506111</v>
      </c>
      <c r="X153" s="16">
        <f t="shared" si="60"/>
        <v>35</v>
      </c>
      <c r="Y153" s="16">
        <f t="shared" si="61"/>
        <v>7.7184918288846447</v>
      </c>
      <c r="Z153" s="1">
        <f t="shared" si="62"/>
        <v>0.99999999999999412</v>
      </c>
      <c r="AA153" s="16">
        <f t="shared" si="63"/>
        <v>0.22</v>
      </c>
      <c r="AB153" s="1">
        <f t="shared" si="64"/>
        <v>0</v>
      </c>
      <c r="AC153" s="1">
        <f t="shared" si="65"/>
        <v>0</v>
      </c>
    </row>
    <row r="154" spans="4:29" x14ac:dyDescent="0.3">
      <c r="D154" s="2">
        <v>7.4</v>
      </c>
      <c r="E154" s="2">
        <v>4.8</v>
      </c>
      <c r="F154" s="2">
        <v>12</v>
      </c>
      <c r="G154" s="2">
        <v>94</v>
      </c>
      <c r="H154" s="2">
        <v>0.4</v>
      </c>
      <c r="I154" s="2">
        <v>90</v>
      </c>
      <c r="J154" s="2">
        <v>49.4</v>
      </c>
      <c r="K154" s="2">
        <f t="shared" si="33"/>
        <v>1.8218623481781377</v>
      </c>
      <c r="L154" s="2">
        <v>0.43</v>
      </c>
      <c r="N154" s="2">
        <f t="shared" si="50"/>
        <v>0.96328000000000003</v>
      </c>
      <c r="O154" s="2">
        <f t="shared" si="51"/>
        <v>1.0345864770195246</v>
      </c>
      <c r="P154" s="2">
        <f t="shared" si="52"/>
        <v>0.45629052631578954</v>
      </c>
      <c r="Q154" s="2">
        <f t="shared" si="53"/>
        <v>5</v>
      </c>
      <c r="R154" s="2">
        <f t="shared" si="54"/>
        <v>1.2</v>
      </c>
      <c r="S154" s="2">
        <f t="shared" si="58"/>
        <v>19.399999999999999</v>
      </c>
      <c r="T154" s="2">
        <f t="shared" si="55"/>
        <v>0.44103662327994886</v>
      </c>
      <c r="U154" s="2">
        <f t="shared" si="56"/>
        <v>0.20807218920420215</v>
      </c>
      <c r="V154" s="2">
        <v>0</v>
      </c>
      <c r="W154" s="2">
        <f t="shared" si="59"/>
        <v>0.47177984371635256</v>
      </c>
      <c r="X154" s="16">
        <f t="shared" si="60"/>
        <v>35</v>
      </c>
      <c r="Y154" s="16">
        <f t="shared" si="61"/>
        <v>5.0974736735422832</v>
      </c>
      <c r="Z154" s="1">
        <f t="shared" si="62"/>
        <v>0.99999982789186614</v>
      </c>
      <c r="AA154" s="16">
        <f t="shared" si="63"/>
        <v>0.38799999999999996</v>
      </c>
      <c r="AB154" s="1">
        <f t="shared" si="64"/>
        <v>0</v>
      </c>
      <c r="AC154" s="1">
        <f t="shared" si="65"/>
        <v>0</v>
      </c>
    </row>
    <row r="155" spans="4:29" x14ac:dyDescent="0.3">
      <c r="D155" s="2">
        <v>7.4</v>
      </c>
      <c r="E155" s="2">
        <v>6.1</v>
      </c>
      <c r="F155" s="2">
        <v>12</v>
      </c>
      <c r="G155" s="2">
        <v>96</v>
      </c>
      <c r="H155" s="2">
        <v>0.4</v>
      </c>
      <c r="I155" s="2">
        <v>114</v>
      </c>
      <c r="J155" s="2">
        <v>60.4</v>
      </c>
      <c r="K155" s="2">
        <f t="shared" si="33"/>
        <v>1.8874172185430464</v>
      </c>
      <c r="L155" s="2">
        <v>0.44</v>
      </c>
      <c r="N155" s="2">
        <f t="shared" si="50"/>
        <v>0.95333500000000004</v>
      </c>
      <c r="O155" s="2">
        <f t="shared" si="51"/>
        <v>1.0345864770195246</v>
      </c>
      <c r="P155" s="2">
        <f t="shared" si="52"/>
        <v>0.46782863245033113</v>
      </c>
      <c r="Q155" s="2">
        <f t="shared" si="53"/>
        <v>5</v>
      </c>
      <c r="R155" s="2">
        <f t="shared" si="54"/>
        <v>1.2</v>
      </c>
      <c r="S155" s="2">
        <f t="shared" si="58"/>
        <v>19.399999999999999</v>
      </c>
      <c r="T155" s="2">
        <f t="shared" si="55"/>
        <v>0.45218900772612974</v>
      </c>
      <c r="U155" s="2">
        <f t="shared" si="56"/>
        <v>0.20807218920420215</v>
      </c>
      <c r="V155" s="2">
        <v>1</v>
      </c>
      <c r="W155" s="2">
        <f t="shared" si="59"/>
        <v>0.46014428844812161</v>
      </c>
      <c r="X155" s="16">
        <f t="shared" si="60"/>
        <v>35</v>
      </c>
      <c r="Y155" s="16">
        <f t="shared" si="61"/>
        <v>5.4961679683744631</v>
      </c>
      <c r="Z155" s="1">
        <f t="shared" si="62"/>
        <v>0.99999998059335815</v>
      </c>
      <c r="AA155" s="16">
        <f t="shared" si="63"/>
        <v>0.38799999999999996</v>
      </c>
      <c r="AB155" s="1">
        <f t="shared" si="64"/>
        <v>1</v>
      </c>
      <c r="AC155" s="1">
        <f t="shared" si="65"/>
        <v>0</v>
      </c>
    </row>
    <row r="156" spans="4:29" x14ac:dyDescent="0.3">
      <c r="D156" s="2">
        <v>7.4</v>
      </c>
      <c r="E156" s="2">
        <v>1.1000000000000001</v>
      </c>
      <c r="F156" s="2">
        <v>4</v>
      </c>
      <c r="G156" s="2">
        <v>99</v>
      </c>
      <c r="H156" s="2">
        <v>0.4</v>
      </c>
      <c r="I156" s="2">
        <v>17.899999999999999</v>
      </c>
      <c r="J156" s="2">
        <v>14.9</v>
      </c>
      <c r="K156" s="2">
        <f t="shared" si="33"/>
        <v>1.2013422818791946</v>
      </c>
      <c r="L156" s="2">
        <v>0.3</v>
      </c>
      <c r="N156" s="2">
        <f t="shared" si="50"/>
        <v>0.99158500000000005</v>
      </c>
      <c r="O156" s="2">
        <f t="shared" si="51"/>
        <v>1.0345864770195246</v>
      </c>
      <c r="P156" s="2">
        <f t="shared" si="52"/>
        <v>0.30972057651006712</v>
      </c>
      <c r="Q156" s="2">
        <f t="shared" si="53"/>
        <v>5</v>
      </c>
      <c r="R156" s="2">
        <f t="shared" si="54"/>
        <v>1.2</v>
      </c>
      <c r="S156" s="2">
        <f t="shared" si="58"/>
        <v>9.8000000000000007</v>
      </c>
      <c r="T156" s="2">
        <f t="shared" si="55"/>
        <v>0.29936654246856365</v>
      </c>
      <c r="U156" s="2">
        <f t="shared" si="56"/>
        <v>0.11136001398239161</v>
      </c>
      <c r="V156" s="2">
        <v>0</v>
      </c>
      <c r="W156" s="2">
        <f t="shared" si="59"/>
        <v>0.37198550333688502</v>
      </c>
      <c r="X156" s="16">
        <f t="shared" si="60"/>
        <v>35</v>
      </c>
      <c r="Y156" s="16">
        <f t="shared" si="61"/>
        <v>4.9212749191485097</v>
      </c>
      <c r="Z156" s="1">
        <f t="shared" si="62"/>
        <v>0.99999957008875651</v>
      </c>
      <c r="AA156" s="16">
        <f t="shared" si="63"/>
        <v>0.19600000000000001</v>
      </c>
      <c r="AB156" s="1">
        <f t="shared" si="64"/>
        <v>0</v>
      </c>
      <c r="AC156" s="1">
        <f t="shared" si="65"/>
        <v>0</v>
      </c>
    </row>
    <row r="157" spans="4:29" x14ac:dyDescent="0.3">
      <c r="D157" s="2">
        <v>7.4</v>
      </c>
      <c r="E157" s="2">
        <v>3</v>
      </c>
      <c r="F157" s="2">
        <v>6</v>
      </c>
      <c r="G157" s="2">
        <v>85</v>
      </c>
      <c r="H157" s="2">
        <v>0.4</v>
      </c>
      <c r="I157" s="2">
        <v>53.2</v>
      </c>
      <c r="J157" s="2">
        <v>31.2</v>
      </c>
      <c r="K157" s="2">
        <f t="shared" si="33"/>
        <v>1.7051282051282053</v>
      </c>
      <c r="L157" s="2">
        <v>0.42</v>
      </c>
      <c r="N157" s="2">
        <f t="shared" si="50"/>
        <v>0.97704999999999997</v>
      </c>
      <c r="O157" s="2">
        <f t="shared" si="51"/>
        <v>1.0345864770195246</v>
      </c>
      <c r="P157" s="2">
        <f t="shared" si="52"/>
        <v>0.43315883333333333</v>
      </c>
      <c r="Q157" s="2">
        <f t="shared" si="53"/>
        <v>5</v>
      </c>
      <c r="R157" s="2">
        <f t="shared" si="54"/>
        <v>1.2</v>
      </c>
      <c r="S157" s="2">
        <f t="shared" si="58"/>
        <v>12.2</v>
      </c>
      <c r="T157" s="2">
        <f t="shared" si="55"/>
        <v>0.41867822840792729</v>
      </c>
      <c r="U157" s="2">
        <f t="shared" si="56"/>
        <v>0.13303475154594152</v>
      </c>
      <c r="V157" s="2">
        <v>1</v>
      </c>
      <c r="W157" s="2">
        <f t="shared" si="59"/>
        <v>0.31774938967287997</v>
      </c>
      <c r="X157" s="16">
        <f t="shared" si="60"/>
        <v>35</v>
      </c>
      <c r="Y157" s="16">
        <f t="shared" si="61"/>
        <v>6.7444196461824193</v>
      </c>
      <c r="Z157" s="1">
        <f t="shared" si="62"/>
        <v>0.99999999999231803</v>
      </c>
      <c r="AA157" s="16">
        <f t="shared" si="63"/>
        <v>0.24399999999999999</v>
      </c>
      <c r="AB157" s="1">
        <f t="shared" si="64"/>
        <v>1</v>
      </c>
      <c r="AC157" s="1">
        <f t="shared" si="65"/>
        <v>0</v>
      </c>
    </row>
    <row r="158" spans="4:29" x14ac:dyDescent="0.3">
      <c r="D158" s="2">
        <v>7.4</v>
      </c>
      <c r="E158" s="2">
        <v>3.8</v>
      </c>
      <c r="F158" s="2">
        <v>4</v>
      </c>
      <c r="G158" s="2">
        <v>95</v>
      </c>
      <c r="H158" s="2">
        <v>0.4</v>
      </c>
      <c r="I158" s="2">
        <v>68</v>
      </c>
      <c r="J158" s="2">
        <v>38</v>
      </c>
      <c r="K158" s="2">
        <f t="shared" si="33"/>
        <v>1.7894736842105263</v>
      </c>
      <c r="L158" s="2">
        <v>0.43</v>
      </c>
      <c r="N158" s="2">
        <f t="shared" si="50"/>
        <v>0.97092999999999996</v>
      </c>
      <c r="O158" s="2">
        <f t="shared" si="51"/>
        <v>1.0345864770195246</v>
      </c>
      <c r="P158" s="2">
        <f t="shared" si="52"/>
        <v>0.45173795789473681</v>
      </c>
      <c r="Q158" s="2">
        <f t="shared" si="53"/>
        <v>5</v>
      </c>
      <c r="R158" s="2">
        <f t="shared" si="54"/>
        <v>1.2</v>
      </c>
      <c r="S158" s="2">
        <f t="shared" si="58"/>
        <v>9.8000000000000007</v>
      </c>
      <c r="T158" s="2">
        <f t="shared" si="55"/>
        <v>0.43663624832611425</v>
      </c>
      <c r="U158" s="2">
        <f t="shared" si="56"/>
        <v>0.11136001398239161</v>
      </c>
      <c r="V158" s="2">
        <v>0</v>
      </c>
      <c r="W158" s="2">
        <f t="shared" si="59"/>
        <v>0.25504069900128679</v>
      </c>
      <c r="X158" s="16">
        <f t="shared" si="60"/>
        <v>35</v>
      </c>
      <c r="Y158" s="16">
        <f t="shared" si="61"/>
        <v>8.0662464678993153</v>
      </c>
      <c r="Z158" s="1">
        <f t="shared" si="62"/>
        <v>0.99999999999999967</v>
      </c>
      <c r="AA158" s="16">
        <f t="shared" si="63"/>
        <v>0.19600000000000001</v>
      </c>
      <c r="AB158" s="1">
        <f t="shared" si="64"/>
        <v>0</v>
      </c>
      <c r="AC158" s="1">
        <f t="shared" si="65"/>
        <v>0</v>
      </c>
    </row>
    <row r="159" spans="4:29" x14ac:dyDescent="0.3">
      <c r="D159" s="2">
        <v>7.4</v>
      </c>
      <c r="E159" s="2">
        <v>4.5999999999999996</v>
      </c>
      <c r="F159" s="2">
        <v>4</v>
      </c>
      <c r="G159" s="2">
        <v>98</v>
      </c>
      <c r="H159" s="2">
        <v>0.4</v>
      </c>
      <c r="I159" s="2">
        <v>82.6</v>
      </c>
      <c r="J159" s="2">
        <v>44.6</v>
      </c>
      <c r="K159" s="2">
        <f t="shared" si="33"/>
        <v>1.8520179372197307</v>
      </c>
      <c r="L159" s="2">
        <v>0.44</v>
      </c>
      <c r="N159" s="2">
        <f t="shared" si="50"/>
        <v>0.96480999999999995</v>
      </c>
      <c r="O159" s="2">
        <f t="shared" si="51"/>
        <v>1.0345864770195246</v>
      </c>
      <c r="P159" s="2">
        <f t="shared" si="52"/>
        <v>0.46457981076233179</v>
      </c>
      <c r="Q159" s="2">
        <f t="shared" si="53"/>
        <v>5</v>
      </c>
      <c r="R159" s="2">
        <f t="shared" si="54"/>
        <v>1.2</v>
      </c>
      <c r="S159" s="2">
        <f t="shared" si="58"/>
        <v>9.8000000000000007</v>
      </c>
      <c r="T159" s="2">
        <f t="shared" si="55"/>
        <v>0.44904879493564492</v>
      </c>
      <c r="U159" s="2">
        <f t="shared" si="56"/>
        <v>0.11136001398239161</v>
      </c>
      <c r="V159" s="2">
        <v>0</v>
      </c>
      <c r="W159" s="2">
        <f t="shared" si="59"/>
        <v>0.24799089817923034</v>
      </c>
      <c r="X159" s="16">
        <f t="shared" si="60"/>
        <v>35</v>
      </c>
      <c r="Y159" s="16">
        <f t="shared" si="61"/>
        <v>8.4239948491946297</v>
      </c>
      <c r="Z159" s="1">
        <f t="shared" si="62"/>
        <v>1</v>
      </c>
      <c r="AA159" s="16">
        <f t="shared" si="63"/>
        <v>0.19600000000000001</v>
      </c>
      <c r="AB159" s="1">
        <f t="shared" si="64"/>
        <v>0</v>
      </c>
      <c r="AC159" s="1">
        <f t="shared" si="65"/>
        <v>0</v>
      </c>
    </row>
    <row r="160" spans="4:29" x14ac:dyDescent="0.3">
      <c r="D160" s="2">
        <v>7.4</v>
      </c>
      <c r="E160" s="2">
        <v>5.5</v>
      </c>
      <c r="F160" s="2">
        <v>24</v>
      </c>
      <c r="G160" s="2">
        <v>89</v>
      </c>
      <c r="H160" s="2">
        <v>0.4</v>
      </c>
      <c r="I160" s="2">
        <v>99.5</v>
      </c>
      <c r="J160" s="2">
        <v>52.5</v>
      </c>
      <c r="K160" s="2">
        <f t="shared" si="33"/>
        <v>1.8952380952380952</v>
      </c>
      <c r="L160" s="2">
        <v>0.45</v>
      </c>
      <c r="N160" s="2">
        <f t="shared" si="50"/>
        <v>0.95792500000000003</v>
      </c>
      <c r="O160" s="2">
        <f t="shared" si="51"/>
        <v>1.0345864770195246</v>
      </c>
      <c r="P160" s="2">
        <f t="shared" si="52"/>
        <v>0.47202894761904762</v>
      </c>
      <c r="Q160" s="2">
        <f t="shared" si="53"/>
        <v>5</v>
      </c>
      <c r="R160" s="2">
        <f t="shared" si="54"/>
        <v>1.2</v>
      </c>
      <c r="S160" s="2">
        <f t="shared" si="58"/>
        <v>33.799999999999997</v>
      </c>
      <c r="T160" s="2">
        <f t="shared" si="55"/>
        <v>0.45624890533934515</v>
      </c>
      <c r="U160" s="2">
        <f t="shared" si="56"/>
        <v>5.2457112275579547</v>
      </c>
      <c r="V160" s="2">
        <v>1</v>
      </c>
      <c r="W160" s="2">
        <f t="shared" si="59"/>
        <v>5</v>
      </c>
      <c r="X160" s="16">
        <f t="shared" si="60"/>
        <v>35</v>
      </c>
      <c r="Y160" s="16">
        <f t="shared" si="61"/>
        <v>0.28150374225571406</v>
      </c>
      <c r="Z160" s="1">
        <f t="shared" si="62"/>
        <v>0.61083797090691316</v>
      </c>
      <c r="AA160" s="16">
        <f t="shared" si="63"/>
        <v>0.67599999999999993</v>
      </c>
      <c r="AB160" s="1">
        <f t="shared" si="64"/>
        <v>0</v>
      </c>
      <c r="AC160" s="1">
        <f t="shared" si="65"/>
        <v>0</v>
      </c>
    </row>
    <row r="161" spans="4:29" x14ac:dyDescent="0.3">
      <c r="D161" s="2">
        <v>7.4</v>
      </c>
      <c r="E161" s="2">
        <v>9.1</v>
      </c>
      <c r="F161" s="2">
        <v>15</v>
      </c>
      <c r="G161" s="2">
        <v>81</v>
      </c>
      <c r="H161" s="2">
        <v>0.4</v>
      </c>
      <c r="I161" s="2">
        <v>169.3</v>
      </c>
      <c r="J161" s="2">
        <v>86.3</v>
      </c>
      <c r="K161" s="2">
        <f t="shared" si="33"/>
        <v>1.961761297798378</v>
      </c>
      <c r="L161" s="2">
        <v>0.43</v>
      </c>
      <c r="N161" s="2">
        <f t="shared" si="50"/>
        <v>0.93038500000000002</v>
      </c>
      <c r="O161" s="2">
        <f t="shared" si="51"/>
        <v>1.0345864770195246</v>
      </c>
      <c r="P161" s="2">
        <f t="shared" si="52"/>
        <v>0.4745502541135575</v>
      </c>
      <c r="Q161" s="2">
        <f t="shared" si="53"/>
        <v>5</v>
      </c>
      <c r="R161" s="2">
        <f t="shared" si="54"/>
        <v>1.2</v>
      </c>
      <c r="S161" s="2">
        <f t="shared" si="58"/>
        <v>23</v>
      </c>
      <c r="T161" s="2">
        <f t="shared" si="55"/>
        <v>0.4586859239458258</v>
      </c>
      <c r="U161" s="2">
        <f t="shared" si="56"/>
        <v>0.25694061830425469</v>
      </c>
      <c r="V161" s="2">
        <v>1</v>
      </c>
      <c r="W161" s="2">
        <f t="shared" si="59"/>
        <v>0.56016678273868559</v>
      </c>
      <c r="X161" s="16">
        <f t="shared" si="60"/>
        <v>35</v>
      </c>
      <c r="Y161" s="16">
        <f t="shared" si="61"/>
        <v>4.7888812254707904</v>
      </c>
      <c r="Z161" s="1">
        <f t="shared" si="62"/>
        <v>0.99999916143147205</v>
      </c>
      <c r="AA161" s="16">
        <f t="shared" si="63"/>
        <v>0.46</v>
      </c>
      <c r="AB161" s="1">
        <f t="shared" si="64"/>
        <v>1</v>
      </c>
      <c r="AC161" s="1">
        <f t="shared" si="65"/>
        <v>0</v>
      </c>
    </row>
    <row r="162" spans="4:29" x14ac:dyDescent="0.3">
      <c r="D162" s="2">
        <v>7.4</v>
      </c>
      <c r="E162" s="2">
        <v>1.2</v>
      </c>
      <c r="F162" s="2">
        <v>3</v>
      </c>
      <c r="G162" s="2">
        <v>97</v>
      </c>
      <c r="H162" s="2">
        <v>0.4</v>
      </c>
      <c r="I162" s="2">
        <v>20</v>
      </c>
      <c r="J162" s="2">
        <v>14</v>
      </c>
      <c r="K162" s="2">
        <f t="shared" si="33"/>
        <v>1.4285714285714286</v>
      </c>
      <c r="L162" s="2">
        <v>0.36</v>
      </c>
      <c r="N162" s="2">
        <f t="shared" si="50"/>
        <v>0.99082000000000003</v>
      </c>
      <c r="O162" s="2">
        <f t="shared" si="51"/>
        <v>1.0345864770195246</v>
      </c>
      <c r="P162" s="2">
        <f t="shared" si="52"/>
        <v>0.3680188571428572</v>
      </c>
      <c r="Q162" s="2">
        <f t="shared" si="53"/>
        <v>5</v>
      </c>
      <c r="R162" s="2">
        <f t="shared" si="54"/>
        <v>1.2</v>
      </c>
      <c r="S162" s="2">
        <f t="shared" si="58"/>
        <v>8.6</v>
      </c>
      <c r="T162" s="2">
        <f t="shared" si="55"/>
        <v>0.35571589743088439</v>
      </c>
      <c r="U162" s="2">
        <f t="shared" si="56"/>
        <v>0.10098736556838772</v>
      </c>
      <c r="V162" s="2">
        <v>0</v>
      </c>
      <c r="W162" s="2">
        <f t="shared" si="59"/>
        <v>0.28389893816317158</v>
      </c>
      <c r="X162" s="16">
        <f t="shared" si="60"/>
        <v>35</v>
      </c>
      <c r="Y162" s="16">
        <f t="shared" si="61"/>
        <v>6.108938439663123</v>
      </c>
      <c r="Z162" s="1">
        <f t="shared" si="62"/>
        <v>0.99999999949852003</v>
      </c>
      <c r="AA162" s="16">
        <f t="shared" si="63"/>
        <v>0.17199999999999999</v>
      </c>
      <c r="AB162" s="1">
        <f t="shared" si="64"/>
        <v>0</v>
      </c>
      <c r="AC162" s="1">
        <f t="shared" si="65"/>
        <v>0</v>
      </c>
    </row>
    <row r="163" spans="4:29" x14ac:dyDescent="0.3">
      <c r="D163" s="2">
        <v>7.4</v>
      </c>
      <c r="E163" s="2">
        <v>2</v>
      </c>
      <c r="F163" s="2">
        <v>7</v>
      </c>
      <c r="G163" s="2">
        <v>93</v>
      </c>
      <c r="H163" s="2">
        <v>0.4</v>
      </c>
      <c r="I163" s="2">
        <v>34.700000000000003</v>
      </c>
      <c r="J163" s="2">
        <v>20.7</v>
      </c>
      <c r="K163" s="2">
        <f t="shared" si="33"/>
        <v>1.6763285024154591</v>
      </c>
      <c r="L163" s="2">
        <v>0.42</v>
      </c>
      <c r="N163" s="2">
        <f t="shared" si="50"/>
        <v>0.98470000000000002</v>
      </c>
      <c r="O163" s="2">
        <f t="shared" si="51"/>
        <v>1.0345864770195246</v>
      </c>
      <c r="P163" s="2">
        <f t="shared" si="52"/>
        <v>0.4291769758454107</v>
      </c>
      <c r="Q163" s="2">
        <f t="shared" si="53"/>
        <v>5</v>
      </c>
      <c r="R163" s="2">
        <f t="shared" si="54"/>
        <v>1.2</v>
      </c>
      <c r="S163" s="2">
        <f t="shared" si="58"/>
        <v>13.4</v>
      </c>
      <c r="T163" s="2">
        <f t="shared" si="55"/>
        <v>0.41482948538221742</v>
      </c>
      <c r="U163" s="2">
        <f t="shared" si="56"/>
        <v>0.14436344918824284</v>
      </c>
      <c r="V163" s="2">
        <v>1</v>
      </c>
      <c r="W163" s="2">
        <f t="shared" si="59"/>
        <v>0.34800672149721618</v>
      </c>
      <c r="X163" s="16">
        <f t="shared" si="60"/>
        <v>35</v>
      </c>
      <c r="Y163" s="16">
        <f t="shared" si="61"/>
        <v>5.7143959386641168</v>
      </c>
      <c r="Z163" s="1">
        <f t="shared" si="62"/>
        <v>0.99999999449528032</v>
      </c>
      <c r="AA163" s="16">
        <f t="shared" si="63"/>
        <v>0.26800000000000002</v>
      </c>
      <c r="AB163" s="1">
        <f t="shared" si="64"/>
        <v>1</v>
      </c>
      <c r="AC163" s="1">
        <f t="shared" si="65"/>
        <v>0</v>
      </c>
    </row>
    <row r="164" spans="4:29" x14ac:dyDescent="0.3">
      <c r="D164" s="2">
        <v>7.4</v>
      </c>
      <c r="E164" s="2">
        <v>2.8</v>
      </c>
      <c r="F164" s="2">
        <v>9</v>
      </c>
      <c r="G164" s="2">
        <v>92</v>
      </c>
      <c r="H164" s="2">
        <v>0.4</v>
      </c>
      <c r="I164" s="2">
        <v>49.6</v>
      </c>
      <c r="J164" s="2">
        <v>27.6</v>
      </c>
      <c r="K164" s="2">
        <f t="shared" si="33"/>
        <v>1.7971014492753623</v>
      </c>
      <c r="L164" s="2">
        <v>0.44</v>
      </c>
      <c r="N164" s="2">
        <f t="shared" si="50"/>
        <v>0.97858000000000001</v>
      </c>
      <c r="O164" s="2">
        <f t="shared" si="51"/>
        <v>1.0345864770195246</v>
      </c>
      <c r="P164" s="2">
        <f t="shared" si="52"/>
        <v>0.45723795942028983</v>
      </c>
      <c r="Q164" s="2">
        <f t="shared" si="53"/>
        <v>5</v>
      </c>
      <c r="R164" s="2">
        <f t="shared" si="54"/>
        <v>1.2</v>
      </c>
      <c r="S164" s="2">
        <f t="shared" si="58"/>
        <v>15.799999999999999</v>
      </c>
      <c r="T164" s="2">
        <f t="shared" si="55"/>
        <v>0.44195238346582499</v>
      </c>
      <c r="U164" s="2">
        <f t="shared" si="56"/>
        <v>0.1681954191679009</v>
      </c>
      <c r="V164" s="2">
        <v>1</v>
      </c>
      <c r="W164" s="2">
        <f t="shared" si="59"/>
        <v>0.38057362163973263</v>
      </c>
      <c r="X164" s="16">
        <f t="shared" si="60"/>
        <v>35</v>
      </c>
      <c r="Y164" s="16">
        <f t="shared" si="61"/>
        <v>5.5766331232331288</v>
      </c>
      <c r="Z164" s="1">
        <f t="shared" si="62"/>
        <v>0.99999998773908638</v>
      </c>
      <c r="AA164" s="16">
        <f t="shared" si="63"/>
        <v>0.316</v>
      </c>
      <c r="AB164" s="1">
        <f t="shared" si="64"/>
        <v>1</v>
      </c>
      <c r="AC164" s="1">
        <f t="shared" si="65"/>
        <v>0</v>
      </c>
    </row>
    <row r="165" spans="4:29" x14ac:dyDescent="0.3">
      <c r="D165" s="2">
        <v>7.4</v>
      </c>
      <c r="E165" s="2">
        <v>3.6</v>
      </c>
      <c r="F165" s="2">
        <v>3</v>
      </c>
      <c r="G165" s="2">
        <v>96</v>
      </c>
      <c r="H165" s="2">
        <v>0.4</v>
      </c>
      <c r="I165" s="2">
        <v>64.2</v>
      </c>
      <c r="J165" s="2">
        <v>34.200000000000003</v>
      </c>
      <c r="K165" s="2">
        <f t="shared" si="33"/>
        <v>1.8771929824561402</v>
      </c>
      <c r="L165" s="2">
        <v>0.45</v>
      </c>
      <c r="N165" s="2">
        <f t="shared" si="50"/>
        <v>0.97245999999999999</v>
      </c>
      <c r="O165" s="2">
        <f t="shared" si="51"/>
        <v>1.0345864770195246</v>
      </c>
      <c r="P165" s="2">
        <f t="shared" si="52"/>
        <v>0.47462872280701746</v>
      </c>
      <c r="Q165" s="2">
        <f t="shared" si="53"/>
        <v>5</v>
      </c>
      <c r="R165" s="2">
        <f t="shared" si="54"/>
        <v>1.2</v>
      </c>
      <c r="S165" s="2">
        <f t="shared" si="58"/>
        <v>8.6</v>
      </c>
      <c r="T165" s="2">
        <f t="shared" si="55"/>
        <v>0.45876176941181918</v>
      </c>
      <c r="U165" s="2">
        <f t="shared" si="56"/>
        <v>0.10098736556838772</v>
      </c>
      <c r="V165" s="2">
        <v>0</v>
      </c>
      <c r="W165" s="2">
        <f t="shared" si="59"/>
        <v>0.22013029921360741</v>
      </c>
      <c r="X165" s="16">
        <f t="shared" si="60"/>
        <v>35</v>
      </c>
      <c r="Y165" s="16">
        <f t="shared" si="61"/>
        <v>8.5879433368858678</v>
      </c>
      <c r="Z165" s="1">
        <f t="shared" si="62"/>
        <v>1</v>
      </c>
      <c r="AA165" s="16">
        <f t="shared" si="63"/>
        <v>0.17199999999999999</v>
      </c>
      <c r="AB165" s="1">
        <f t="shared" si="64"/>
        <v>0</v>
      </c>
      <c r="AC165" s="1">
        <f t="shared" si="65"/>
        <v>0</v>
      </c>
    </row>
    <row r="166" spans="4:29" x14ac:dyDescent="0.3">
      <c r="D166" s="2">
        <v>7.4</v>
      </c>
      <c r="E166" s="2">
        <v>4.4000000000000004</v>
      </c>
      <c r="F166" s="2">
        <v>5</v>
      </c>
      <c r="G166" s="2">
        <v>94</v>
      </c>
      <c r="H166" s="2">
        <v>0.4</v>
      </c>
      <c r="I166" s="2">
        <v>78.599999999999994</v>
      </c>
      <c r="J166" s="2">
        <v>40.6</v>
      </c>
      <c r="K166" s="2">
        <f t="shared" si="33"/>
        <v>1.9359605911330047</v>
      </c>
      <c r="L166" s="2">
        <v>0.46</v>
      </c>
      <c r="N166" s="2">
        <f t="shared" si="50"/>
        <v>0.96633999999999998</v>
      </c>
      <c r="O166" s="2">
        <f t="shared" si="51"/>
        <v>1.0345864770195246</v>
      </c>
      <c r="P166" s="2">
        <f t="shared" si="52"/>
        <v>0.48640700098522166</v>
      </c>
      <c r="Q166" s="2">
        <f t="shared" si="53"/>
        <v>5</v>
      </c>
      <c r="R166" s="2">
        <f t="shared" si="54"/>
        <v>1.2</v>
      </c>
      <c r="S166" s="2">
        <f t="shared" si="58"/>
        <v>11</v>
      </c>
      <c r="T166" s="2">
        <f t="shared" si="55"/>
        <v>0.47014629689195353</v>
      </c>
      <c r="U166" s="2">
        <f t="shared" si="56"/>
        <v>0.12204090780370019</v>
      </c>
      <c r="V166" s="2">
        <v>0</v>
      </c>
      <c r="W166" s="2">
        <f t="shared" si="59"/>
        <v>0.25958070628331881</v>
      </c>
      <c r="X166" s="16">
        <f t="shared" si="60"/>
        <v>35</v>
      </c>
      <c r="Y166" s="16">
        <f t="shared" si="61"/>
        <v>8.0995056638588316</v>
      </c>
      <c r="Z166" s="1">
        <f t="shared" si="62"/>
        <v>0.99999999999999978</v>
      </c>
      <c r="AA166" s="16">
        <f t="shared" si="63"/>
        <v>0.22</v>
      </c>
      <c r="AB166" s="1">
        <f t="shared" si="64"/>
        <v>0</v>
      </c>
      <c r="AC166" s="1">
        <f t="shared" si="65"/>
        <v>0</v>
      </c>
    </row>
    <row r="167" spans="4:29" x14ac:dyDescent="0.3">
      <c r="D167" s="2">
        <v>7.4</v>
      </c>
      <c r="E167" s="2">
        <v>6</v>
      </c>
      <c r="F167" s="2">
        <v>36</v>
      </c>
      <c r="G167" s="2">
        <v>88</v>
      </c>
      <c r="H167" s="2">
        <v>0.4</v>
      </c>
      <c r="I167" s="2">
        <v>110.6</v>
      </c>
      <c r="J167" s="2">
        <v>56.6</v>
      </c>
      <c r="K167" s="2">
        <f t="shared" si="33"/>
        <v>1.9540636042402826</v>
      </c>
      <c r="L167" s="2">
        <v>0.46</v>
      </c>
      <c r="N167" s="2">
        <f t="shared" si="50"/>
        <v>0.95409999999999995</v>
      </c>
      <c r="O167" s="2">
        <f t="shared" si="51"/>
        <v>1.0345864770195246</v>
      </c>
      <c r="P167" s="2">
        <f t="shared" si="52"/>
        <v>0.48473674204946993</v>
      </c>
      <c r="Q167" s="2">
        <f t="shared" si="53"/>
        <v>5</v>
      </c>
      <c r="R167" s="2">
        <f t="shared" si="54"/>
        <v>1.2</v>
      </c>
      <c r="S167" s="2">
        <f t="shared" si="58"/>
        <v>48.199999999999996</v>
      </c>
      <c r="T167" s="2">
        <f t="shared" si="55"/>
        <v>0.46853187511779359</v>
      </c>
      <c r="U167" s="2">
        <f t="shared" si="56"/>
        <v>0.2817945334393207</v>
      </c>
      <c r="V167" s="2">
        <v>0</v>
      </c>
      <c r="W167" s="2">
        <f t="shared" si="59"/>
        <v>5</v>
      </c>
      <c r="X167" s="16">
        <f t="shared" si="60"/>
        <v>35</v>
      </c>
      <c r="Y167" s="16">
        <f t="shared" si="61"/>
        <v>-4.5510596974188839</v>
      </c>
      <c r="Z167" s="1">
        <f t="shared" si="62"/>
        <v>2.6688199806613644E-6</v>
      </c>
      <c r="AA167" s="16">
        <f t="shared" si="63"/>
        <v>0.96399999999999997</v>
      </c>
      <c r="AB167" s="1">
        <f t="shared" si="64"/>
        <v>0</v>
      </c>
      <c r="AC167" s="1">
        <f t="shared" si="65"/>
        <v>1</v>
      </c>
    </row>
    <row r="168" spans="4:29" x14ac:dyDescent="0.3">
      <c r="D168" s="2">
        <v>7.4</v>
      </c>
      <c r="E168" s="2">
        <v>8.3000000000000007</v>
      </c>
      <c r="F168" s="2">
        <v>10</v>
      </c>
      <c r="G168" s="2">
        <v>91</v>
      </c>
      <c r="H168" s="2">
        <v>0.4</v>
      </c>
      <c r="I168" s="2">
        <v>154.69999999999999</v>
      </c>
      <c r="J168" s="2">
        <v>77.7</v>
      </c>
      <c r="K168" s="2">
        <f t="shared" si="33"/>
        <v>1.9909909909909909</v>
      </c>
      <c r="L168" s="2">
        <v>0.45</v>
      </c>
      <c r="N168" s="2">
        <f t="shared" si="50"/>
        <v>0.93650500000000003</v>
      </c>
      <c r="O168" s="2">
        <f t="shared" si="51"/>
        <v>1.0345864770195246</v>
      </c>
      <c r="P168" s="2">
        <f t="shared" si="52"/>
        <v>0.48478898468468468</v>
      </c>
      <c r="Q168" s="2">
        <f t="shared" si="53"/>
        <v>5</v>
      </c>
      <c r="R168" s="2">
        <f t="shared" si="54"/>
        <v>1.2</v>
      </c>
      <c r="S168" s="2">
        <f t="shared" si="58"/>
        <v>17</v>
      </c>
      <c r="T168" s="2">
        <f t="shared" si="55"/>
        <v>0.4685823712690339</v>
      </c>
      <c r="U168" s="2">
        <f t="shared" si="56"/>
        <v>0.18083112110296912</v>
      </c>
      <c r="V168" s="2">
        <v>1</v>
      </c>
      <c r="W168" s="2">
        <f t="shared" si="59"/>
        <v>0.38591106322082686</v>
      </c>
      <c r="X168" s="16">
        <f t="shared" si="60"/>
        <v>35</v>
      </c>
      <c r="Y168" s="16">
        <f t="shared" si="61"/>
        <v>6.8614464863978135</v>
      </c>
      <c r="Z168" s="1">
        <f t="shared" si="62"/>
        <v>0.99999999999659162</v>
      </c>
      <c r="AA168" s="16">
        <f t="shared" si="63"/>
        <v>0.34</v>
      </c>
      <c r="AB168" s="1">
        <f t="shared" si="64"/>
        <v>1</v>
      </c>
      <c r="AC168" s="1">
        <f t="shared" si="65"/>
        <v>0</v>
      </c>
    </row>
    <row r="169" spans="4:29" x14ac:dyDescent="0.3">
      <c r="D169" s="2">
        <v>7.4</v>
      </c>
      <c r="E169" s="2">
        <v>1.8</v>
      </c>
      <c r="F169" s="2">
        <v>4</v>
      </c>
      <c r="G169" s="2">
        <v>81</v>
      </c>
      <c r="H169" s="2">
        <v>0.4</v>
      </c>
      <c r="I169" s="2">
        <v>30.6</v>
      </c>
      <c r="J169" s="2">
        <v>21</v>
      </c>
      <c r="K169" s="2">
        <f t="shared" si="33"/>
        <v>1.4571428571428573</v>
      </c>
      <c r="L169" s="2">
        <v>0.36</v>
      </c>
      <c r="N169" s="2">
        <f t="shared" si="50"/>
        <v>0.98623000000000005</v>
      </c>
      <c r="O169" s="2">
        <f t="shared" si="51"/>
        <v>1.0345864770195246</v>
      </c>
      <c r="P169" s="2">
        <f t="shared" si="52"/>
        <v>0.37364028000000005</v>
      </c>
      <c r="Q169" s="2">
        <f t="shared" si="53"/>
        <v>5</v>
      </c>
      <c r="R169" s="2">
        <f t="shared" si="54"/>
        <v>1.2</v>
      </c>
      <c r="S169" s="2">
        <f t="shared" si="58"/>
        <v>9.8000000000000007</v>
      </c>
      <c r="T169" s="2">
        <f t="shared" si="55"/>
        <v>0.36114939475760105</v>
      </c>
      <c r="U169" s="2">
        <f t="shared" si="56"/>
        <v>0.11136001398239161</v>
      </c>
      <c r="V169" s="2">
        <v>1</v>
      </c>
      <c r="W169" s="2">
        <f t="shared" si="59"/>
        <v>0.30834888718873543</v>
      </c>
      <c r="X169" s="16">
        <f t="shared" si="60"/>
        <v>35</v>
      </c>
      <c r="Y169" s="16">
        <f t="shared" si="61"/>
        <v>6.3171396518083238</v>
      </c>
      <c r="Z169" s="1">
        <f t="shared" si="62"/>
        <v>0.99999999986677557</v>
      </c>
      <c r="AA169" s="16">
        <f t="shared" si="63"/>
        <v>0.19600000000000001</v>
      </c>
      <c r="AB169" s="1">
        <f t="shared" si="64"/>
        <v>1</v>
      </c>
      <c r="AC169" s="1">
        <f t="shared" si="65"/>
        <v>0</v>
      </c>
    </row>
    <row r="170" spans="4:29" x14ac:dyDescent="0.3">
      <c r="D170" s="2">
        <v>7.4</v>
      </c>
      <c r="E170" s="2">
        <v>2.7</v>
      </c>
      <c r="F170" s="2">
        <v>12</v>
      </c>
      <c r="G170" s="2">
        <v>53</v>
      </c>
      <c r="H170" s="2">
        <v>0.4</v>
      </c>
      <c r="I170" s="2">
        <v>47.5</v>
      </c>
      <c r="J170" s="2">
        <v>28.9</v>
      </c>
      <c r="K170" s="2">
        <f t="shared" si="33"/>
        <v>1.6435986159169551</v>
      </c>
      <c r="L170" s="2">
        <v>0.4</v>
      </c>
      <c r="N170" s="2">
        <f t="shared" si="50"/>
        <v>0.97934500000000002</v>
      </c>
      <c r="O170" s="2">
        <f t="shared" si="51"/>
        <v>1.0345864770195246</v>
      </c>
      <c r="P170" s="2">
        <f t="shared" si="52"/>
        <v>0.41850902249134952</v>
      </c>
      <c r="Q170" s="2">
        <f t="shared" si="53"/>
        <v>5</v>
      </c>
      <c r="R170" s="2">
        <f t="shared" si="54"/>
        <v>1.2</v>
      </c>
      <c r="S170" s="2">
        <f t="shared" si="58"/>
        <v>19.399999999999999</v>
      </c>
      <c r="T170" s="2">
        <f t="shared" si="55"/>
        <v>0.40451816429788062</v>
      </c>
      <c r="U170" s="2">
        <f t="shared" si="56"/>
        <v>0.20807218920420215</v>
      </c>
      <c r="V170" s="2">
        <v>1</v>
      </c>
      <c r="W170" s="2">
        <f t="shared" si="59"/>
        <v>0.51437044753071004</v>
      </c>
      <c r="X170" s="16">
        <f t="shared" si="60"/>
        <v>35</v>
      </c>
      <c r="Y170" s="16">
        <f t="shared" si="61"/>
        <v>3.9364117193249815</v>
      </c>
      <c r="Z170" s="1">
        <f t="shared" si="62"/>
        <v>0.99995864548680657</v>
      </c>
      <c r="AA170" s="16">
        <f t="shared" si="63"/>
        <v>0.38799999999999996</v>
      </c>
      <c r="AB170" s="1">
        <f t="shared" si="64"/>
        <v>1</v>
      </c>
      <c r="AC170" s="1">
        <f t="shared" si="65"/>
        <v>0</v>
      </c>
    </row>
    <row r="171" spans="4:29" x14ac:dyDescent="0.3">
      <c r="D171" s="2">
        <v>7.4</v>
      </c>
      <c r="E171" s="2">
        <v>4</v>
      </c>
      <c r="F171" s="2">
        <v>4</v>
      </c>
      <c r="G171" s="2">
        <v>99</v>
      </c>
      <c r="H171" s="2">
        <v>0.4</v>
      </c>
      <c r="I171" s="2">
        <v>70.3</v>
      </c>
      <c r="J171" s="2">
        <v>38.700000000000003</v>
      </c>
      <c r="K171" s="2">
        <f t="shared" si="33"/>
        <v>1.8165374677002581</v>
      </c>
      <c r="L171" s="2">
        <v>0.44</v>
      </c>
      <c r="N171" s="2">
        <f t="shared" si="50"/>
        <v>0.96940000000000004</v>
      </c>
      <c r="O171" s="2">
        <f t="shared" si="51"/>
        <v>1.0345864770195246</v>
      </c>
      <c r="P171" s="2">
        <f t="shared" si="52"/>
        <v>0.45784736950904392</v>
      </c>
      <c r="Q171" s="2">
        <f t="shared" si="53"/>
        <v>5</v>
      </c>
      <c r="R171" s="2">
        <f t="shared" si="54"/>
        <v>1.2</v>
      </c>
      <c r="S171" s="2">
        <f t="shared" si="58"/>
        <v>9.8000000000000007</v>
      </c>
      <c r="T171" s="2">
        <f t="shared" si="55"/>
        <v>0.44254142082740899</v>
      </c>
      <c r="U171" s="2">
        <f t="shared" si="56"/>
        <v>0.11136001398239161</v>
      </c>
      <c r="V171" s="2">
        <v>0</v>
      </c>
      <c r="W171" s="2">
        <f t="shared" si="59"/>
        <v>0.25163749367050092</v>
      </c>
      <c r="X171" s="16">
        <f t="shared" si="60"/>
        <v>35</v>
      </c>
      <c r="Y171" s="16">
        <f t="shared" si="61"/>
        <v>8.1575328766012998</v>
      </c>
      <c r="Z171" s="1">
        <f t="shared" si="62"/>
        <v>0.99999999999999978</v>
      </c>
      <c r="AA171" s="16">
        <f t="shared" si="63"/>
        <v>0.19600000000000001</v>
      </c>
      <c r="AB171" s="1">
        <f t="shared" si="64"/>
        <v>0</v>
      </c>
      <c r="AC171" s="1">
        <f t="shared" si="65"/>
        <v>0</v>
      </c>
    </row>
    <row r="172" spans="4:29" x14ac:dyDescent="0.3">
      <c r="D172" s="2">
        <v>7.4</v>
      </c>
      <c r="E172" s="2">
        <v>5.2</v>
      </c>
      <c r="F172" s="2">
        <v>20</v>
      </c>
      <c r="G172" s="2">
        <v>39</v>
      </c>
      <c r="H172" s="2">
        <v>0.4</v>
      </c>
      <c r="I172" s="2">
        <v>93.9</v>
      </c>
      <c r="J172" s="2">
        <v>50.3</v>
      </c>
      <c r="K172" s="2">
        <f t="shared" si="33"/>
        <v>1.866799204771372</v>
      </c>
      <c r="L172" s="2">
        <v>0.44</v>
      </c>
      <c r="N172" s="2">
        <f t="shared" si="50"/>
        <v>0.96021999999999996</v>
      </c>
      <c r="O172" s="2">
        <f t="shared" si="51"/>
        <v>1.0345864770195246</v>
      </c>
      <c r="P172" s="2">
        <f t="shared" si="52"/>
        <v>0.46605986242544739</v>
      </c>
      <c r="Q172" s="2">
        <f t="shared" si="53"/>
        <v>5</v>
      </c>
      <c r="R172" s="2">
        <f t="shared" si="54"/>
        <v>1.2</v>
      </c>
      <c r="S172" s="2">
        <f t="shared" si="58"/>
        <v>29</v>
      </c>
      <c r="T172" s="2">
        <f t="shared" si="55"/>
        <v>0.45047936811245598</v>
      </c>
      <c r="U172" s="2">
        <f t="shared" si="56"/>
        <v>0.41026034834121272</v>
      </c>
      <c r="V172" s="2">
        <v>1</v>
      </c>
      <c r="W172" s="2">
        <f t="shared" si="59"/>
        <v>0.91071950766632415</v>
      </c>
      <c r="X172" s="16">
        <f t="shared" si="60"/>
        <v>35</v>
      </c>
      <c r="Y172" s="16">
        <f t="shared" si="61"/>
        <v>1.8489469677882981</v>
      </c>
      <c r="Z172" s="1">
        <f t="shared" si="62"/>
        <v>0.96776726461866014</v>
      </c>
      <c r="AA172" s="16">
        <f t="shared" si="63"/>
        <v>0.57999999999999996</v>
      </c>
      <c r="AB172" s="1">
        <f t="shared" si="64"/>
        <v>1</v>
      </c>
      <c r="AC172" s="1">
        <f t="shared" si="65"/>
        <v>0</v>
      </c>
    </row>
    <row r="173" spans="4:29" x14ac:dyDescent="0.3">
      <c r="D173" s="2">
        <v>7.4</v>
      </c>
      <c r="E173" s="2">
        <v>6.3</v>
      </c>
      <c r="F173" s="2">
        <v>21</v>
      </c>
      <c r="G173" s="2">
        <v>99</v>
      </c>
      <c r="H173" s="2">
        <v>0.4</v>
      </c>
      <c r="I173" s="2">
        <v>114.3</v>
      </c>
      <c r="J173" s="2">
        <v>59.7</v>
      </c>
      <c r="K173" s="2">
        <f t="shared" si="33"/>
        <v>1.914572864321608</v>
      </c>
      <c r="L173" s="2">
        <v>0.44</v>
      </c>
      <c r="N173" s="2">
        <f t="shared" si="50"/>
        <v>0.95180500000000001</v>
      </c>
      <c r="O173" s="2">
        <f t="shared" si="51"/>
        <v>1.0345864770195246</v>
      </c>
      <c r="P173" s="2">
        <f t="shared" si="52"/>
        <v>0.4737980065326633</v>
      </c>
      <c r="Q173" s="2">
        <f t="shared" si="53"/>
        <v>5</v>
      </c>
      <c r="R173" s="2">
        <f t="shared" si="54"/>
        <v>1.2</v>
      </c>
      <c r="S173" s="2">
        <f t="shared" si="58"/>
        <v>30.2</v>
      </c>
      <c r="T173" s="2">
        <f t="shared" si="55"/>
        <v>0.45795882418413036</v>
      </c>
      <c r="U173" s="2">
        <f t="shared" si="56"/>
        <v>0.48227684979218893</v>
      </c>
      <c r="V173" s="2">
        <v>1</v>
      </c>
      <c r="W173" s="2">
        <f t="shared" si="59"/>
        <v>5</v>
      </c>
      <c r="X173" s="16">
        <f t="shared" si="60"/>
        <v>35</v>
      </c>
      <c r="Y173" s="16">
        <f t="shared" si="61"/>
        <v>1.7427433039016047</v>
      </c>
      <c r="Z173" s="1">
        <f t="shared" si="62"/>
        <v>0.95931076810312732</v>
      </c>
      <c r="AA173" s="16">
        <f t="shared" si="63"/>
        <v>0.60399999999999998</v>
      </c>
      <c r="AB173" s="1">
        <f t="shared" si="64"/>
        <v>0</v>
      </c>
      <c r="AC173" s="1">
        <f t="shared" si="65"/>
        <v>0</v>
      </c>
    </row>
    <row r="174" spans="4:29" x14ac:dyDescent="0.3">
      <c r="D174" s="2">
        <v>7.4</v>
      </c>
      <c r="E174" s="2">
        <v>7.1</v>
      </c>
      <c r="F174" s="2">
        <v>13</v>
      </c>
      <c r="G174" s="2">
        <v>98</v>
      </c>
      <c r="H174" s="2">
        <v>0.4</v>
      </c>
      <c r="I174" s="2">
        <v>129.5</v>
      </c>
      <c r="J174" s="2">
        <v>66.900000000000006</v>
      </c>
      <c r="K174" s="2">
        <f t="shared" si="33"/>
        <v>1.935724962630792</v>
      </c>
      <c r="L174" s="2">
        <v>0.44</v>
      </c>
      <c r="N174" s="2">
        <f t="shared" si="50"/>
        <v>0.945685</v>
      </c>
      <c r="O174" s="2">
        <f t="shared" si="51"/>
        <v>1.0345864770195246</v>
      </c>
      <c r="P174" s="2">
        <f t="shared" si="52"/>
        <v>0.47595237593423018</v>
      </c>
      <c r="Q174" s="2">
        <f t="shared" si="53"/>
        <v>5</v>
      </c>
      <c r="R174" s="2">
        <f t="shared" si="54"/>
        <v>1.2</v>
      </c>
      <c r="S174" s="2">
        <f t="shared" si="58"/>
        <v>20.6</v>
      </c>
      <c r="T174" s="2">
        <f t="shared" si="55"/>
        <v>0.46004117249374027</v>
      </c>
      <c r="U174" s="2">
        <f t="shared" si="56"/>
        <v>0.2230130964604535</v>
      </c>
      <c r="V174" s="2">
        <v>1</v>
      </c>
      <c r="W174" s="2">
        <f t="shared" si="59"/>
        <v>0.48476768992559688</v>
      </c>
      <c r="X174" s="16">
        <f t="shared" si="60"/>
        <v>35</v>
      </c>
      <c r="Y174" s="16">
        <f t="shared" si="61"/>
        <v>5.298942095798914</v>
      </c>
      <c r="Z174" s="1">
        <f t="shared" si="62"/>
        <v>0.99999994176221896</v>
      </c>
      <c r="AA174" s="16">
        <f t="shared" si="63"/>
        <v>0.41200000000000003</v>
      </c>
      <c r="AB174" s="1">
        <f t="shared" si="64"/>
        <v>1</v>
      </c>
      <c r="AC174" s="1">
        <f t="shared" si="65"/>
        <v>0</v>
      </c>
    </row>
    <row r="175" spans="4:29" x14ac:dyDescent="0.3">
      <c r="D175" s="2">
        <v>7.4</v>
      </c>
      <c r="E175" s="2">
        <v>8.4</v>
      </c>
      <c r="F175" s="2">
        <v>11</v>
      </c>
      <c r="G175" s="2">
        <v>100</v>
      </c>
      <c r="H175" s="2">
        <v>0.4</v>
      </c>
      <c r="I175" s="2">
        <v>153.19999999999999</v>
      </c>
      <c r="J175" s="2">
        <v>77.599999999999994</v>
      </c>
      <c r="K175" s="2">
        <f t="shared" si="33"/>
        <v>1.9742268041237114</v>
      </c>
      <c r="L175" s="2">
        <v>0.44</v>
      </c>
      <c r="N175" s="2">
        <f t="shared" si="50"/>
        <v>0.93574000000000002</v>
      </c>
      <c r="O175" s="2">
        <f t="shared" si="51"/>
        <v>1.0345864770195246</v>
      </c>
      <c r="P175" s="2">
        <f t="shared" si="52"/>
        <v>0.4803143773195877</v>
      </c>
      <c r="Q175" s="2">
        <f t="shared" si="53"/>
        <v>5</v>
      </c>
      <c r="R175" s="2">
        <f t="shared" si="54"/>
        <v>1.2</v>
      </c>
      <c r="S175" s="2">
        <f t="shared" si="58"/>
        <v>18.2</v>
      </c>
      <c r="T175" s="2">
        <f t="shared" si="55"/>
        <v>0.46425735111413341</v>
      </c>
      <c r="U175" s="2">
        <f t="shared" si="56"/>
        <v>0.19407628144378197</v>
      </c>
      <c r="V175" s="2">
        <v>0</v>
      </c>
      <c r="W175" s="2">
        <f t="shared" si="59"/>
        <v>0.41803599012063913</v>
      </c>
      <c r="X175" s="16">
        <f t="shared" si="60"/>
        <v>35</v>
      </c>
      <c r="Y175" s="16">
        <f t="shared" si="61"/>
        <v>6.3917132968710382</v>
      </c>
      <c r="Z175" s="1">
        <f t="shared" si="62"/>
        <v>0.99999999991798139</v>
      </c>
      <c r="AA175" s="16">
        <f t="shared" si="63"/>
        <v>0.36399999999999999</v>
      </c>
      <c r="AB175" s="1">
        <f t="shared" si="64"/>
        <v>0</v>
      </c>
      <c r="AC175" s="1">
        <f t="shared" si="65"/>
        <v>0</v>
      </c>
    </row>
    <row r="176" spans="4:29" x14ac:dyDescent="0.3">
      <c r="D176" s="2">
        <v>7.4</v>
      </c>
      <c r="E176" s="2">
        <v>3.5</v>
      </c>
      <c r="F176" s="2">
        <v>8</v>
      </c>
      <c r="G176" s="2">
        <v>98</v>
      </c>
      <c r="H176" s="2">
        <v>0.4</v>
      </c>
      <c r="I176" s="2">
        <v>63.1</v>
      </c>
      <c r="J176" s="2">
        <v>35.6</v>
      </c>
      <c r="K176" s="2">
        <f t="shared" si="33"/>
        <v>1.7724719101123596</v>
      </c>
      <c r="L176" s="2">
        <v>0.43</v>
      </c>
      <c r="N176" s="2">
        <f t="shared" si="50"/>
        <v>0.97322500000000001</v>
      </c>
      <c r="O176" s="2">
        <f t="shared" si="51"/>
        <v>1.0345864770195246</v>
      </c>
      <c r="P176" s="2">
        <f t="shared" si="52"/>
        <v>0.44850363342696636</v>
      </c>
      <c r="Q176" s="2">
        <f t="shared" si="53"/>
        <v>5</v>
      </c>
      <c r="R176" s="2">
        <f t="shared" si="54"/>
        <v>1.2</v>
      </c>
      <c r="S176" s="2">
        <f t="shared" si="58"/>
        <v>14.6</v>
      </c>
      <c r="T176" s="2">
        <f t="shared" si="55"/>
        <v>0.43351004811026761</v>
      </c>
      <c r="U176" s="2">
        <f t="shared" si="56"/>
        <v>0.15606511636518641</v>
      </c>
      <c r="V176" s="2">
        <v>1</v>
      </c>
      <c r="W176" s="2">
        <f t="shared" si="59"/>
        <v>0.36000345792559274</v>
      </c>
      <c r="X176" s="16">
        <f t="shared" si="60"/>
        <v>35</v>
      </c>
      <c r="Y176" s="16">
        <f t="shared" si="61"/>
        <v>6.2525054845720103</v>
      </c>
      <c r="Z176" s="1">
        <f t="shared" si="62"/>
        <v>0.99999999979804022</v>
      </c>
      <c r="AA176" s="16">
        <f t="shared" si="63"/>
        <v>0.29199999999999998</v>
      </c>
      <c r="AB176" s="1">
        <f t="shared" si="64"/>
        <v>1</v>
      </c>
      <c r="AC176" s="1">
        <f t="shared" si="65"/>
        <v>0</v>
      </c>
    </row>
    <row r="177" spans="4:29" x14ac:dyDescent="0.3">
      <c r="D177" s="2">
        <v>7.4</v>
      </c>
      <c r="E177" s="2">
        <v>5.5</v>
      </c>
      <c r="F177" s="2">
        <v>7</v>
      </c>
      <c r="G177" s="2">
        <v>72</v>
      </c>
      <c r="H177" s="2">
        <v>0.4</v>
      </c>
      <c r="I177" s="2">
        <v>101</v>
      </c>
      <c r="J177" s="2">
        <v>53.5</v>
      </c>
      <c r="K177" s="2">
        <f t="shared" si="33"/>
        <v>1.8878504672897196</v>
      </c>
      <c r="L177" s="2">
        <v>0.44</v>
      </c>
      <c r="N177" s="2">
        <f t="shared" si="50"/>
        <v>0.95792500000000003</v>
      </c>
      <c r="O177" s="2">
        <f t="shared" si="51"/>
        <v>1.0345864770195246</v>
      </c>
      <c r="P177" s="2">
        <f t="shared" si="52"/>
        <v>0.47018898130841125</v>
      </c>
      <c r="Q177" s="2">
        <f t="shared" si="53"/>
        <v>5</v>
      </c>
      <c r="R177" s="2">
        <f t="shared" si="54"/>
        <v>1.2</v>
      </c>
      <c r="S177" s="2">
        <f t="shared" si="58"/>
        <v>13.4</v>
      </c>
      <c r="T177" s="2">
        <f t="shared" si="55"/>
        <v>0.45447044954903071</v>
      </c>
      <c r="U177" s="2">
        <f t="shared" si="56"/>
        <v>0.14436344918824284</v>
      </c>
      <c r="V177" s="2">
        <v>1</v>
      </c>
      <c r="W177" s="2">
        <f t="shared" si="59"/>
        <v>0.31765200428651441</v>
      </c>
      <c r="X177" s="16">
        <f t="shared" si="60"/>
        <v>35</v>
      </c>
      <c r="Y177" s="16">
        <f t="shared" si="61"/>
        <v>7.4658706478281776</v>
      </c>
      <c r="Z177" s="1">
        <f t="shared" si="62"/>
        <v>0.99999999999995859</v>
      </c>
      <c r="AA177" s="16">
        <f t="shared" si="63"/>
        <v>0.26800000000000002</v>
      </c>
      <c r="AB177" s="1">
        <f t="shared" si="64"/>
        <v>1</v>
      </c>
      <c r="AC177" s="1">
        <f t="shared" si="65"/>
        <v>0</v>
      </c>
    </row>
    <row r="178" spans="4:29" x14ac:dyDescent="0.3">
      <c r="D178" s="2">
        <v>7.4</v>
      </c>
      <c r="E178" s="2">
        <v>6.5</v>
      </c>
      <c r="F178" s="2">
        <v>36</v>
      </c>
      <c r="G178" s="2">
        <v>64</v>
      </c>
      <c r="H178" s="2">
        <v>0.4</v>
      </c>
      <c r="I178" s="2">
        <v>119</v>
      </c>
      <c r="J178" s="2">
        <v>61.5</v>
      </c>
      <c r="K178" s="2">
        <f t="shared" si="33"/>
        <v>1.934959349593496</v>
      </c>
      <c r="L178" s="2">
        <v>0.45</v>
      </c>
      <c r="N178" s="2">
        <f t="shared" si="50"/>
        <v>0.95027499999999998</v>
      </c>
      <c r="O178" s="2">
        <f t="shared" si="51"/>
        <v>1.0345864770195246</v>
      </c>
      <c r="P178" s="2">
        <f t="shared" si="52"/>
        <v>0.47807330894308947</v>
      </c>
      <c r="Q178" s="2">
        <f t="shared" si="53"/>
        <v>5</v>
      </c>
      <c r="R178" s="2">
        <f t="shared" si="54"/>
        <v>1.2</v>
      </c>
      <c r="S178" s="2">
        <f t="shared" si="58"/>
        <v>48.199999999999996</v>
      </c>
      <c r="T178" s="2">
        <f t="shared" si="55"/>
        <v>0.46209120219736582</v>
      </c>
      <c r="U178" s="2">
        <f t="shared" si="56"/>
        <v>0.2817945334393207</v>
      </c>
      <c r="V178" s="2">
        <v>0</v>
      </c>
      <c r="W178" s="2">
        <f t="shared" si="59"/>
        <v>5</v>
      </c>
      <c r="X178" s="16">
        <f t="shared" si="60"/>
        <v>35</v>
      </c>
      <c r="Y178" s="16">
        <f t="shared" si="61"/>
        <v>-4.5055668207600812</v>
      </c>
      <c r="Z178" s="1">
        <f t="shared" si="62"/>
        <v>3.3098001937749469E-6</v>
      </c>
      <c r="AA178" s="16">
        <f t="shared" si="63"/>
        <v>0.96399999999999997</v>
      </c>
      <c r="AB178" s="1">
        <f t="shared" si="64"/>
        <v>0</v>
      </c>
      <c r="AC178" s="1">
        <f t="shared" si="65"/>
        <v>1</v>
      </c>
    </row>
    <row r="179" spans="4:29" x14ac:dyDescent="0.3">
      <c r="D179" s="2">
        <v>7.4</v>
      </c>
      <c r="E179" s="2">
        <v>9</v>
      </c>
      <c r="F179" s="2">
        <v>7</v>
      </c>
      <c r="G179" s="2">
        <v>97</v>
      </c>
      <c r="H179" s="2">
        <v>0.4</v>
      </c>
      <c r="I179" s="2">
        <v>165.1</v>
      </c>
      <c r="J179" s="2">
        <v>82.6</v>
      </c>
      <c r="K179" s="2">
        <f t="shared" si="33"/>
        <v>1.9987893462469735</v>
      </c>
      <c r="L179" s="2">
        <v>0.44</v>
      </c>
      <c r="N179" s="2">
        <f t="shared" si="50"/>
        <v>0.93115000000000003</v>
      </c>
      <c r="O179" s="2">
        <f t="shared" si="51"/>
        <v>1.0345864770195246</v>
      </c>
      <c r="P179" s="2">
        <f t="shared" si="52"/>
        <v>0.48390490193704605</v>
      </c>
      <c r="Q179" s="2">
        <f t="shared" si="53"/>
        <v>5</v>
      </c>
      <c r="R179" s="2">
        <f t="shared" si="54"/>
        <v>1.2</v>
      </c>
      <c r="S179" s="2">
        <f t="shared" si="58"/>
        <v>13.4</v>
      </c>
      <c r="T179" s="2">
        <f t="shared" si="55"/>
        <v>0.46772784362221453</v>
      </c>
      <c r="U179" s="2">
        <f t="shared" si="56"/>
        <v>0.14436344918824284</v>
      </c>
      <c r="V179" s="2">
        <v>0</v>
      </c>
      <c r="W179" s="2">
        <f t="shared" si="59"/>
        <v>0.30864839704699237</v>
      </c>
      <c r="X179" s="16">
        <f t="shared" si="60"/>
        <v>35</v>
      </c>
      <c r="Y179" s="16">
        <f t="shared" si="61"/>
        <v>8.2029125032246526</v>
      </c>
      <c r="Z179" s="1">
        <f t="shared" si="62"/>
        <v>0.99999999999999989</v>
      </c>
      <c r="AA179" s="16">
        <f t="shared" si="63"/>
        <v>0.26800000000000002</v>
      </c>
      <c r="AB179" s="1">
        <f t="shared" si="64"/>
        <v>0</v>
      </c>
      <c r="AC179" s="1">
        <f t="shared" si="65"/>
        <v>0</v>
      </c>
    </row>
    <row r="180" spans="4:29" x14ac:dyDescent="0.3">
      <c r="D180" s="2">
        <v>7.4</v>
      </c>
      <c r="E180" s="2">
        <v>1.2</v>
      </c>
      <c r="F180" s="2">
        <v>3</v>
      </c>
      <c r="G180" s="2">
        <v>91</v>
      </c>
      <c r="H180" s="2">
        <v>0.4</v>
      </c>
      <c r="I180" s="2">
        <v>20.6</v>
      </c>
      <c r="J180" s="2">
        <v>12.6</v>
      </c>
      <c r="K180" s="2">
        <f t="shared" si="33"/>
        <v>1.6349206349206351</v>
      </c>
      <c r="L180" s="2">
        <v>0.41</v>
      </c>
      <c r="N180" s="2">
        <f t="shared" si="50"/>
        <v>0.99082000000000003</v>
      </c>
      <c r="O180" s="2">
        <f t="shared" si="51"/>
        <v>1.0345864770195246</v>
      </c>
      <c r="P180" s="2">
        <f t="shared" si="52"/>
        <v>0.42117713650793664</v>
      </c>
      <c r="Q180" s="2">
        <f t="shared" si="53"/>
        <v>5</v>
      </c>
      <c r="R180" s="2">
        <f t="shared" si="54"/>
        <v>1.2</v>
      </c>
      <c r="S180" s="2">
        <f t="shared" si="58"/>
        <v>8.6</v>
      </c>
      <c r="T180" s="2">
        <f t="shared" si="55"/>
        <v>0.4070970826153455</v>
      </c>
      <c r="U180" s="2">
        <f t="shared" si="56"/>
        <v>0.10098736556838772</v>
      </c>
      <c r="V180" s="2">
        <v>1</v>
      </c>
      <c r="W180" s="2">
        <f t="shared" si="59"/>
        <v>0.24806703334646057</v>
      </c>
      <c r="X180" s="16">
        <f t="shared" si="60"/>
        <v>35</v>
      </c>
      <c r="Y180" s="16">
        <f t="shared" si="61"/>
        <v>6.6301574791022571</v>
      </c>
      <c r="Z180" s="1">
        <f t="shared" si="62"/>
        <v>0.99999999998323352</v>
      </c>
      <c r="AA180" s="16">
        <f t="shared" si="63"/>
        <v>0.17199999999999999</v>
      </c>
      <c r="AB180" s="1">
        <f t="shared" si="64"/>
        <v>1</v>
      </c>
      <c r="AC180" s="1">
        <f t="shared" si="65"/>
        <v>0</v>
      </c>
    </row>
    <row r="181" spans="4:29" x14ac:dyDescent="0.3">
      <c r="D181" s="2">
        <v>7.4</v>
      </c>
      <c r="E181" s="2">
        <v>2</v>
      </c>
      <c r="F181" s="2">
        <v>6</v>
      </c>
      <c r="G181" s="2">
        <v>56</v>
      </c>
      <c r="H181" s="2">
        <v>0.4</v>
      </c>
      <c r="I181" s="2">
        <v>36.1</v>
      </c>
      <c r="J181" s="2">
        <v>20.100000000000001</v>
      </c>
      <c r="K181" s="2">
        <f t="shared" si="33"/>
        <v>1.7960199004975124</v>
      </c>
      <c r="L181" s="2">
        <v>0.45</v>
      </c>
      <c r="N181" s="2">
        <f t="shared" si="50"/>
        <v>0.98470000000000002</v>
      </c>
      <c r="O181" s="2">
        <f t="shared" si="51"/>
        <v>1.0345864770195246</v>
      </c>
      <c r="P181" s="2">
        <f t="shared" si="52"/>
        <v>0.45982060696517418</v>
      </c>
      <c r="Q181" s="2">
        <f t="shared" si="53"/>
        <v>5</v>
      </c>
      <c r="R181" s="2">
        <f t="shared" si="54"/>
        <v>1.2</v>
      </c>
      <c r="S181" s="2">
        <f t="shared" si="58"/>
        <v>12.2</v>
      </c>
      <c r="T181" s="2">
        <f t="shared" si="55"/>
        <v>0.44444869247647872</v>
      </c>
      <c r="U181" s="2">
        <f t="shared" si="56"/>
        <v>0.13303475154594152</v>
      </c>
      <c r="V181" s="2">
        <v>1</v>
      </c>
      <c r="W181" s="2">
        <f t="shared" si="59"/>
        <v>0.29932533000528971</v>
      </c>
      <c r="X181" s="16">
        <f t="shared" si="60"/>
        <v>35</v>
      </c>
      <c r="Y181" s="16">
        <f t="shared" si="61"/>
        <v>6.4365477578442478</v>
      </c>
      <c r="Z181" s="1">
        <f t="shared" si="62"/>
        <v>0.99999999993888933</v>
      </c>
      <c r="AA181" s="16">
        <f t="shared" si="63"/>
        <v>0.24399999999999999</v>
      </c>
      <c r="AB181" s="1">
        <f t="shared" si="64"/>
        <v>1</v>
      </c>
      <c r="AC181" s="1">
        <f t="shared" si="65"/>
        <v>0</v>
      </c>
    </row>
    <row r="182" spans="4:29" x14ac:dyDescent="0.3">
      <c r="D182" s="2">
        <v>7.4</v>
      </c>
      <c r="E182" s="2">
        <v>2.8</v>
      </c>
      <c r="F182" s="2">
        <v>8</v>
      </c>
      <c r="G182" s="2">
        <v>65</v>
      </c>
      <c r="H182" s="2">
        <v>0.4</v>
      </c>
      <c r="I182" s="2">
        <v>50.7</v>
      </c>
      <c r="J182" s="2">
        <v>26.7</v>
      </c>
      <c r="K182" s="2">
        <f t="shared" si="33"/>
        <v>1.8988764044943822</v>
      </c>
      <c r="L182" s="2">
        <v>0.47</v>
      </c>
      <c r="N182" s="2">
        <f t="shared" si="50"/>
        <v>0.97858000000000001</v>
      </c>
      <c r="O182" s="2">
        <f t="shared" si="51"/>
        <v>1.0345864770195246</v>
      </c>
      <c r="P182" s="2">
        <f t="shared" si="52"/>
        <v>0.48313264269662926</v>
      </c>
      <c r="Q182" s="2">
        <f t="shared" si="53"/>
        <v>5</v>
      </c>
      <c r="R182" s="2">
        <f t="shared" si="54"/>
        <v>1.2</v>
      </c>
      <c r="S182" s="2">
        <f t="shared" si="58"/>
        <v>14.6</v>
      </c>
      <c r="T182" s="2">
        <f t="shared" si="55"/>
        <v>0.4669814011956312</v>
      </c>
      <c r="U182" s="2">
        <f t="shared" si="56"/>
        <v>0.15606511636518641</v>
      </c>
      <c r="V182" s="2">
        <v>1</v>
      </c>
      <c r="W182" s="2">
        <f t="shared" si="59"/>
        <v>0.33419985456724111</v>
      </c>
      <c r="X182" s="16">
        <f t="shared" si="60"/>
        <v>35</v>
      </c>
      <c r="Y182" s="16">
        <f t="shared" si="61"/>
        <v>6.225188478139466</v>
      </c>
      <c r="Z182" s="1">
        <f t="shared" si="62"/>
        <v>0.99999999975951126</v>
      </c>
      <c r="AA182" s="16">
        <f t="shared" si="63"/>
        <v>0.29199999999999998</v>
      </c>
      <c r="AB182" s="1">
        <f t="shared" si="64"/>
        <v>1</v>
      </c>
      <c r="AC182" s="1">
        <f t="shared" si="65"/>
        <v>0</v>
      </c>
    </row>
    <row r="183" spans="4:29" x14ac:dyDescent="0.3">
      <c r="D183" s="2">
        <v>7.4</v>
      </c>
      <c r="E183" s="2">
        <v>3.8</v>
      </c>
      <c r="F183" s="2">
        <v>5</v>
      </c>
      <c r="G183" s="2">
        <v>97</v>
      </c>
      <c r="H183" s="2">
        <v>0.4</v>
      </c>
      <c r="I183" s="2">
        <v>69.099999999999994</v>
      </c>
      <c r="J183" s="2">
        <v>35.1</v>
      </c>
      <c r="K183" s="2">
        <f t="shared" si="33"/>
        <v>1.9686609686609684</v>
      </c>
      <c r="L183" s="2">
        <v>0.48</v>
      </c>
      <c r="N183" s="2">
        <f t="shared" si="50"/>
        <v>0.97092999999999996</v>
      </c>
      <c r="O183" s="2">
        <f t="shared" si="51"/>
        <v>1.0345864770195246</v>
      </c>
      <c r="P183" s="2">
        <f t="shared" si="52"/>
        <v>0.49697231851851836</v>
      </c>
      <c r="Q183" s="2">
        <f t="shared" si="53"/>
        <v>5</v>
      </c>
      <c r="R183" s="2">
        <f t="shared" si="54"/>
        <v>1.2</v>
      </c>
      <c r="S183" s="2">
        <f t="shared" si="58"/>
        <v>11</v>
      </c>
      <c r="T183" s="2">
        <f t="shared" si="55"/>
        <v>0.4803584132959236</v>
      </c>
      <c r="U183" s="2">
        <f t="shared" si="56"/>
        <v>0.12204090780370019</v>
      </c>
      <c r="V183" s="2">
        <v>0</v>
      </c>
      <c r="W183" s="2">
        <f t="shared" si="59"/>
        <v>0.25406218445583295</v>
      </c>
      <c r="X183" s="16">
        <f t="shared" si="60"/>
        <v>35</v>
      </c>
      <c r="Y183" s="16">
        <f t="shared" si="61"/>
        <v>8.0060354910059264</v>
      </c>
      <c r="Z183" s="1">
        <f t="shared" si="62"/>
        <v>0.99999999999999944</v>
      </c>
      <c r="AA183" s="16">
        <f t="shared" si="63"/>
        <v>0.22</v>
      </c>
      <c r="AB183" s="1">
        <f t="shared" si="64"/>
        <v>0</v>
      </c>
      <c r="AC183" s="1">
        <f t="shared" si="65"/>
        <v>0</v>
      </c>
    </row>
    <row r="184" spans="4:29" x14ac:dyDescent="0.3">
      <c r="D184" s="2">
        <v>7.4</v>
      </c>
      <c r="E184" s="2">
        <v>4.4000000000000004</v>
      </c>
      <c r="F184" s="2">
        <v>7</v>
      </c>
      <c r="G184" s="2">
        <v>99</v>
      </c>
      <c r="H184" s="2">
        <v>0.4</v>
      </c>
      <c r="I184" s="2">
        <v>79.900000000000006</v>
      </c>
      <c r="J184" s="2">
        <v>39.9</v>
      </c>
      <c r="K184" s="2">
        <f t="shared" si="33"/>
        <v>2.0025062656641608</v>
      </c>
      <c r="L184" s="2">
        <v>0.48</v>
      </c>
      <c r="N184" s="2">
        <f t="shared" si="50"/>
        <v>0.96633999999999998</v>
      </c>
      <c r="O184" s="2">
        <f t="shared" si="51"/>
        <v>1.0345864770195246</v>
      </c>
      <c r="P184" s="2">
        <f t="shared" si="52"/>
        <v>0.50312649523809527</v>
      </c>
      <c r="Q184" s="2">
        <f t="shared" si="53"/>
        <v>5</v>
      </c>
      <c r="R184" s="2">
        <f t="shared" si="54"/>
        <v>1.2</v>
      </c>
      <c r="S184" s="2">
        <f t="shared" si="58"/>
        <v>13.4</v>
      </c>
      <c r="T184" s="2">
        <f t="shared" si="55"/>
        <v>0.48630685439415455</v>
      </c>
      <c r="U184" s="2">
        <f t="shared" si="56"/>
        <v>0.14436344918824284</v>
      </c>
      <c r="V184" s="2">
        <v>1</v>
      </c>
      <c r="W184" s="2">
        <f t="shared" si="59"/>
        <v>0.29685670247870993</v>
      </c>
      <c r="X184" s="16">
        <f t="shared" si="60"/>
        <v>35</v>
      </c>
      <c r="Y184" s="16">
        <f t="shared" si="61"/>
        <v>7.3979545110210276</v>
      </c>
      <c r="Z184" s="1">
        <f t="shared" si="62"/>
        <v>0.99999999999993083</v>
      </c>
      <c r="AA184" s="16">
        <f t="shared" si="63"/>
        <v>0.26800000000000002</v>
      </c>
      <c r="AB184" s="1">
        <f t="shared" si="64"/>
        <v>1</v>
      </c>
      <c r="AC184" s="1">
        <f t="shared" si="65"/>
        <v>0</v>
      </c>
    </row>
    <row r="185" spans="4:29" hidden="1" x14ac:dyDescent="0.3">
      <c r="D185" s="2">
        <v>7.4</v>
      </c>
      <c r="E185" s="2">
        <v>1.2</v>
      </c>
      <c r="F185" s="2">
        <v>3</v>
      </c>
      <c r="G185" s="2">
        <v>75</v>
      </c>
      <c r="H185" s="2">
        <v>0.4</v>
      </c>
      <c r="I185" s="2">
        <v>20</v>
      </c>
      <c r="J185" s="2">
        <v>20</v>
      </c>
      <c r="K185" s="2">
        <f t="shared" si="33"/>
        <v>1</v>
      </c>
      <c r="L185" s="2">
        <v>0.25</v>
      </c>
      <c r="N185" s="2">
        <f t="shared" si="50"/>
        <v>0.99082000000000003</v>
      </c>
      <c r="O185" s="2">
        <f t="shared" si="51"/>
        <v>1.0345864770195246</v>
      </c>
      <c r="P185" s="2">
        <f t="shared" si="52"/>
        <v>0.25761320000000004</v>
      </c>
      <c r="Q185" s="2">
        <f t="shared" si="53"/>
        <v>5</v>
      </c>
      <c r="R185" s="2">
        <f t="shared" si="54"/>
        <v>1.2</v>
      </c>
      <c r="S185" s="2">
        <f t="shared" si="57"/>
        <v>8.6</v>
      </c>
      <c r="T185" s="2">
        <f t="shared" si="55"/>
        <v>0.24900112820161907</v>
      </c>
      <c r="U185" s="2">
        <f t="shared" si="56"/>
        <v>0.10098736556838772</v>
      </c>
      <c r="V185" s="2">
        <v>0</v>
      </c>
      <c r="W185" s="2">
        <f t="shared" si="17"/>
        <v>0.40556991166167367</v>
      </c>
    </row>
    <row r="186" spans="4:29" x14ac:dyDescent="0.3">
      <c r="D186" s="2">
        <v>7.4</v>
      </c>
      <c r="E186" s="2">
        <v>3</v>
      </c>
      <c r="F186" s="2">
        <v>3</v>
      </c>
      <c r="G186" s="2">
        <v>98</v>
      </c>
      <c r="H186" s="2">
        <v>0.4</v>
      </c>
      <c r="I186" s="2">
        <v>54.1</v>
      </c>
      <c r="J186" s="2">
        <v>41.3</v>
      </c>
      <c r="K186" s="2">
        <f t="shared" si="33"/>
        <v>1.3099273607748185</v>
      </c>
      <c r="L186" s="2">
        <v>0.32</v>
      </c>
      <c r="N186" s="2">
        <f t="shared" si="50"/>
        <v>0.97704999999999997</v>
      </c>
      <c r="O186" s="2">
        <f t="shared" si="51"/>
        <v>1.0345864770195246</v>
      </c>
      <c r="P186" s="2">
        <f t="shared" si="52"/>
        <v>0.33276477723970949</v>
      </c>
      <c r="Q186" s="2">
        <f t="shared" si="53"/>
        <v>5</v>
      </c>
      <c r="R186" s="2">
        <f t="shared" si="54"/>
        <v>1.2</v>
      </c>
      <c r="S186" s="2">
        <f t="shared" ref="S186:S193" si="66">IF(Q186+R186*F186&lt;=50,Q186+R186*F186,50)</f>
        <v>8.6</v>
      </c>
      <c r="T186" s="2">
        <f t="shared" si="55"/>
        <v>0.32164036997501716</v>
      </c>
      <c r="U186" s="2">
        <f t="shared" si="56"/>
        <v>0.10098736556838772</v>
      </c>
      <c r="V186" s="2">
        <v>0</v>
      </c>
      <c r="W186" s="2">
        <f t="shared" ref="W186:W193" si="67">IF(S186&lt;=30,U186/T186,5)</f>
        <v>0.31397602725127988</v>
      </c>
      <c r="X186" s="16">
        <f t="shared" ref="X186:X193" si="68">IF(G186&lt;5,5,IF(G186&gt;35,35,G186))</f>
        <v>35</v>
      </c>
      <c r="Y186" s="16">
        <f t="shared" ref="Y186:Y193" si="69">-(F186*(1+0.004*X186)-13.32*LN(P186)-29.53*LN(D186)-3.7*LN(J186/100)+0.05*X186+16.85)/2.7</f>
        <v>7.0946338456811304</v>
      </c>
      <c r="Z186" s="1">
        <f t="shared" ref="Z186:Z193" si="70">_xlfn.NORM.S.DIST(Y186,TRUE)</f>
        <v>0.99999999999935152</v>
      </c>
      <c r="AA186" s="16">
        <f t="shared" ref="AA186:AA193" si="71">S186/50</f>
        <v>0.17199999999999999</v>
      </c>
      <c r="AB186" s="1">
        <f t="shared" ref="AB186:AB193" si="72">IF(AND(V186=1,W186&lt;=1),1,0)</f>
        <v>0</v>
      </c>
      <c r="AC186" s="1">
        <f t="shared" ref="AC186:AC193" si="73">IF(AND(V186=0,W186&gt;1),1,0)</f>
        <v>0</v>
      </c>
    </row>
    <row r="187" spans="4:29" x14ac:dyDescent="0.3">
      <c r="D187" s="2">
        <v>7.4</v>
      </c>
      <c r="E187" s="2">
        <v>3.8</v>
      </c>
      <c r="F187" s="2">
        <v>3</v>
      </c>
      <c r="G187" s="2">
        <v>100</v>
      </c>
      <c r="H187" s="2">
        <v>0.4</v>
      </c>
      <c r="I187" s="2">
        <v>68.2</v>
      </c>
      <c r="J187" s="2">
        <v>47.4</v>
      </c>
      <c r="K187" s="2">
        <f t="shared" si="33"/>
        <v>1.4388185654008441</v>
      </c>
      <c r="L187" s="2">
        <v>0.35</v>
      </c>
      <c r="N187" s="2">
        <f t="shared" si="50"/>
        <v>0.97092999999999996</v>
      </c>
      <c r="O187" s="2">
        <f t="shared" si="51"/>
        <v>1.0345864770195246</v>
      </c>
      <c r="P187" s="2">
        <f t="shared" si="52"/>
        <v>0.36321794852320677</v>
      </c>
      <c r="Q187" s="2">
        <f t="shared" si="53"/>
        <v>5</v>
      </c>
      <c r="R187" s="2">
        <f t="shared" si="54"/>
        <v>1.2</v>
      </c>
      <c r="S187" s="2">
        <f t="shared" si="66"/>
        <v>8.6</v>
      </c>
      <c r="T187" s="2">
        <f t="shared" si="55"/>
        <v>0.35107548435156299</v>
      </c>
      <c r="U187" s="2">
        <f t="shared" si="56"/>
        <v>0.10098736556838772</v>
      </c>
      <c r="V187" s="2">
        <v>0</v>
      </c>
      <c r="W187" s="2">
        <f t="shared" si="67"/>
        <v>0.28765143130091114</v>
      </c>
      <c r="X187" s="16">
        <f t="shared" si="68"/>
        <v>35</v>
      </c>
      <c r="Y187" s="16">
        <f t="shared" si="69"/>
        <v>7.7154138706076107</v>
      </c>
      <c r="Z187" s="1">
        <f t="shared" si="70"/>
        <v>0.999999999999994</v>
      </c>
      <c r="AA187" s="16">
        <f t="shared" si="71"/>
        <v>0.17199999999999999</v>
      </c>
      <c r="AB187" s="1">
        <f t="shared" si="72"/>
        <v>0</v>
      </c>
      <c r="AC187" s="1">
        <f t="shared" si="73"/>
        <v>0</v>
      </c>
    </row>
    <row r="188" spans="4:29" x14ac:dyDescent="0.3">
      <c r="D188" s="2">
        <v>7.4</v>
      </c>
      <c r="E188" s="2">
        <v>4.9000000000000004</v>
      </c>
      <c r="F188" s="2">
        <v>5</v>
      </c>
      <c r="G188" s="2">
        <v>99</v>
      </c>
      <c r="H188" s="2">
        <v>0.4</v>
      </c>
      <c r="I188" s="2">
        <v>88.8</v>
      </c>
      <c r="J188" s="2">
        <v>57</v>
      </c>
      <c r="K188" s="2">
        <f t="shared" si="33"/>
        <v>1.5578947368421052</v>
      </c>
      <c r="L188" s="2">
        <v>0.37</v>
      </c>
      <c r="N188" s="2">
        <f t="shared" si="50"/>
        <v>0.96251500000000001</v>
      </c>
      <c r="O188" s="2">
        <f t="shared" si="51"/>
        <v>1.0345864770195246</v>
      </c>
      <c r="P188" s="2">
        <f t="shared" si="52"/>
        <v>0.38986923368421056</v>
      </c>
      <c r="Q188" s="2">
        <f t="shared" si="53"/>
        <v>5</v>
      </c>
      <c r="R188" s="2">
        <f t="shared" si="54"/>
        <v>1.2</v>
      </c>
      <c r="S188" s="2">
        <f t="shared" si="66"/>
        <v>11</v>
      </c>
      <c r="T188" s="2">
        <f t="shared" si="55"/>
        <v>0.37683581058140297</v>
      </c>
      <c r="U188" s="2">
        <f t="shared" si="56"/>
        <v>0.12204090780370019</v>
      </c>
      <c r="V188" s="2">
        <v>0</v>
      </c>
      <c r="W188" s="2">
        <f t="shared" si="67"/>
        <v>0.32385698061818696</v>
      </c>
      <c r="X188" s="16">
        <f t="shared" si="68"/>
        <v>35</v>
      </c>
      <c r="Y188" s="16">
        <f t="shared" si="69"/>
        <v>7.4730265691012852</v>
      </c>
      <c r="Z188" s="1">
        <f t="shared" si="70"/>
        <v>0.99999999999996081</v>
      </c>
      <c r="AA188" s="16">
        <f t="shared" si="71"/>
        <v>0.22</v>
      </c>
      <c r="AB188" s="1">
        <f t="shared" si="72"/>
        <v>0</v>
      </c>
      <c r="AC188" s="1">
        <f t="shared" si="73"/>
        <v>0</v>
      </c>
    </row>
    <row r="189" spans="4:29" x14ac:dyDescent="0.3">
      <c r="D189" s="2">
        <v>7.4</v>
      </c>
      <c r="E189" s="2">
        <v>5.7</v>
      </c>
      <c r="F189" s="2">
        <v>14</v>
      </c>
      <c r="G189" s="2">
        <v>80</v>
      </c>
      <c r="H189" s="2">
        <v>0.4</v>
      </c>
      <c r="I189" s="2">
        <v>104</v>
      </c>
      <c r="J189" s="2">
        <v>64.2</v>
      </c>
      <c r="K189" s="2">
        <f t="shared" si="33"/>
        <v>1.6199376947040498</v>
      </c>
      <c r="L189" s="2">
        <v>0.38</v>
      </c>
      <c r="N189" s="2">
        <f t="shared" si="50"/>
        <v>0.956395</v>
      </c>
      <c r="O189" s="2">
        <f t="shared" si="51"/>
        <v>1.0345864770195246</v>
      </c>
      <c r="P189" s="2">
        <f t="shared" si="52"/>
        <v>0.40281808099688471</v>
      </c>
      <c r="Q189" s="2">
        <f t="shared" si="53"/>
        <v>5</v>
      </c>
      <c r="R189" s="2">
        <f t="shared" si="54"/>
        <v>1.2</v>
      </c>
      <c r="S189" s="2">
        <f t="shared" si="66"/>
        <v>21.8</v>
      </c>
      <c r="T189" s="2">
        <f t="shared" si="55"/>
        <v>0.3893517747857464</v>
      </c>
      <c r="U189" s="2">
        <f t="shared" si="56"/>
        <v>0.23917156177661986</v>
      </c>
      <c r="V189" s="2">
        <v>1</v>
      </c>
      <c r="W189" s="2">
        <f t="shared" si="67"/>
        <v>0.61428142175088807</v>
      </c>
      <c r="X189" s="16">
        <f t="shared" si="68"/>
        <v>35</v>
      </c>
      <c r="Y189" s="16">
        <f t="shared" si="69"/>
        <v>3.9972248601569311</v>
      </c>
      <c r="Z189" s="1">
        <f t="shared" si="70"/>
        <v>0.99996795529204674</v>
      </c>
      <c r="AA189" s="16">
        <f t="shared" si="71"/>
        <v>0.436</v>
      </c>
      <c r="AB189" s="1">
        <f t="shared" si="72"/>
        <v>1</v>
      </c>
      <c r="AC189" s="1">
        <f t="shared" si="73"/>
        <v>0</v>
      </c>
    </row>
    <row r="190" spans="4:29" x14ac:dyDescent="0.3">
      <c r="D190" s="2">
        <v>7.4</v>
      </c>
      <c r="E190" s="2">
        <v>6.5</v>
      </c>
      <c r="F190" s="2">
        <v>8</v>
      </c>
      <c r="G190" s="2">
        <v>99</v>
      </c>
      <c r="H190" s="2">
        <v>0.4</v>
      </c>
      <c r="I190" s="2">
        <v>118.6</v>
      </c>
      <c r="J190" s="2">
        <v>70.8</v>
      </c>
      <c r="K190" s="2">
        <f t="shared" si="33"/>
        <v>1.6751412429378532</v>
      </c>
      <c r="L190" s="2">
        <v>0.39</v>
      </c>
      <c r="N190" s="2">
        <f t="shared" si="50"/>
        <v>0.95027499999999998</v>
      </c>
      <c r="O190" s="2">
        <f t="shared" si="51"/>
        <v>1.0345864770195246</v>
      </c>
      <c r="P190" s="2">
        <f t="shared" si="52"/>
        <v>0.41387965960451978</v>
      </c>
      <c r="Q190" s="2">
        <f t="shared" si="53"/>
        <v>5</v>
      </c>
      <c r="R190" s="2">
        <f t="shared" si="54"/>
        <v>1.2</v>
      </c>
      <c r="S190" s="2">
        <f t="shared" si="66"/>
        <v>14.6</v>
      </c>
      <c r="T190" s="2">
        <f t="shared" si="55"/>
        <v>0.40004356213589781</v>
      </c>
      <c r="U190" s="2">
        <f t="shared" si="56"/>
        <v>0.15606511636518641</v>
      </c>
      <c r="V190" s="2">
        <v>1</v>
      </c>
      <c r="W190" s="2">
        <f t="shared" si="67"/>
        <v>0.39012030472863835</v>
      </c>
      <c r="X190" s="16">
        <f t="shared" si="68"/>
        <v>35</v>
      </c>
      <c r="Y190" s="16">
        <f t="shared" si="69"/>
        <v>6.7983018858128919</v>
      </c>
      <c r="Z190" s="1">
        <f t="shared" si="70"/>
        <v>0.99999999999470701</v>
      </c>
      <c r="AA190" s="16">
        <f t="shared" si="71"/>
        <v>0.29199999999999998</v>
      </c>
      <c r="AB190" s="1">
        <f t="shared" si="72"/>
        <v>1</v>
      </c>
      <c r="AC190" s="1">
        <f t="shared" si="73"/>
        <v>0</v>
      </c>
    </row>
    <row r="191" spans="4:29" x14ac:dyDescent="0.3">
      <c r="D191" s="2">
        <v>7.4</v>
      </c>
      <c r="E191" s="2">
        <v>7.3</v>
      </c>
      <c r="F191" s="2">
        <v>9</v>
      </c>
      <c r="G191" s="2">
        <v>99</v>
      </c>
      <c r="H191" s="2">
        <v>0.4</v>
      </c>
      <c r="I191" s="2">
        <v>133.19999999999999</v>
      </c>
      <c r="J191" s="2">
        <v>77.400000000000006</v>
      </c>
      <c r="K191" s="2">
        <f t="shared" si="33"/>
        <v>1.7209302325581393</v>
      </c>
      <c r="L191" s="2">
        <v>0.39</v>
      </c>
      <c r="N191" s="2">
        <f t="shared" si="50"/>
        <v>0.94415499999999997</v>
      </c>
      <c r="O191" s="2">
        <f t="shared" si="51"/>
        <v>1.0345864770195246</v>
      </c>
      <c r="P191" s="2">
        <f t="shared" si="52"/>
        <v>0.42245446976744178</v>
      </c>
      <c r="Q191" s="2">
        <f t="shared" si="53"/>
        <v>5</v>
      </c>
      <c r="R191" s="2">
        <f t="shared" si="54"/>
        <v>1.2</v>
      </c>
      <c r="S191" s="2">
        <f t="shared" si="66"/>
        <v>15.799999999999999</v>
      </c>
      <c r="T191" s="2">
        <f t="shared" si="55"/>
        <v>0.4083317143139783</v>
      </c>
      <c r="U191" s="2">
        <f t="shared" si="56"/>
        <v>0.1681954191679009</v>
      </c>
      <c r="V191" s="2">
        <v>0</v>
      </c>
      <c r="W191" s="2">
        <f t="shared" si="67"/>
        <v>0.4119087821784288</v>
      </c>
      <c r="X191" s="16">
        <f t="shared" si="68"/>
        <v>35</v>
      </c>
      <c r="Y191" s="16">
        <f t="shared" si="69"/>
        <v>6.5993827516787222</v>
      </c>
      <c r="Z191" s="1">
        <f t="shared" si="70"/>
        <v>0.99999999997935629</v>
      </c>
      <c r="AA191" s="16">
        <f t="shared" si="71"/>
        <v>0.316</v>
      </c>
      <c r="AB191" s="1">
        <f t="shared" si="72"/>
        <v>0</v>
      </c>
      <c r="AC191" s="1">
        <f t="shared" si="73"/>
        <v>0</v>
      </c>
    </row>
    <row r="192" spans="4:29" x14ac:dyDescent="0.3">
      <c r="D192" s="2">
        <v>7.4</v>
      </c>
      <c r="E192" s="2">
        <v>8.5</v>
      </c>
      <c r="F192" s="2">
        <v>7</v>
      </c>
      <c r="G192" s="2">
        <v>98</v>
      </c>
      <c r="H192" s="2">
        <v>0.4</v>
      </c>
      <c r="I192" s="2">
        <v>154.6</v>
      </c>
      <c r="J192" s="2">
        <v>86.8</v>
      </c>
      <c r="K192" s="2">
        <f t="shared" si="33"/>
        <v>1.7811059907834101</v>
      </c>
      <c r="L192" s="2">
        <v>0.4</v>
      </c>
      <c r="N192" s="2">
        <f t="shared" si="50"/>
        <v>0.934975</v>
      </c>
      <c r="O192" s="2">
        <f t="shared" si="51"/>
        <v>1.0345864770195246</v>
      </c>
      <c r="P192" s="2">
        <f t="shared" si="52"/>
        <v>0.43297528917050687</v>
      </c>
      <c r="Q192" s="2">
        <f t="shared" si="53"/>
        <v>5</v>
      </c>
      <c r="R192" s="2">
        <f t="shared" si="54"/>
        <v>1.2</v>
      </c>
      <c r="S192" s="2">
        <f t="shared" si="66"/>
        <v>13.4</v>
      </c>
      <c r="T192" s="2">
        <f t="shared" si="55"/>
        <v>0.41850082017101004</v>
      </c>
      <c r="U192" s="2">
        <f t="shared" si="56"/>
        <v>0.14436344918824284</v>
      </c>
      <c r="V192" s="2">
        <v>1</v>
      </c>
      <c r="W192" s="2">
        <f t="shared" si="67"/>
        <v>0.34495380231095435</v>
      </c>
      <c r="X192" s="16">
        <f t="shared" si="68"/>
        <v>35</v>
      </c>
      <c r="Y192" s="16">
        <f t="shared" si="69"/>
        <v>7.7222537999464329</v>
      </c>
      <c r="Z192" s="1">
        <f t="shared" si="70"/>
        <v>0.99999999999999434</v>
      </c>
      <c r="AA192" s="16">
        <f t="shared" si="71"/>
        <v>0.26800000000000002</v>
      </c>
      <c r="AB192" s="1">
        <f t="shared" si="72"/>
        <v>1</v>
      </c>
      <c r="AC192" s="1">
        <f t="shared" si="73"/>
        <v>0</v>
      </c>
    </row>
    <row r="193" spans="4:29" x14ac:dyDescent="0.3">
      <c r="D193" s="2">
        <v>7.4</v>
      </c>
      <c r="E193" s="2">
        <v>11</v>
      </c>
      <c r="F193" s="2">
        <v>7</v>
      </c>
      <c r="G193" s="2">
        <v>98</v>
      </c>
      <c r="H193" s="2">
        <v>0.4</v>
      </c>
      <c r="I193" s="2">
        <v>202</v>
      </c>
      <c r="J193" s="2">
        <v>109.2</v>
      </c>
      <c r="K193" s="2">
        <f t="shared" si="33"/>
        <v>1.8498168498168497</v>
      </c>
      <c r="L193" s="2">
        <v>0.4</v>
      </c>
      <c r="N193" s="2">
        <f t="shared" si="50"/>
        <v>0.88029999999999986</v>
      </c>
      <c r="O193" s="2">
        <f t="shared" si="51"/>
        <v>1.0345864770195246</v>
      </c>
      <c r="P193" s="2">
        <f t="shared" si="52"/>
        <v>0.4233823809523809</v>
      </c>
      <c r="Q193" s="2">
        <f t="shared" si="53"/>
        <v>5</v>
      </c>
      <c r="R193" s="2">
        <f t="shared" si="54"/>
        <v>1.2</v>
      </c>
      <c r="S193" s="2">
        <f t="shared" si="66"/>
        <v>13.4</v>
      </c>
      <c r="T193" s="2">
        <f t="shared" si="55"/>
        <v>0.40922860520280208</v>
      </c>
      <c r="U193" s="2">
        <f t="shared" si="56"/>
        <v>0.14436344918824284</v>
      </c>
      <c r="V193" s="2">
        <v>0</v>
      </c>
      <c r="W193" s="2">
        <f t="shared" si="67"/>
        <v>0.3527696924233838</v>
      </c>
      <c r="X193" s="16">
        <f t="shared" si="68"/>
        <v>35</v>
      </c>
      <c r="Y193" s="16">
        <f t="shared" si="69"/>
        <v>7.926324908964598</v>
      </c>
      <c r="Z193" s="1">
        <f t="shared" si="70"/>
        <v>0.99999999999999889</v>
      </c>
      <c r="AA193" s="16">
        <f t="shared" si="71"/>
        <v>0.26800000000000002</v>
      </c>
      <c r="AB193" s="1">
        <f t="shared" si="72"/>
        <v>0</v>
      </c>
      <c r="AC193" s="1">
        <f t="shared" si="73"/>
        <v>0</v>
      </c>
    </row>
    <row r="194" spans="4:29" hidden="1" x14ac:dyDescent="0.3">
      <c r="D194" s="2">
        <v>7.4</v>
      </c>
      <c r="E194" s="2">
        <v>1</v>
      </c>
      <c r="F194" s="2">
        <v>7</v>
      </c>
      <c r="G194" s="2">
        <v>72</v>
      </c>
      <c r="H194" s="2">
        <v>0.4</v>
      </c>
      <c r="I194" s="2">
        <v>15</v>
      </c>
      <c r="J194" s="2">
        <v>15</v>
      </c>
      <c r="K194" s="2">
        <f t="shared" si="33"/>
        <v>1</v>
      </c>
      <c r="L194" s="2">
        <v>0.25</v>
      </c>
      <c r="N194" s="2">
        <f t="shared" si="50"/>
        <v>0.99234999999999995</v>
      </c>
      <c r="O194" s="2">
        <f t="shared" si="51"/>
        <v>1.0345864770195246</v>
      </c>
      <c r="P194" s="2">
        <f t="shared" si="52"/>
        <v>0.25801099999999999</v>
      </c>
      <c r="Q194" s="2">
        <f t="shared" si="53"/>
        <v>5</v>
      </c>
      <c r="R194" s="2">
        <f t="shared" si="54"/>
        <v>1.2</v>
      </c>
      <c r="S194" s="2">
        <f t="shared" si="57"/>
        <v>13.4</v>
      </c>
      <c r="T194" s="2">
        <f t="shared" si="55"/>
        <v>0.24938562965107347</v>
      </c>
      <c r="U194" s="2">
        <f t="shared" si="56"/>
        <v>0.14436344918824284</v>
      </c>
      <c r="V194" s="2">
        <v>0</v>
      </c>
      <c r="W194" s="2">
        <f t="shared" si="17"/>
        <v>0.57887637467414688</v>
      </c>
    </row>
    <row r="195" spans="4:29" x14ac:dyDescent="0.3">
      <c r="D195" s="2">
        <v>7.4</v>
      </c>
      <c r="E195" s="2">
        <v>1.8</v>
      </c>
      <c r="F195" s="2">
        <v>5</v>
      </c>
      <c r="G195" s="2">
        <v>68</v>
      </c>
      <c r="H195" s="2">
        <v>0.4</v>
      </c>
      <c r="I195" s="2">
        <v>30.6</v>
      </c>
      <c r="J195" s="2">
        <v>29</v>
      </c>
      <c r="K195" s="2">
        <f t="shared" si="33"/>
        <v>1.0551724137931036</v>
      </c>
      <c r="L195" s="2">
        <v>0.26</v>
      </c>
      <c r="N195" s="2">
        <f t="shared" si="50"/>
        <v>0.98623000000000005</v>
      </c>
      <c r="O195" s="2">
        <f t="shared" si="51"/>
        <v>1.0345864770195246</v>
      </c>
      <c r="P195" s="2">
        <f t="shared" si="52"/>
        <v>0.27056709931034484</v>
      </c>
      <c r="Q195" s="2">
        <f t="shared" si="53"/>
        <v>5</v>
      </c>
      <c r="R195" s="2">
        <f t="shared" si="54"/>
        <v>1.2</v>
      </c>
      <c r="S195" s="2">
        <f t="shared" ref="S195:S221" si="74">IF(Q195+R195*F195&lt;=50,Q195+R195*F195,50)</f>
        <v>11</v>
      </c>
      <c r="T195" s="2">
        <f t="shared" si="55"/>
        <v>0.26152197551412487</v>
      </c>
      <c r="U195" s="2">
        <f t="shared" si="56"/>
        <v>0.12204090780370019</v>
      </c>
      <c r="V195" s="2">
        <v>1</v>
      </c>
      <c r="W195" s="2">
        <f t="shared" ref="W195:W221" si="75">IF(S195&lt;=30,U195/T195,5)</f>
        <v>0.46665641601926766</v>
      </c>
      <c r="X195" s="16">
        <f t="shared" ref="X195:X221" si="76">IF(G195&lt;5,5,IF(G195&gt;35,35,G195))</f>
        <v>35</v>
      </c>
      <c r="Y195" s="16">
        <f t="shared" ref="Y195:Y221" si="77">-(F195*(1+0.004*X195)-13.32*LN(P195)-29.53*LN(D195)-3.7*LN(J195/100)+0.05*X195+16.85)/2.7</f>
        <v>4.7448877875229316</v>
      </c>
      <c r="Z195" s="1">
        <f t="shared" ref="Z195:Z221" si="78">_xlfn.NORM.S.DIST(Y195,TRUE)</f>
        <v>0.99999895689023799</v>
      </c>
      <c r="AA195" s="16">
        <f t="shared" ref="AA195:AA221" si="79">S195/50</f>
        <v>0.22</v>
      </c>
      <c r="AB195" s="1">
        <f t="shared" ref="AB195:AB221" si="80">IF(AND(V195=1,W195&lt;=1),1,0)</f>
        <v>1</v>
      </c>
      <c r="AC195" s="1">
        <f t="shared" ref="AC195:AC221" si="81">IF(AND(V195=0,W195&gt;1),1,0)</f>
        <v>0</v>
      </c>
    </row>
    <row r="196" spans="4:29" x14ac:dyDescent="0.3">
      <c r="D196" s="2">
        <v>7.4</v>
      </c>
      <c r="E196" s="2">
        <v>2.6</v>
      </c>
      <c r="F196" s="2">
        <v>6</v>
      </c>
      <c r="G196" s="2">
        <v>92</v>
      </c>
      <c r="H196" s="2">
        <v>0.4</v>
      </c>
      <c r="I196" s="2">
        <v>45.6</v>
      </c>
      <c r="J196" s="2">
        <v>36</v>
      </c>
      <c r="K196" s="2">
        <f t="shared" si="33"/>
        <v>1.2666666666666666</v>
      </c>
      <c r="L196" s="2">
        <v>0.31</v>
      </c>
      <c r="N196" s="2">
        <f t="shared" si="50"/>
        <v>0.98011000000000004</v>
      </c>
      <c r="O196" s="2">
        <f t="shared" si="51"/>
        <v>1.0345864770195246</v>
      </c>
      <c r="P196" s="2">
        <f t="shared" si="52"/>
        <v>0.32278289333333343</v>
      </c>
      <c r="Q196" s="2">
        <f t="shared" si="53"/>
        <v>5</v>
      </c>
      <c r="R196" s="2">
        <f t="shared" si="54"/>
        <v>1.2</v>
      </c>
      <c r="S196" s="2">
        <f t="shared" si="74"/>
        <v>12.2</v>
      </c>
      <c r="T196" s="2">
        <f t="shared" si="55"/>
        <v>0.31199218287022124</v>
      </c>
      <c r="U196" s="2">
        <f t="shared" si="56"/>
        <v>0.13303475154594152</v>
      </c>
      <c r="V196" s="2">
        <v>1</v>
      </c>
      <c r="W196" s="2">
        <f t="shared" si="75"/>
        <v>0.42640411795599287</v>
      </c>
      <c r="X196" s="16">
        <f t="shared" si="76"/>
        <v>35</v>
      </c>
      <c r="Y196" s="16">
        <f t="shared" si="77"/>
        <v>5.4895063999651512</v>
      </c>
      <c r="Z196" s="1">
        <f t="shared" si="78"/>
        <v>0.99999997984707434</v>
      </c>
      <c r="AA196" s="16">
        <f t="shared" si="79"/>
        <v>0.24399999999999999</v>
      </c>
      <c r="AB196" s="1">
        <f t="shared" si="80"/>
        <v>1</v>
      </c>
      <c r="AC196" s="1">
        <f t="shared" si="81"/>
        <v>0</v>
      </c>
    </row>
    <row r="197" spans="4:29" x14ac:dyDescent="0.3">
      <c r="D197" s="2">
        <v>7.4</v>
      </c>
      <c r="E197" s="2">
        <v>3.6</v>
      </c>
      <c r="F197" s="2">
        <v>3</v>
      </c>
      <c r="G197" s="2">
        <v>97</v>
      </c>
      <c r="H197" s="2">
        <v>0.4</v>
      </c>
      <c r="I197" s="2">
        <v>64</v>
      </c>
      <c r="J197" s="2">
        <v>44.4</v>
      </c>
      <c r="K197" s="2">
        <f t="shared" si="33"/>
        <v>1.4414414414414416</v>
      </c>
      <c r="L197" s="2">
        <v>0.35</v>
      </c>
      <c r="N197" s="2">
        <f t="shared" ref="N197:N260" si="82">IF(E197&lt;=9.15,1-0.00765*E197,IF(AND(E197&gt;9.15,E197&lt;=23),1.174-0.0267*E197,IF(AND(E197&gt;23,E197&lt;=30),0.744-0.008*E197,0.5)))</f>
        <v>0.97245999999999999</v>
      </c>
      <c r="O197" s="2">
        <f t="shared" ref="O197:O260" si="83">(10^2.24)/(D197^2.56)</f>
        <v>1.0345864770195246</v>
      </c>
      <c r="P197" s="2">
        <f t="shared" ref="P197:P260" si="84">0.65*H197*I197*N197/J197</f>
        <v>0.36445347747747747</v>
      </c>
      <c r="Q197" s="2">
        <f t="shared" ref="Q197:Q260" si="85">IF(G197&lt;=5,0,IF(AND(G197&gt;5,G197&lt;35),EXP(1.76-190/G197^2),5))</f>
        <v>5</v>
      </c>
      <c r="R197" s="2">
        <f t="shared" ref="R197:R260" si="86">IF(G197&lt;=5,1,IF(AND(G197&gt;5,G197&lt;35),(0.99+(G197^1.5)/1000),1.2))</f>
        <v>1.2</v>
      </c>
      <c r="S197" s="2">
        <f t="shared" si="74"/>
        <v>8.6</v>
      </c>
      <c r="T197" s="2">
        <f t="shared" ref="T197:T260" si="87">P197/O197</f>
        <v>0.3522697092730312</v>
      </c>
      <c r="U197" s="2">
        <f t="shared" ref="U197:U260" si="88">1/(34-S197)+S197/135+50/((10*S197+45)^2)-1/200</f>
        <v>0.10098736556838772</v>
      </c>
      <c r="V197" s="2">
        <v>0</v>
      </c>
      <c r="W197" s="2">
        <f t="shared" si="75"/>
        <v>0.28667626795614198</v>
      </c>
      <c r="X197" s="16">
        <f t="shared" si="76"/>
        <v>35</v>
      </c>
      <c r="Y197" s="16">
        <f t="shared" si="77"/>
        <v>7.6425681160804961</v>
      </c>
      <c r="Z197" s="1">
        <f t="shared" si="78"/>
        <v>0.99999999999998934</v>
      </c>
      <c r="AA197" s="16">
        <f t="shared" si="79"/>
        <v>0.17199999999999999</v>
      </c>
      <c r="AB197" s="1">
        <f t="shared" si="80"/>
        <v>0</v>
      </c>
      <c r="AC197" s="1">
        <f t="shared" si="81"/>
        <v>0</v>
      </c>
    </row>
    <row r="198" spans="4:29" x14ac:dyDescent="0.3">
      <c r="D198" s="2">
        <v>7.4</v>
      </c>
      <c r="E198" s="2">
        <v>4.5</v>
      </c>
      <c r="F198" s="2">
        <v>12</v>
      </c>
      <c r="G198" s="2">
        <v>85</v>
      </c>
      <c r="H198" s="2">
        <v>0.4</v>
      </c>
      <c r="I198" s="2">
        <v>81.2</v>
      </c>
      <c r="J198" s="2">
        <v>52.6</v>
      </c>
      <c r="K198" s="2">
        <f t="shared" si="33"/>
        <v>1.543726235741445</v>
      </c>
      <c r="L198" s="2">
        <v>0.37</v>
      </c>
      <c r="N198" s="2">
        <f t="shared" si="82"/>
        <v>0.96557499999999996</v>
      </c>
      <c r="O198" s="2">
        <f t="shared" si="83"/>
        <v>1.0345864770195246</v>
      </c>
      <c r="P198" s="2">
        <f t="shared" si="84"/>
        <v>0.38755169961977187</v>
      </c>
      <c r="Q198" s="2">
        <f t="shared" si="85"/>
        <v>5</v>
      </c>
      <c r="R198" s="2">
        <f t="shared" si="86"/>
        <v>1.2</v>
      </c>
      <c r="S198" s="2">
        <f t="shared" si="74"/>
        <v>19.399999999999999</v>
      </c>
      <c r="T198" s="2">
        <f t="shared" si="87"/>
        <v>0.37459575224320091</v>
      </c>
      <c r="U198" s="2">
        <f t="shared" si="88"/>
        <v>0.20807218920420215</v>
      </c>
      <c r="V198" s="2">
        <v>1</v>
      </c>
      <c r="W198" s="2">
        <f t="shared" si="75"/>
        <v>0.55545795156031097</v>
      </c>
      <c r="X198" s="16">
        <f t="shared" si="76"/>
        <v>35</v>
      </c>
      <c r="Y198" s="16">
        <f t="shared" si="77"/>
        <v>4.377968950067598</v>
      </c>
      <c r="Z198" s="1">
        <f t="shared" si="78"/>
        <v>0.99999401047944447</v>
      </c>
      <c r="AA198" s="16">
        <f t="shared" si="79"/>
        <v>0.38799999999999996</v>
      </c>
      <c r="AB198" s="1">
        <f t="shared" si="80"/>
        <v>1</v>
      </c>
      <c r="AC198" s="1">
        <f t="shared" si="81"/>
        <v>0</v>
      </c>
    </row>
    <row r="199" spans="4:29" x14ac:dyDescent="0.3">
      <c r="D199" s="2">
        <v>7.4</v>
      </c>
      <c r="E199" s="2">
        <v>5.4</v>
      </c>
      <c r="F199" s="2">
        <v>18</v>
      </c>
      <c r="G199" s="2">
        <v>51</v>
      </c>
      <c r="H199" s="2">
        <v>0.4</v>
      </c>
      <c r="I199" s="2">
        <v>98.9</v>
      </c>
      <c r="J199" s="2">
        <v>61.3</v>
      </c>
      <c r="K199" s="2">
        <f t="shared" si="33"/>
        <v>1.6133768352365419</v>
      </c>
      <c r="L199" s="2">
        <v>0.38</v>
      </c>
      <c r="N199" s="2">
        <f t="shared" si="82"/>
        <v>0.95869000000000004</v>
      </c>
      <c r="O199" s="2">
        <f t="shared" si="83"/>
        <v>1.0345864770195246</v>
      </c>
      <c r="P199" s="2">
        <f t="shared" si="84"/>
        <v>0.40214934192495927</v>
      </c>
      <c r="Q199" s="2">
        <f t="shared" si="85"/>
        <v>5</v>
      </c>
      <c r="R199" s="2">
        <f t="shared" si="86"/>
        <v>1.2</v>
      </c>
      <c r="S199" s="2">
        <f t="shared" si="74"/>
        <v>26.599999999999998</v>
      </c>
      <c r="T199" s="2">
        <f t="shared" si="87"/>
        <v>0.3887053918232975</v>
      </c>
      <c r="U199" s="2">
        <f t="shared" si="88"/>
        <v>0.32768912298947134</v>
      </c>
      <c r="V199" s="2">
        <v>1</v>
      </c>
      <c r="W199" s="2">
        <f t="shared" si="75"/>
        <v>0.84302695533082883</v>
      </c>
      <c r="X199" s="16">
        <f t="shared" si="76"/>
        <v>35</v>
      </c>
      <c r="Y199" s="16">
        <f t="shared" si="77"/>
        <v>2.2367959506506714</v>
      </c>
      <c r="Z199" s="1">
        <f t="shared" si="78"/>
        <v>0.9873501603323882</v>
      </c>
      <c r="AA199" s="16">
        <f t="shared" si="79"/>
        <v>0.53199999999999992</v>
      </c>
      <c r="AB199" s="1">
        <f t="shared" si="80"/>
        <v>1</v>
      </c>
      <c r="AC199" s="1">
        <f t="shared" si="81"/>
        <v>0</v>
      </c>
    </row>
    <row r="200" spans="4:29" x14ac:dyDescent="0.3">
      <c r="D200" s="2">
        <v>7.4</v>
      </c>
      <c r="E200" s="2">
        <v>6.2</v>
      </c>
      <c r="F200" s="2">
        <v>16</v>
      </c>
      <c r="G200" s="2">
        <v>72</v>
      </c>
      <c r="H200" s="2">
        <v>0.4</v>
      </c>
      <c r="I200" s="2">
        <v>113.8</v>
      </c>
      <c r="J200" s="2">
        <v>68.2</v>
      </c>
      <c r="K200" s="2">
        <f t="shared" si="33"/>
        <v>1.6686217008797652</v>
      </c>
      <c r="L200" s="2">
        <v>0.39</v>
      </c>
      <c r="N200" s="2">
        <f t="shared" si="82"/>
        <v>0.95257000000000003</v>
      </c>
      <c r="O200" s="2">
        <f t="shared" si="83"/>
        <v>1.0345864770195246</v>
      </c>
      <c r="P200" s="2">
        <f t="shared" si="84"/>
        <v>0.4132645331378299</v>
      </c>
      <c r="Q200" s="2">
        <f t="shared" si="85"/>
        <v>5</v>
      </c>
      <c r="R200" s="2">
        <f t="shared" si="86"/>
        <v>1.2</v>
      </c>
      <c r="S200" s="2">
        <f t="shared" si="74"/>
        <v>24.2</v>
      </c>
      <c r="T200" s="2">
        <f t="shared" si="87"/>
        <v>0.39944899949627977</v>
      </c>
      <c r="U200" s="2">
        <f t="shared" si="88"/>
        <v>0.27690710007315766</v>
      </c>
      <c r="V200" s="2">
        <v>1</v>
      </c>
      <c r="W200" s="2">
        <f t="shared" si="75"/>
        <v>0.69322266527728937</v>
      </c>
      <c r="X200" s="16">
        <f t="shared" si="76"/>
        <v>35</v>
      </c>
      <c r="Y200" s="16">
        <f t="shared" si="77"/>
        <v>3.3619148789266022</v>
      </c>
      <c r="Z200" s="1">
        <f t="shared" si="78"/>
        <v>0.99961298009738286</v>
      </c>
      <c r="AA200" s="16">
        <f t="shared" si="79"/>
        <v>0.48399999999999999</v>
      </c>
      <c r="AB200" s="1">
        <f t="shared" si="80"/>
        <v>1</v>
      </c>
      <c r="AC200" s="1">
        <f t="shared" si="81"/>
        <v>0</v>
      </c>
    </row>
    <row r="201" spans="4:29" x14ac:dyDescent="0.3">
      <c r="D201" s="2">
        <v>7.4</v>
      </c>
      <c r="E201" s="2">
        <v>7</v>
      </c>
      <c r="F201" s="2">
        <v>14</v>
      </c>
      <c r="G201" s="2">
        <v>42</v>
      </c>
      <c r="H201" s="2">
        <v>0.4</v>
      </c>
      <c r="I201" s="2">
        <v>129.6</v>
      </c>
      <c r="J201" s="2">
        <v>76</v>
      </c>
      <c r="K201" s="2">
        <f t="shared" si="33"/>
        <v>1.7052631578947368</v>
      </c>
      <c r="L201" s="2">
        <v>0.39</v>
      </c>
      <c r="N201" s="2">
        <f t="shared" si="82"/>
        <v>0.94645000000000001</v>
      </c>
      <c r="O201" s="2">
        <f t="shared" si="83"/>
        <v>1.0345864770195246</v>
      </c>
      <c r="P201" s="2">
        <f t="shared" si="84"/>
        <v>0.41962604210526316</v>
      </c>
      <c r="Q201" s="2">
        <f t="shared" si="85"/>
        <v>5</v>
      </c>
      <c r="R201" s="2">
        <f t="shared" si="86"/>
        <v>1.2</v>
      </c>
      <c r="S201" s="2">
        <f t="shared" si="74"/>
        <v>21.8</v>
      </c>
      <c r="T201" s="2">
        <f t="shared" si="87"/>
        <v>0.40559784167500196</v>
      </c>
      <c r="U201" s="2">
        <f t="shared" si="88"/>
        <v>0.23917156177661986</v>
      </c>
      <c r="V201" s="2">
        <v>1</v>
      </c>
      <c r="W201" s="2">
        <f t="shared" si="75"/>
        <v>0.58967661363509816</v>
      </c>
      <c r="X201" s="16">
        <f t="shared" si="76"/>
        <v>35</v>
      </c>
      <c r="Y201" s="16">
        <f t="shared" si="77"/>
        <v>4.4301168239937008</v>
      </c>
      <c r="Z201" s="1">
        <f t="shared" si="78"/>
        <v>0.99999529089733064</v>
      </c>
      <c r="AA201" s="16">
        <f t="shared" si="79"/>
        <v>0.436</v>
      </c>
      <c r="AB201" s="1">
        <f t="shared" si="80"/>
        <v>1</v>
      </c>
      <c r="AC201" s="1">
        <f t="shared" si="81"/>
        <v>0</v>
      </c>
    </row>
    <row r="202" spans="4:29" x14ac:dyDescent="0.3">
      <c r="D202" s="2">
        <v>7.4</v>
      </c>
      <c r="E202" s="2">
        <v>8</v>
      </c>
      <c r="F202" s="2">
        <v>13</v>
      </c>
      <c r="G202" s="2">
        <v>74</v>
      </c>
      <c r="H202" s="2">
        <v>0.4</v>
      </c>
      <c r="I202" s="2">
        <v>148.9</v>
      </c>
      <c r="J202" s="2">
        <v>85.3</v>
      </c>
      <c r="K202" s="2">
        <f t="shared" si="33"/>
        <v>1.7456037514654164</v>
      </c>
      <c r="L202" s="2">
        <v>0.39</v>
      </c>
      <c r="N202" s="2">
        <f t="shared" si="82"/>
        <v>0.93879999999999997</v>
      </c>
      <c r="O202" s="2">
        <f t="shared" si="83"/>
        <v>1.0345864770195246</v>
      </c>
      <c r="P202" s="2">
        <f t="shared" si="84"/>
        <v>0.42608092848769058</v>
      </c>
      <c r="Q202" s="2">
        <f t="shared" si="85"/>
        <v>5</v>
      </c>
      <c r="R202" s="2">
        <f t="shared" si="86"/>
        <v>1.2</v>
      </c>
      <c r="S202" s="2">
        <f t="shared" si="74"/>
        <v>20.6</v>
      </c>
      <c r="T202" s="2">
        <f t="shared" si="87"/>
        <v>0.41183693963907247</v>
      </c>
      <c r="U202" s="2">
        <f t="shared" si="88"/>
        <v>0.2230130964604535</v>
      </c>
      <c r="V202" s="2">
        <v>1</v>
      </c>
      <c r="W202" s="2">
        <f t="shared" si="75"/>
        <v>0.54150824026591382</v>
      </c>
      <c r="X202" s="16">
        <f t="shared" si="76"/>
        <v>35</v>
      </c>
      <c r="Y202" s="16">
        <f t="shared" si="77"/>
        <v>5.0858452502469262</v>
      </c>
      <c r="Z202" s="1">
        <f t="shared" si="78"/>
        <v>0.99999981700380591</v>
      </c>
      <c r="AA202" s="16">
        <f t="shared" si="79"/>
        <v>0.41200000000000003</v>
      </c>
      <c r="AB202" s="1">
        <f t="shared" si="80"/>
        <v>1</v>
      </c>
      <c r="AC202" s="1">
        <f t="shared" si="81"/>
        <v>0</v>
      </c>
    </row>
    <row r="203" spans="4:29" x14ac:dyDescent="0.3">
      <c r="D203" s="2">
        <v>7.4</v>
      </c>
      <c r="E203" s="2">
        <v>9</v>
      </c>
      <c r="F203" s="2">
        <v>11</v>
      </c>
      <c r="G203" s="2">
        <v>100</v>
      </c>
      <c r="H203" s="2">
        <v>0.4</v>
      </c>
      <c r="I203" s="2">
        <v>167.4</v>
      </c>
      <c r="J203" s="2">
        <v>93.8</v>
      </c>
      <c r="K203" s="2">
        <f t="shared" si="33"/>
        <v>1.7846481876332623</v>
      </c>
      <c r="L203" s="2">
        <v>0.4</v>
      </c>
      <c r="N203" s="2">
        <f t="shared" si="82"/>
        <v>0.93115000000000003</v>
      </c>
      <c r="O203" s="2">
        <f t="shared" si="83"/>
        <v>1.0345864770195246</v>
      </c>
      <c r="P203" s="2">
        <f t="shared" si="84"/>
        <v>0.43206154157782517</v>
      </c>
      <c r="Q203" s="2">
        <f t="shared" si="85"/>
        <v>5</v>
      </c>
      <c r="R203" s="2">
        <f t="shared" si="86"/>
        <v>1.2</v>
      </c>
      <c r="S203" s="2">
        <f t="shared" si="74"/>
        <v>18.2</v>
      </c>
      <c r="T203" s="2">
        <f t="shared" si="87"/>
        <v>0.417617619382117</v>
      </c>
      <c r="U203" s="2">
        <f t="shared" si="88"/>
        <v>0.19407628144378197</v>
      </c>
      <c r="V203" s="2">
        <v>0</v>
      </c>
      <c r="W203" s="2">
        <f t="shared" si="75"/>
        <v>0.46472244569308657</v>
      </c>
      <c r="X203" s="16">
        <f t="shared" si="76"/>
        <v>35</v>
      </c>
      <c r="Y203" s="16">
        <f t="shared" si="77"/>
        <v>6.1292261487039497</v>
      </c>
      <c r="Z203" s="1">
        <f t="shared" si="78"/>
        <v>0.9999999995584623</v>
      </c>
      <c r="AA203" s="16">
        <f t="shared" si="79"/>
        <v>0.36399999999999999</v>
      </c>
      <c r="AB203" s="1">
        <f t="shared" si="80"/>
        <v>0</v>
      </c>
      <c r="AC203" s="1">
        <f t="shared" si="81"/>
        <v>0</v>
      </c>
    </row>
    <row r="204" spans="4:29" x14ac:dyDescent="0.3">
      <c r="D204" s="2">
        <v>7.4</v>
      </c>
      <c r="E204" s="2">
        <v>10</v>
      </c>
      <c r="F204" s="2">
        <v>10</v>
      </c>
      <c r="G204" s="2">
        <v>96</v>
      </c>
      <c r="H204" s="2">
        <v>0.4</v>
      </c>
      <c r="I204" s="2">
        <v>186.2</v>
      </c>
      <c r="J204" s="2">
        <v>102.6</v>
      </c>
      <c r="K204" s="2">
        <f t="shared" si="33"/>
        <v>1.8148148148148149</v>
      </c>
      <c r="L204" s="2">
        <v>0.39</v>
      </c>
      <c r="N204" s="2">
        <f t="shared" si="82"/>
        <v>0.90699999999999992</v>
      </c>
      <c r="O204" s="2">
        <f t="shared" si="83"/>
        <v>1.0345864770195246</v>
      </c>
      <c r="P204" s="2">
        <f t="shared" si="84"/>
        <v>0.42796962962962964</v>
      </c>
      <c r="Q204" s="2">
        <f t="shared" si="85"/>
        <v>5</v>
      </c>
      <c r="R204" s="2">
        <f t="shared" si="86"/>
        <v>1.2</v>
      </c>
      <c r="S204" s="2">
        <f t="shared" si="74"/>
        <v>17</v>
      </c>
      <c r="T204" s="2">
        <f t="shared" si="87"/>
        <v>0.41366250104345126</v>
      </c>
      <c r="U204" s="2">
        <f t="shared" si="88"/>
        <v>0.18083112110296912</v>
      </c>
      <c r="V204" s="2">
        <v>0</v>
      </c>
      <c r="W204" s="2">
        <f t="shared" si="75"/>
        <v>0.43714651593225889</v>
      </c>
      <c r="X204" s="16">
        <f t="shared" si="76"/>
        <v>35</v>
      </c>
      <c r="Y204" s="16">
        <f t="shared" si="77"/>
        <v>6.6273890790395944</v>
      </c>
      <c r="Z204" s="1">
        <f t="shared" si="78"/>
        <v>0.99999999998291622</v>
      </c>
      <c r="AA204" s="16">
        <f t="shared" si="79"/>
        <v>0.34</v>
      </c>
      <c r="AB204" s="1">
        <f t="shared" si="80"/>
        <v>0</v>
      </c>
      <c r="AC204" s="1">
        <f t="shared" si="81"/>
        <v>0</v>
      </c>
    </row>
    <row r="205" spans="4:29" x14ac:dyDescent="0.3">
      <c r="D205" s="2">
        <v>7.4</v>
      </c>
      <c r="E205" s="2">
        <v>12</v>
      </c>
      <c r="F205" s="2">
        <v>27</v>
      </c>
      <c r="G205" s="2">
        <v>90</v>
      </c>
      <c r="H205" s="2">
        <v>0.4</v>
      </c>
      <c r="I205" s="2">
        <v>225</v>
      </c>
      <c r="J205" s="2">
        <v>121.4</v>
      </c>
      <c r="K205" s="2">
        <f t="shared" si="33"/>
        <v>1.8533772652388796</v>
      </c>
      <c r="L205" s="2">
        <v>0.39</v>
      </c>
      <c r="N205" s="2">
        <f t="shared" si="82"/>
        <v>0.85359999999999991</v>
      </c>
      <c r="O205" s="2">
        <f t="shared" si="83"/>
        <v>1.0345864770195246</v>
      </c>
      <c r="P205" s="2">
        <f t="shared" si="84"/>
        <v>0.41133113673805594</v>
      </c>
      <c r="Q205" s="2">
        <f t="shared" si="85"/>
        <v>5</v>
      </c>
      <c r="R205" s="2">
        <f t="shared" si="86"/>
        <v>1.2</v>
      </c>
      <c r="S205" s="2">
        <f t="shared" si="74"/>
        <v>37.4</v>
      </c>
      <c r="T205" s="2">
        <f t="shared" si="87"/>
        <v>0.39758023700738299</v>
      </c>
      <c r="U205" s="2">
        <f t="shared" si="88"/>
        <v>-2.1795808727649545E-2</v>
      </c>
      <c r="V205" s="2">
        <v>0</v>
      </c>
      <c r="W205" s="2">
        <f t="shared" si="75"/>
        <v>5</v>
      </c>
      <c r="X205" s="16">
        <f t="shared" si="76"/>
        <v>35</v>
      </c>
      <c r="Y205" s="16">
        <f t="shared" si="77"/>
        <v>-0.51544456299542352</v>
      </c>
      <c r="Z205" s="1">
        <f t="shared" si="78"/>
        <v>0.30312119951937494</v>
      </c>
      <c r="AA205" s="16">
        <f t="shared" si="79"/>
        <v>0.748</v>
      </c>
      <c r="AB205" s="1">
        <f t="shared" si="80"/>
        <v>0</v>
      </c>
      <c r="AC205" s="1">
        <f t="shared" si="81"/>
        <v>1</v>
      </c>
    </row>
    <row r="206" spans="4:29" x14ac:dyDescent="0.3">
      <c r="D206" s="2">
        <v>7.4</v>
      </c>
      <c r="E206" s="2">
        <v>1.5</v>
      </c>
      <c r="F206" s="2">
        <v>4</v>
      </c>
      <c r="G206" s="2">
        <v>97</v>
      </c>
      <c r="H206" s="2">
        <v>0.4</v>
      </c>
      <c r="I206" s="2">
        <v>25.4</v>
      </c>
      <c r="J206" s="2">
        <v>15.8</v>
      </c>
      <c r="K206" s="2">
        <f t="shared" si="33"/>
        <v>1.6075949367088607</v>
      </c>
      <c r="L206" s="2">
        <v>0.4</v>
      </c>
      <c r="N206" s="2">
        <f t="shared" si="82"/>
        <v>0.98852499999999999</v>
      </c>
      <c r="O206" s="2">
        <f t="shared" si="83"/>
        <v>1.0345864770195246</v>
      </c>
      <c r="P206" s="2">
        <f t="shared" si="84"/>
        <v>0.41317842405063293</v>
      </c>
      <c r="Q206" s="2">
        <f t="shared" si="85"/>
        <v>5</v>
      </c>
      <c r="R206" s="2">
        <f t="shared" si="86"/>
        <v>1.2</v>
      </c>
      <c r="S206" s="2">
        <f t="shared" si="74"/>
        <v>9.8000000000000007</v>
      </c>
      <c r="T206" s="2">
        <f t="shared" si="87"/>
        <v>0.39936576905676635</v>
      </c>
      <c r="U206" s="2">
        <f t="shared" si="88"/>
        <v>0.11136001398239161</v>
      </c>
      <c r="V206" s="2">
        <v>0</v>
      </c>
      <c r="W206" s="2">
        <f t="shared" si="75"/>
        <v>0.27884216077257928</v>
      </c>
      <c r="X206" s="16">
        <f t="shared" si="76"/>
        <v>35</v>
      </c>
      <c r="Y206" s="16">
        <f t="shared" si="77"/>
        <v>6.4234764353137566</v>
      </c>
      <c r="Z206" s="1">
        <f t="shared" si="78"/>
        <v>0.99999999993340161</v>
      </c>
      <c r="AA206" s="16">
        <f t="shared" si="79"/>
        <v>0.19600000000000001</v>
      </c>
      <c r="AB206" s="1">
        <f t="shared" si="80"/>
        <v>0</v>
      </c>
      <c r="AC206" s="1">
        <f t="shared" si="81"/>
        <v>0</v>
      </c>
    </row>
    <row r="207" spans="4:29" x14ac:dyDescent="0.3">
      <c r="D207" s="2">
        <v>7.4</v>
      </c>
      <c r="E207" s="2">
        <v>2.2999999999999998</v>
      </c>
      <c r="F207" s="2">
        <v>9</v>
      </c>
      <c r="G207" s="2">
        <v>69</v>
      </c>
      <c r="H207" s="2">
        <v>0.4</v>
      </c>
      <c r="I207" s="2">
        <v>40.5</v>
      </c>
      <c r="J207" s="2">
        <v>22.9</v>
      </c>
      <c r="K207" s="2">
        <f t="shared" si="33"/>
        <v>1.7685589519650655</v>
      </c>
      <c r="L207" s="2">
        <v>0.44</v>
      </c>
      <c r="N207" s="2">
        <f t="shared" si="82"/>
        <v>0.98240499999999997</v>
      </c>
      <c r="O207" s="2">
        <f t="shared" si="83"/>
        <v>1.0345864770195246</v>
      </c>
      <c r="P207" s="2">
        <f t="shared" si="84"/>
        <v>0.45173470087336254</v>
      </c>
      <c r="Q207" s="2">
        <f t="shared" si="85"/>
        <v>5</v>
      </c>
      <c r="R207" s="2">
        <f t="shared" si="86"/>
        <v>1.2</v>
      </c>
      <c r="S207" s="2">
        <f t="shared" si="74"/>
        <v>15.799999999999999</v>
      </c>
      <c r="T207" s="2">
        <f t="shared" si="87"/>
        <v>0.43663310018775497</v>
      </c>
      <c r="U207" s="2">
        <f t="shared" si="88"/>
        <v>0.1681954191679009</v>
      </c>
      <c r="V207" s="2">
        <v>1</v>
      </c>
      <c r="W207" s="2">
        <f t="shared" si="75"/>
        <v>0.38520996025169829</v>
      </c>
      <c r="X207" s="16">
        <f t="shared" si="76"/>
        <v>35</v>
      </c>
      <c r="Y207" s="16">
        <f t="shared" si="77"/>
        <v>5.2610767422745575</v>
      </c>
      <c r="Z207" s="1">
        <f t="shared" si="78"/>
        <v>0.99999992839287999</v>
      </c>
      <c r="AA207" s="16">
        <f t="shared" si="79"/>
        <v>0.316</v>
      </c>
      <c r="AB207" s="1">
        <f t="shared" si="80"/>
        <v>1</v>
      </c>
      <c r="AC207" s="1">
        <f t="shared" si="81"/>
        <v>0</v>
      </c>
    </row>
    <row r="208" spans="4:29" x14ac:dyDescent="0.3">
      <c r="D208" s="2">
        <v>7.4</v>
      </c>
      <c r="E208" s="2">
        <v>3.1</v>
      </c>
      <c r="F208" s="2">
        <v>5</v>
      </c>
      <c r="G208" s="2">
        <v>95</v>
      </c>
      <c r="H208" s="2">
        <v>0.4</v>
      </c>
      <c r="I208" s="2">
        <v>55.2</v>
      </c>
      <c r="J208" s="2">
        <v>29.6</v>
      </c>
      <c r="K208" s="2">
        <f t="shared" si="33"/>
        <v>1.8648648648648649</v>
      </c>
      <c r="L208" s="2">
        <v>0.45</v>
      </c>
      <c r="N208" s="2">
        <f t="shared" si="82"/>
        <v>0.97628499999999996</v>
      </c>
      <c r="O208" s="2">
        <f t="shared" si="83"/>
        <v>1.0345864770195246</v>
      </c>
      <c r="P208" s="2">
        <f t="shared" si="84"/>
        <v>0.47336629459459462</v>
      </c>
      <c r="Q208" s="2">
        <f t="shared" si="85"/>
        <v>5</v>
      </c>
      <c r="R208" s="2">
        <f t="shared" si="86"/>
        <v>1.2</v>
      </c>
      <c r="S208" s="2">
        <f t="shared" si="74"/>
        <v>11</v>
      </c>
      <c r="T208" s="2">
        <f t="shared" si="87"/>
        <v>0.45754154448092726</v>
      </c>
      <c r="U208" s="2">
        <f t="shared" si="88"/>
        <v>0.12204090780370019</v>
      </c>
      <c r="V208" s="2">
        <v>1</v>
      </c>
      <c r="W208" s="2">
        <f t="shared" si="75"/>
        <v>0.2667318613485764</v>
      </c>
      <c r="X208" s="16">
        <f t="shared" si="76"/>
        <v>35</v>
      </c>
      <c r="Y208" s="16">
        <f t="shared" si="77"/>
        <v>7.5324078612038301</v>
      </c>
      <c r="Z208" s="1">
        <f t="shared" si="78"/>
        <v>0.99999999999997513</v>
      </c>
      <c r="AA208" s="16">
        <f t="shared" si="79"/>
        <v>0.22</v>
      </c>
      <c r="AB208" s="1">
        <f t="shared" si="80"/>
        <v>1</v>
      </c>
      <c r="AC208" s="1">
        <f t="shared" si="81"/>
        <v>0</v>
      </c>
    </row>
    <row r="209" spans="4:29" x14ac:dyDescent="0.3">
      <c r="D209" s="2">
        <v>7.4</v>
      </c>
      <c r="E209" s="2">
        <v>4</v>
      </c>
      <c r="F209" s="2">
        <v>5</v>
      </c>
      <c r="G209" s="2">
        <v>97</v>
      </c>
      <c r="H209" s="2">
        <v>0.4</v>
      </c>
      <c r="I209" s="2">
        <v>71.900000000000006</v>
      </c>
      <c r="J209" s="2">
        <v>37.299999999999997</v>
      </c>
      <c r="K209" s="2">
        <f t="shared" si="33"/>
        <v>1.9276139410187672</v>
      </c>
      <c r="L209" s="2">
        <v>0.46</v>
      </c>
      <c r="N209" s="2">
        <f t="shared" si="82"/>
        <v>0.96940000000000004</v>
      </c>
      <c r="O209" s="2">
        <f t="shared" si="83"/>
        <v>1.0345864770195246</v>
      </c>
      <c r="P209" s="2">
        <f t="shared" si="84"/>
        <v>0.48584352815013421</v>
      </c>
      <c r="Q209" s="2">
        <f t="shared" si="85"/>
        <v>5</v>
      </c>
      <c r="R209" s="2">
        <f t="shared" si="86"/>
        <v>1.2</v>
      </c>
      <c r="S209" s="2">
        <f t="shared" si="74"/>
        <v>11</v>
      </c>
      <c r="T209" s="2">
        <f t="shared" si="87"/>
        <v>0.46960166109049717</v>
      </c>
      <c r="U209" s="2">
        <f t="shared" si="88"/>
        <v>0.12204090780370019</v>
      </c>
      <c r="V209" s="2">
        <v>0</v>
      </c>
      <c r="W209" s="2">
        <f t="shared" si="75"/>
        <v>0.25988176345096364</v>
      </c>
      <c r="X209" s="16">
        <f t="shared" si="76"/>
        <v>35</v>
      </c>
      <c r="Y209" s="16">
        <f t="shared" si="77"/>
        <v>7.9776145936010341</v>
      </c>
      <c r="Z209" s="1">
        <f t="shared" si="78"/>
        <v>0.99999999999999922</v>
      </c>
      <c r="AA209" s="16">
        <f t="shared" si="79"/>
        <v>0.22</v>
      </c>
      <c r="AB209" s="1">
        <f t="shared" si="80"/>
        <v>0</v>
      </c>
      <c r="AC209" s="1">
        <f t="shared" si="81"/>
        <v>0</v>
      </c>
    </row>
    <row r="210" spans="4:29" x14ac:dyDescent="0.3">
      <c r="D210" s="2">
        <v>7.4</v>
      </c>
      <c r="E210" s="2">
        <v>4.8</v>
      </c>
      <c r="F210" s="2">
        <v>13</v>
      </c>
      <c r="G210" s="2">
        <v>84</v>
      </c>
      <c r="H210" s="2">
        <v>0.4</v>
      </c>
      <c r="I210" s="2">
        <v>87.5</v>
      </c>
      <c r="J210" s="2">
        <v>44.9</v>
      </c>
      <c r="K210" s="2">
        <f t="shared" si="33"/>
        <v>1.9487750556792873</v>
      </c>
      <c r="L210" s="2">
        <v>0.46</v>
      </c>
      <c r="N210" s="2">
        <f t="shared" si="82"/>
        <v>0.96328000000000003</v>
      </c>
      <c r="O210" s="2">
        <f t="shared" si="83"/>
        <v>1.0345864770195246</v>
      </c>
      <c r="P210" s="2">
        <f t="shared" si="84"/>
        <v>0.48807616926503339</v>
      </c>
      <c r="Q210" s="2">
        <f t="shared" si="85"/>
        <v>5</v>
      </c>
      <c r="R210" s="2">
        <f t="shared" si="86"/>
        <v>1.2</v>
      </c>
      <c r="S210" s="2">
        <f t="shared" si="74"/>
        <v>20.6</v>
      </c>
      <c r="T210" s="2">
        <f t="shared" si="87"/>
        <v>0.47175966447106626</v>
      </c>
      <c r="U210" s="2">
        <f t="shared" si="88"/>
        <v>0.2230130964604535</v>
      </c>
      <c r="V210" s="2">
        <v>0</v>
      </c>
      <c r="W210" s="2">
        <f t="shared" si="75"/>
        <v>0.47272607909473202</v>
      </c>
      <c r="X210" s="16">
        <f t="shared" si="76"/>
        <v>35</v>
      </c>
      <c r="Y210" s="16">
        <f t="shared" si="77"/>
        <v>4.8765830861611468</v>
      </c>
      <c r="Z210" s="1">
        <f t="shared" si="78"/>
        <v>0.99999946030382503</v>
      </c>
      <c r="AA210" s="16">
        <f t="shared" si="79"/>
        <v>0.41200000000000003</v>
      </c>
      <c r="AB210" s="1">
        <f t="shared" si="80"/>
        <v>0</v>
      </c>
      <c r="AC210" s="1">
        <f t="shared" si="81"/>
        <v>0</v>
      </c>
    </row>
    <row r="211" spans="4:29" x14ac:dyDescent="0.3">
      <c r="D211" s="2">
        <v>7.4</v>
      </c>
      <c r="E211" s="2">
        <v>5.6</v>
      </c>
      <c r="F211" s="2">
        <v>10</v>
      </c>
      <c r="G211" s="2">
        <v>90</v>
      </c>
      <c r="H211" s="2">
        <v>0.4</v>
      </c>
      <c r="I211" s="2">
        <v>102.4</v>
      </c>
      <c r="J211" s="2">
        <v>51.8</v>
      </c>
      <c r="K211" s="2">
        <f t="shared" si="33"/>
        <v>1.9768339768339771</v>
      </c>
      <c r="L211" s="2">
        <v>0.46</v>
      </c>
      <c r="N211" s="2">
        <f t="shared" si="82"/>
        <v>0.95716000000000001</v>
      </c>
      <c r="O211" s="2">
        <f t="shared" si="83"/>
        <v>1.0345864770195246</v>
      </c>
      <c r="P211" s="2">
        <f t="shared" si="84"/>
        <v>0.49195806640926648</v>
      </c>
      <c r="Q211" s="2">
        <f t="shared" si="85"/>
        <v>5</v>
      </c>
      <c r="R211" s="2">
        <f t="shared" si="86"/>
        <v>1.2</v>
      </c>
      <c r="S211" s="2">
        <f t="shared" si="74"/>
        <v>17</v>
      </c>
      <c r="T211" s="2">
        <f t="shared" si="87"/>
        <v>0.47551178885163636</v>
      </c>
      <c r="U211" s="2">
        <f t="shared" si="88"/>
        <v>0.18083112110296912</v>
      </c>
      <c r="V211" s="2">
        <v>1</v>
      </c>
      <c r="W211" s="2">
        <f t="shared" si="75"/>
        <v>0.3802873563653959</v>
      </c>
      <c r="X211" s="16">
        <f t="shared" si="76"/>
        <v>35</v>
      </c>
      <c r="Y211" s="16">
        <f t="shared" si="77"/>
        <v>6.3782293090082627</v>
      </c>
      <c r="Z211" s="1">
        <f t="shared" si="78"/>
        <v>0.99999999991042643</v>
      </c>
      <c r="AA211" s="16">
        <f t="shared" si="79"/>
        <v>0.34</v>
      </c>
      <c r="AB211" s="1">
        <f t="shared" si="80"/>
        <v>1</v>
      </c>
      <c r="AC211" s="1">
        <f t="shared" si="81"/>
        <v>0</v>
      </c>
    </row>
    <row r="212" spans="4:29" x14ac:dyDescent="0.3">
      <c r="D212" s="2">
        <v>7.4</v>
      </c>
      <c r="E212" s="2">
        <v>7</v>
      </c>
      <c r="F212" s="2">
        <v>12</v>
      </c>
      <c r="G212" s="2">
        <v>67</v>
      </c>
      <c r="H212" s="2">
        <v>0.4</v>
      </c>
      <c r="I212" s="2">
        <v>129.9</v>
      </c>
      <c r="J212" s="2">
        <v>65.3</v>
      </c>
      <c r="K212" s="2">
        <f t="shared" si="33"/>
        <v>1.9892802450229712</v>
      </c>
      <c r="L212" s="2">
        <v>0.46</v>
      </c>
      <c r="N212" s="2">
        <f t="shared" si="82"/>
        <v>0.94645000000000001</v>
      </c>
      <c r="O212" s="2">
        <f t="shared" si="83"/>
        <v>1.0345864770195246</v>
      </c>
      <c r="P212" s="2">
        <f t="shared" si="84"/>
        <v>0.48951611485451763</v>
      </c>
      <c r="Q212" s="2">
        <f t="shared" si="85"/>
        <v>5</v>
      </c>
      <c r="R212" s="2">
        <f t="shared" si="86"/>
        <v>1.2</v>
      </c>
      <c r="S212" s="2">
        <f t="shared" si="74"/>
        <v>19.399999999999999</v>
      </c>
      <c r="T212" s="2">
        <f t="shared" si="87"/>
        <v>0.47315147233002114</v>
      </c>
      <c r="U212" s="2">
        <f t="shared" si="88"/>
        <v>0.20807218920420215</v>
      </c>
      <c r="V212" s="2">
        <v>1</v>
      </c>
      <c r="W212" s="2">
        <f t="shared" si="75"/>
        <v>0.43975809306807501</v>
      </c>
      <c r="X212" s="16">
        <f t="shared" si="76"/>
        <v>35</v>
      </c>
      <c r="Y212" s="16">
        <f t="shared" si="77"/>
        <v>5.8266164706972452</v>
      </c>
      <c r="Z212" s="1">
        <f t="shared" si="78"/>
        <v>0.99999999717188015</v>
      </c>
      <c r="AA212" s="16">
        <f t="shared" si="79"/>
        <v>0.38799999999999996</v>
      </c>
      <c r="AB212" s="1">
        <f t="shared" si="80"/>
        <v>1</v>
      </c>
      <c r="AC212" s="1">
        <f t="shared" si="81"/>
        <v>0</v>
      </c>
    </row>
    <row r="213" spans="4:29" x14ac:dyDescent="0.3">
      <c r="D213" s="2">
        <v>7.4</v>
      </c>
      <c r="E213" s="2">
        <v>8</v>
      </c>
      <c r="F213" s="2">
        <v>7</v>
      </c>
      <c r="G213" s="2">
        <v>99</v>
      </c>
      <c r="H213" s="2">
        <v>0.4</v>
      </c>
      <c r="I213" s="2">
        <v>148.4</v>
      </c>
      <c r="J213" s="2">
        <v>73.8</v>
      </c>
      <c r="K213" s="2">
        <f t="shared" si="33"/>
        <v>2.0108401084010841</v>
      </c>
      <c r="L213" s="2">
        <v>0.45</v>
      </c>
      <c r="N213" s="2">
        <f t="shared" si="82"/>
        <v>0.93879999999999997</v>
      </c>
      <c r="O213" s="2">
        <f t="shared" si="83"/>
        <v>1.0345864770195246</v>
      </c>
      <c r="P213" s="2">
        <f t="shared" si="84"/>
        <v>0.49082194037940385</v>
      </c>
      <c r="Q213" s="2">
        <f t="shared" si="85"/>
        <v>5</v>
      </c>
      <c r="R213" s="2">
        <f t="shared" si="86"/>
        <v>1.2</v>
      </c>
      <c r="S213" s="2">
        <f t="shared" si="74"/>
        <v>13.4</v>
      </c>
      <c r="T213" s="2">
        <f t="shared" si="87"/>
        <v>0.47441364379068829</v>
      </c>
      <c r="U213" s="2">
        <f t="shared" si="88"/>
        <v>0.14436344918824284</v>
      </c>
      <c r="V213" s="2">
        <v>1</v>
      </c>
      <c r="W213" s="2">
        <f t="shared" si="75"/>
        <v>0.30429868760675044</v>
      </c>
      <c r="X213" s="16">
        <f t="shared" si="76"/>
        <v>35</v>
      </c>
      <c r="Y213" s="16">
        <f t="shared" si="77"/>
        <v>8.1185578365100302</v>
      </c>
      <c r="Z213" s="1">
        <f t="shared" si="78"/>
        <v>0.99999999999999978</v>
      </c>
      <c r="AA213" s="16">
        <f t="shared" si="79"/>
        <v>0.26800000000000002</v>
      </c>
      <c r="AB213" s="1">
        <f t="shared" si="80"/>
        <v>1</v>
      </c>
      <c r="AC213" s="1">
        <f t="shared" si="81"/>
        <v>0</v>
      </c>
    </row>
    <row r="214" spans="4:29" x14ac:dyDescent="0.3">
      <c r="D214" s="2">
        <v>7.4</v>
      </c>
      <c r="E214" s="2">
        <v>9</v>
      </c>
      <c r="F214" s="2">
        <v>9</v>
      </c>
      <c r="G214" s="2">
        <v>99</v>
      </c>
      <c r="H214" s="2">
        <v>0.4</v>
      </c>
      <c r="I214" s="2">
        <v>167.2</v>
      </c>
      <c r="J214" s="2">
        <v>82.6</v>
      </c>
      <c r="K214" s="2">
        <f t="shared" si="33"/>
        <v>2.0242130750605325</v>
      </c>
      <c r="L214" s="2">
        <v>0.45</v>
      </c>
      <c r="N214" s="2">
        <f t="shared" si="82"/>
        <v>0.93115000000000003</v>
      </c>
      <c r="O214" s="2">
        <f t="shared" si="83"/>
        <v>1.0345864770195246</v>
      </c>
      <c r="P214" s="2">
        <f t="shared" si="84"/>
        <v>0.49005996125907997</v>
      </c>
      <c r="Q214" s="2">
        <f t="shared" si="85"/>
        <v>5</v>
      </c>
      <c r="R214" s="2">
        <f t="shared" si="86"/>
        <v>1.2</v>
      </c>
      <c r="S214" s="2">
        <f t="shared" si="74"/>
        <v>15.799999999999999</v>
      </c>
      <c r="T214" s="2">
        <f t="shared" si="87"/>
        <v>0.47367713781728815</v>
      </c>
      <c r="U214" s="2">
        <f t="shared" si="88"/>
        <v>0.1681954191679009</v>
      </c>
      <c r="V214" s="2">
        <v>0</v>
      </c>
      <c r="W214" s="2">
        <f t="shared" si="75"/>
        <v>0.35508452010782721</v>
      </c>
      <c r="X214" s="16">
        <f t="shared" si="76"/>
        <v>35</v>
      </c>
      <c r="Y214" s="16">
        <f t="shared" si="77"/>
        <v>7.420822184087835</v>
      </c>
      <c r="Z214" s="1">
        <f t="shared" si="78"/>
        <v>0.99999999999994182</v>
      </c>
      <c r="AA214" s="16">
        <f t="shared" si="79"/>
        <v>0.316</v>
      </c>
      <c r="AB214" s="1">
        <f t="shared" si="80"/>
        <v>0</v>
      </c>
      <c r="AC214" s="1">
        <f t="shared" si="81"/>
        <v>0</v>
      </c>
    </row>
    <row r="215" spans="4:29" x14ac:dyDescent="0.3">
      <c r="D215" s="2">
        <v>7.4</v>
      </c>
      <c r="E215" s="2">
        <v>2.5</v>
      </c>
      <c r="F215" s="2">
        <v>13</v>
      </c>
      <c r="G215" s="2">
        <v>65</v>
      </c>
      <c r="H215" s="2">
        <v>0.4</v>
      </c>
      <c r="I215" s="2">
        <v>42.4</v>
      </c>
      <c r="J215" s="2">
        <v>21.9</v>
      </c>
      <c r="K215" s="2">
        <f t="shared" si="33"/>
        <v>1.9360730593607307</v>
      </c>
      <c r="L215" s="2">
        <v>0.48</v>
      </c>
      <c r="N215" s="2">
        <f t="shared" si="82"/>
        <v>0.98087500000000005</v>
      </c>
      <c r="O215" s="2">
        <f t="shared" si="83"/>
        <v>1.0345864770195246</v>
      </c>
      <c r="P215" s="2">
        <f t="shared" si="84"/>
        <v>0.49375187214611871</v>
      </c>
      <c r="Q215" s="2">
        <f t="shared" si="85"/>
        <v>5</v>
      </c>
      <c r="R215" s="2">
        <f t="shared" si="86"/>
        <v>1.2</v>
      </c>
      <c r="S215" s="2">
        <f t="shared" si="74"/>
        <v>20.6</v>
      </c>
      <c r="T215" s="2">
        <f t="shared" si="87"/>
        <v>0.47724562722735137</v>
      </c>
      <c r="U215" s="2">
        <f t="shared" si="88"/>
        <v>0.2230130964604535</v>
      </c>
      <c r="V215" s="2">
        <v>1</v>
      </c>
      <c r="W215" s="2">
        <f t="shared" si="75"/>
        <v>0.46729206877408225</v>
      </c>
      <c r="X215" s="16">
        <f t="shared" si="76"/>
        <v>35</v>
      </c>
      <c r="Y215" s="16">
        <f t="shared" si="77"/>
        <v>3.9497614649745278</v>
      </c>
      <c r="Z215" s="1">
        <f t="shared" si="78"/>
        <v>0.99996088544267914</v>
      </c>
      <c r="AA215" s="16">
        <f t="shared" si="79"/>
        <v>0.41200000000000003</v>
      </c>
      <c r="AB215" s="1">
        <f t="shared" si="80"/>
        <v>1</v>
      </c>
      <c r="AC215" s="1">
        <f t="shared" si="81"/>
        <v>0</v>
      </c>
    </row>
    <row r="216" spans="4:29" x14ac:dyDescent="0.3">
      <c r="D216" s="2">
        <v>7.4</v>
      </c>
      <c r="E216" s="2">
        <v>5.2</v>
      </c>
      <c r="F216" s="2">
        <v>8</v>
      </c>
      <c r="G216" s="2">
        <v>75</v>
      </c>
      <c r="H216" s="2">
        <v>0.4</v>
      </c>
      <c r="I216" s="2">
        <v>92.8</v>
      </c>
      <c r="J216" s="2">
        <v>45.3</v>
      </c>
      <c r="K216" s="2">
        <f t="shared" si="33"/>
        <v>2.0485651214128038</v>
      </c>
      <c r="L216" s="2">
        <v>0.48</v>
      </c>
      <c r="N216" s="2">
        <f t="shared" si="82"/>
        <v>0.96021999999999996</v>
      </c>
      <c r="O216" s="2">
        <f t="shared" si="83"/>
        <v>1.0345864770195246</v>
      </c>
      <c r="P216" s="2">
        <f t="shared" si="84"/>
        <v>0.51143903222958065</v>
      </c>
      <c r="Q216" s="2">
        <f t="shared" si="85"/>
        <v>5</v>
      </c>
      <c r="R216" s="2">
        <f t="shared" si="86"/>
        <v>1.2</v>
      </c>
      <c r="S216" s="2">
        <f t="shared" si="74"/>
        <v>14.6</v>
      </c>
      <c r="T216" s="2">
        <f t="shared" si="87"/>
        <v>0.49434150125657295</v>
      </c>
      <c r="U216" s="2">
        <f t="shared" si="88"/>
        <v>0.15606511636518641</v>
      </c>
      <c r="V216" s="2">
        <v>1</v>
      </c>
      <c r="W216" s="2">
        <f t="shared" si="75"/>
        <v>0.31570304327773918</v>
      </c>
      <c r="X216" s="16">
        <f t="shared" si="76"/>
        <v>35</v>
      </c>
      <c r="Y216" s="16">
        <f t="shared" si="77"/>
        <v>7.2305157407034217</v>
      </c>
      <c r="Z216" s="1">
        <f t="shared" si="78"/>
        <v>0.99999999999975941</v>
      </c>
      <c r="AA216" s="16">
        <f t="shared" si="79"/>
        <v>0.29199999999999998</v>
      </c>
      <c r="AB216" s="1">
        <f t="shared" si="80"/>
        <v>1</v>
      </c>
      <c r="AC216" s="1">
        <f t="shared" si="81"/>
        <v>0</v>
      </c>
    </row>
    <row r="217" spans="4:29" x14ac:dyDescent="0.3">
      <c r="D217" s="2">
        <v>7.4</v>
      </c>
      <c r="E217" s="2">
        <v>6</v>
      </c>
      <c r="F217" s="2">
        <v>18</v>
      </c>
      <c r="G217" s="2">
        <v>99</v>
      </c>
      <c r="H217" s="2">
        <v>0.4</v>
      </c>
      <c r="I217" s="2">
        <v>107.5</v>
      </c>
      <c r="J217" s="2">
        <v>52</v>
      </c>
      <c r="K217" s="2">
        <f t="shared" si="33"/>
        <v>2.0673076923076925</v>
      </c>
      <c r="L217" s="2">
        <v>0.48</v>
      </c>
      <c r="N217" s="2">
        <f t="shared" si="82"/>
        <v>0.95409999999999995</v>
      </c>
      <c r="O217" s="2">
        <f t="shared" si="83"/>
        <v>1.0345864770195246</v>
      </c>
      <c r="P217" s="2">
        <f t="shared" si="84"/>
        <v>0.51282874999999994</v>
      </c>
      <c r="Q217" s="2">
        <f t="shared" si="85"/>
        <v>5</v>
      </c>
      <c r="R217" s="2">
        <f t="shared" si="86"/>
        <v>1.2</v>
      </c>
      <c r="S217" s="2">
        <f t="shared" si="74"/>
        <v>26.599999999999998</v>
      </c>
      <c r="T217" s="2">
        <f t="shared" si="87"/>
        <v>0.49568476042464443</v>
      </c>
      <c r="U217" s="2">
        <f t="shared" si="88"/>
        <v>0.32768912298947134</v>
      </c>
      <c r="V217" s="2">
        <v>1</v>
      </c>
      <c r="W217" s="2">
        <f t="shared" si="75"/>
        <v>0.66108371519984965</v>
      </c>
      <c r="X217" s="16">
        <f t="shared" si="76"/>
        <v>35</v>
      </c>
      <c r="Y217" s="16">
        <f t="shared" si="77"/>
        <v>3.2107048832867759</v>
      </c>
      <c r="Z217" s="1">
        <f t="shared" si="78"/>
        <v>0.99933795079630194</v>
      </c>
      <c r="AA217" s="16">
        <f t="shared" si="79"/>
        <v>0.53199999999999992</v>
      </c>
      <c r="AB217" s="1">
        <f t="shared" si="80"/>
        <v>1</v>
      </c>
      <c r="AC217" s="1">
        <f t="shared" si="81"/>
        <v>0</v>
      </c>
    </row>
    <row r="218" spans="4:29" x14ac:dyDescent="0.3">
      <c r="D218" s="2">
        <v>7.4</v>
      </c>
      <c r="E218" s="2">
        <v>8.5</v>
      </c>
      <c r="F218" s="2">
        <v>9</v>
      </c>
      <c r="G218" s="2">
        <v>89</v>
      </c>
      <c r="H218" s="2">
        <v>0.4</v>
      </c>
      <c r="I218" s="2">
        <v>153.6</v>
      </c>
      <c r="J218" s="2">
        <v>73.099999999999994</v>
      </c>
      <c r="K218" s="2">
        <f t="shared" si="33"/>
        <v>2.1012311901504788</v>
      </c>
      <c r="L218" s="2">
        <v>0.47</v>
      </c>
      <c r="N218" s="2">
        <f t="shared" si="82"/>
        <v>0.934975</v>
      </c>
      <c r="O218" s="2">
        <f t="shared" si="83"/>
        <v>1.0345864770195246</v>
      </c>
      <c r="P218" s="2">
        <f t="shared" si="84"/>
        <v>0.51079564432284541</v>
      </c>
      <c r="Q218" s="2">
        <f t="shared" si="85"/>
        <v>5</v>
      </c>
      <c r="R218" s="2">
        <f t="shared" si="86"/>
        <v>1.2</v>
      </c>
      <c r="S218" s="2">
        <f t="shared" si="74"/>
        <v>15.799999999999999</v>
      </c>
      <c r="T218" s="2">
        <f t="shared" si="87"/>
        <v>0.49371962196370922</v>
      </c>
      <c r="U218" s="2">
        <f t="shared" si="88"/>
        <v>0.1681954191679009</v>
      </c>
      <c r="V218" s="2">
        <v>1</v>
      </c>
      <c r="W218" s="2">
        <f t="shared" si="75"/>
        <v>0.34066990997628221</v>
      </c>
      <c r="X218" s="16">
        <f t="shared" si="76"/>
        <v>35</v>
      </c>
      <c r="Y218" s="16">
        <f t="shared" si="77"/>
        <v>7.4578349594213345</v>
      </c>
      <c r="Z218" s="1">
        <f t="shared" si="78"/>
        <v>0.99999999999995604</v>
      </c>
      <c r="AA218" s="16">
        <f t="shared" si="79"/>
        <v>0.316</v>
      </c>
      <c r="AB218" s="1">
        <f t="shared" si="80"/>
        <v>1</v>
      </c>
      <c r="AC218" s="1">
        <f t="shared" si="81"/>
        <v>0</v>
      </c>
    </row>
    <row r="219" spans="4:29" x14ac:dyDescent="0.3">
      <c r="D219" s="2">
        <v>7.4</v>
      </c>
      <c r="E219" s="2">
        <v>11</v>
      </c>
      <c r="F219" s="2">
        <v>9</v>
      </c>
      <c r="G219" s="2">
        <v>98</v>
      </c>
      <c r="H219" s="2">
        <v>0.4</v>
      </c>
      <c r="I219" s="2">
        <v>201.9</v>
      </c>
      <c r="J219" s="2">
        <v>96.4</v>
      </c>
      <c r="K219" s="2">
        <f t="shared" si="33"/>
        <v>2.0943983402489628</v>
      </c>
      <c r="L219" s="2">
        <v>0.45</v>
      </c>
      <c r="N219" s="2">
        <f t="shared" si="82"/>
        <v>0.88029999999999986</v>
      </c>
      <c r="O219" s="2">
        <f t="shared" si="83"/>
        <v>1.0345864770195246</v>
      </c>
      <c r="P219" s="2">
        <f t="shared" si="84"/>
        <v>0.47936170331950201</v>
      </c>
      <c r="Q219" s="2">
        <f t="shared" si="85"/>
        <v>5</v>
      </c>
      <c r="R219" s="2">
        <f t="shared" si="86"/>
        <v>1.2</v>
      </c>
      <c r="S219" s="2">
        <f t="shared" si="74"/>
        <v>15.799999999999999</v>
      </c>
      <c r="T219" s="2">
        <f t="shared" si="87"/>
        <v>0.4633365252370833</v>
      </c>
      <c r="U219" s="2">
        <f t="shared" si="88"/>
        <v>0.1681954191679009</v>
      </c>
      <c r="V219" s="2">
        <v>0</v>
      </c>
      <c r="W219" s="2">
        <f t="shared" si="75"/>
        <v>0.36300919527515663</v>
      </c>
      <c r="X219" s="16">
        <f t="shared" si="76"/>
        <v>35</v>
      </c>
      <c r="Y219" s="16">
        <f t="shared" si="77"/>
        <v>7.5236495302095889</v>
      </c>
      <c r="Z219" s="1">
        <f t="shared" si="78"/>
        <v>0.99999999999997335</v>
      </c>
      <c r="AA219" s="16">
        <f t="shared" si="79"/>
        <v>0.316</v>
      </c>
      <c r="AB219" s="1">
        <f t="shared" si="80"/>
        <v>0</v>
      </c>
      <c r="AC219" s="1">
        <f t="shared" si="81"/>
        <v>0</v>
      </c>
    </row>
    <row r="220" spans="4:29" x14ac:dyDescent="0.3">
      <c r="D220" s="2">
        <v>7.4</v>
      </c>
      <c r="E220" s="2">
        <v>12</v>
      </c>
      <c r="F220" s="2">
        <v>28</v>
      </c>
      <c r="G220" s="2">
        <v>97</v>
      </c>
      <c r="H220" s="2">
        <v>0.4</v>
      </c>
      <c r="I220" s="2">
        <v>220.3</v>
      </c>
      <c r="J220" s="2">
        <v>104.8</v>
      </c>
      <c r="K220" s="2">
        <f t="shared" si="33"/>
        <v>2.1020992366412217</v>
      </c>
      <c r="L220" s="2">
        <v>0.44</v>
      </c>
      <c r="N220" s="2">
        <f t="shared" si="82"/>
        <v>0.85359999999999991</v>
      </c>
      <c r="O220" s="2">
        <f t="shared" si="83"/>
        <v>1.0345864770195246</v>
      </c>
      <c r="P220" s="2">
        <f t="shared" si="84"/>
        <v>0.46653149618320611</v>
      </c>
      <c r="Q220" s="2">
        <f t="shared" si="85"/>
        <v>5</v>
      </c>
      <c r="R220" s="2">
        <f t="shared" si="86"/>
        <v>1.2</v>
      </c>
      <c r="S220" s="2">
        <f t="shared" si="74"/>
        <v>38.6</v>
      </c>
      <c r="T220" s="2">
        <f t="shared" si="87"/>
        <v>0.45093523503922794</v>
      </c>
      <c r="U220" s="2">
        <f t="shared" si="88"/>
        <v>6.380378464246754E-2</v>
      </c>
      <c r="V220" s="2">
        <v>0</v>
      </c>
      <c r="W220" s="2">
        <f t="shared" si="75"/>
        <v>5</v>
      </c>
      <c r="X220" s="16">
        <f t="shared" si="76"/>
        <v>35</v>
      </c>
      <c r="Y220" s="16">
        <f t="shared" si="77"/>
        <v>-0.517922418481498</v>
      </c>
      <c r="Z220" s="1">
        <f t="shared" si="78"/>
        <v>0.30225619986602609</v>
      </c>
      <c r="AA220" s="16">
        <f t="shared" si="79"/>
        <v>0.77200000000000002</v>
      </c>
      <c r="AB220" s="1">
        <f t="shared" si="80"/>
        <v>0</v>
      </c>
      <c r="AC220" s="1">
        <f t="shared" si="81"/>
        <v>1</v>
      </c>
    </row>
    <row r="221" spans="4:29" x14ac:dyDescent="0.3">
      <c r="D221" s="2">
        <v>7.4</v>
      </c>
      <c r="E221" s="2">
        <v>14</v>
      </c>
      <c r="F221" s="2">
        <v>12</v>
      </c>
      <c r="G221" s="2">
        <v>99</v>
      </c>
      <c r="H221" s="2">
        <v>0.4</v>
      </c>
      <c r="I221" s="2">
        <v>258.2</v>
      </c>
      <c r="J221" s="2">
        <v>122.7</v>
      </c>
      <c r="K221" s="2">
        <f t="shared" si="33"/>
        <v>2.104319478402608</v>
      </c>
      <c r="L221" s="2">
        <v>0.43</v>
      </c>
      <c r="N221" s="2">
        <f t="shared" si="82"/>
        <v>0.80019999999999991</v>
      </c>
      <c r="O221" s="2">
        <f t="shared" si="83"/>
        <v>1.0345864770195246</v>
      </c>
      <c r="P221" s="2">
        <f t="shared" si="84"/>
        <v>0.43780787612061939</v>
      </c>
      <c r="Q221" s="2">
        <f t="shared" si="85"/>
        <v>5</v>
      </c>
      <c r="R221" s="2">
        <f t="shared" si="86"/>
        <v>1.2</v>
      </c>
      <c r="S221" s="2">
        <f t="shared" si="74"/>
        <v>19.399999999999999</v>
      </c>
      <c r="T221" s="2">
        <f t="shared" si="87"/>
        <v>0.4231718525665179</v>
      </c>
      <c r="U221" s="2">
        <f t="shared" si="88"/>
        <v>0.20807218920420215</v>
      </c>
      <c r="V221" s="2">
        <v>0</v>
      </c>
      <c r="W221" s="2">
        <f t="shared" si="75"/>
        <v>0.49169666635966891</v>
      </c>
      <c r="X221" s="16">
        <f t="shared" si="76"/>
        <v>35</v>
      </c>
      <c r="Y221" s="16">
        <f t="shared" si="77"/>
        <v>6.1402344579209993</v>
      </c>
      <c r="Z221" s="1">
        <f t="shared" si="78"/>
        <v>0.99999999958800112</v>
      </c>
      <c r="AA221" s="16">
        <f t="shared" si="79"/>
        <v>0.38799999999999996</v>
      </c>
      <c r="AB221" s="1">
        <f t="shared" si="80"/>
        <v>0</v>
      </c>
      <c r="AC221" s="1">
        <f t="shared" si="81"/>
        <v>0</v>
      </c>
    </row>
    <row r="222" spans="4:29" hidden="1" x14ac:dyDescent="0.3">
      <c r="D222" s="2">
        <v>7.4</v>
      </c>
      <c r="E222" s="2">
        <v>5</v>
      </c>
      <c r="F222" s="2">
        <v>13</v>
      </c>
      <c r="G222" s="2">
        <v>82</v>
      </c>
      <c r="H222" s="2">
        <v>0.4</v>
      </c>
      <c r="I222" s="2">
        <v>91.2</v>
      </c>
      <c r="J222" s="2">
        <v>91.2</v>
      </c>
      <c r="K222" s="2">
        <f t="shared" si="33"/>
        <v>1</v>
      </c>
      <c r="L222" s="2">
        <v>0.24</v>
      </c>
      <c r="N222" s="2">
        <f t="shared" si="82"/>
        <v>0.96174999999999999</v>
      </c>
      <c r="O222" s="2">
        <f t="shared" si="83"/>
        <v>1.0345864770195246</v>
      </c>
      <c r="P222" s="2">
        <f t="shared" si="84"/>
        <v>0.25005500000000003</v>
      </c>
      <c r="Q222" s="2">
        <f t="shared" si="85"/>
        <v>5</v>
      </c>
      <c r="R222" s="2">
        <f t="shared" si="86"/>
        <v>1.2</v>
      </c>
      <c r="S222" s="2">
        <f t="shared" ref="S222:S254" si="89">Q222+R222*F222</f>
        <v>20.6</v>
      </c>
      <c r="T222" s="2">
        <f t="shared" si="87"/>
        <v>0.24169560066198412</v>
      </c>
      <c r="U222" s="2">
        <f t="shared" si="88"/>
        <v>0.2230130964604535</v>
      </c>
      <c r="V222" s="2">
        <v>0</v>
      </c>
      <c r="W222" s="2">
        <f t="shared" si="17"/>
        <v>0.92270234066999646</v>
      </c>
    </row>
    <row r="223" spans="4:29" hidden="1" x14ac:dyDescent="0.3">
      <c r="D223" s="2">
        <v>7.4</v>
      </c>
      <c r="E223" s="2">
        <v>8</v>
      </c>
      <c r="F223" s="2">
        <v>48</v>
      </c>
      <c r="G223" s="2">
        <v>89</v>
      </c>
      <c r="H223" s="2">
        <v>0.4</v>
      </c>
      <c r="I223" s="2">
        <v>146.69999999999999</v>
      </c>
      <c r="J223" s="2">
        <v>146.69999999999999</v>
      </c>
      <c r="K223" s="2">
        <f t="shared" si="33"/>
        <v>1</v>
      </c>
      <c r="L223" s="2">
        <v>0.23</v>
      </c>
      <c r="N223" s="2">
        <f t="shared" si="82"/>
        <v>0.93879999999999997</v>
      </c>
      <c r="O223" s="2">
        <f t="shared" si="83"/>
        <v>1.0345864770195246</v>
      </c>
      <c r="P223" s="2">
        <f t="shared" si="84"/>
        <v>0.244088</v>
      </c>
      <c r="Q223" s="2">
        <f t="shared" si="85"/>
        <v>5</v>
      </c>
      <c r="R223" s="2">
        <f t="shared" si="86"/>
        <v>1.2</v>
      </c>
      <c r="S223" s="2">
        <f t="shared" si="89"/>
        <v>62.599999999999994</v>
      </c>
      <c r="T223" s="2">
        <f t="shared" si="87"/>
        <v>0.23592807892016707</v>
      </c>
      <c r="U223" s="2">
        <f t="shared" si="88"/>
        <v>0.42384972037545882</v>
      </c>
      <c r="V223" s="2">
        <v>0</v>
      </c>
      <c r="W223" s="2" t="str">
        <f t="shared" si="17"/>
        <v>Non-Liq.</v>
      </c>
    </row>
    <row r="224" spans="4:29" x14ac:dyDescent="0.3">
      <c r="D224" s="2">
        <v>7.4</v>
      </c>
      <c r="E224" s="2">
        <v>2.2999999999999998</v>
      </c>
      <c r="F224" s="2">
        <v>5</v>
      </c>
      <c r="G224" s="2">
        <v>65</v>
      </c>
      <c r="H224" s="2">
        <v>0.4</v>
      </c>
      <c r="I224" s="2">
        <v>38.299999999999997</v>
      </c>
      <c r="J224" s="2">
        <v>30.3</v>
      </c>
      <c r="K224" s="2">
        <f t="shared" si="33"/>
        <v>1.2640264026402639</v>
      </c>
      <c r="L224" s="2">
        <v>0.31</v>
      </c>
      <c r="N224" s="2">
        <f t="shared" si="82"/>
        <v>0.98240499999999997</v>
      </c>
      <c r="O224" s="2">
        <f t="shared" si="83"/>
        <v>1.0345864770195246</v>
      </c>
      <c r="P224" s="2">
        <f t="shared" si="84"/>
        <v>0.32286432310231022</v>
      </c>
      <c r="Q224" s="2">
        <f t="shared" si="85"/>
        <v>5</v>
      </c>
      <c r="R224" s="2">
        <f t="shared" si="86"/>
        <v>1.2</v>
      </c>
      <c r="S224" s="2">
        <f t="shared" ref="S224:S227" si="90">IF(Q224+R224*F224&lt;=50,Q224+R224*F224,50)</f>
        <v>11</v>
      </c>
      <c r="T224" s="2">
        <f t="shared" si="87"/>
        <v>0.31207089042225822</v>
      </c>
      <c r="U224" s="2">
        <f t="shared" si="88"/>
        <v>0.12204090780370019</v>
      </c>
      <c r="V224" s="2">
        <v>1</v>
      </c>
      <c r="W224" s="2">
        <f t="shared" ref="W224:W227" si="91">IF(S224&lt;=30,U224/T224,5)</f>
        <v>0.39106790011259479</v>
      </c>
      <c r="X224" s="16">
        <f t="shared" ref="X224:X227" si="92">IF(G224&lt;5,5,IF(G224&gt;35,35,G224))</f>
        <v>35</v>
      </c>
      <c r="Y224" s="16">
        <f t="shared" ref="Y224:Y227" si="93">-(F224*(1+0.004*X224)-13.32*LN(P224)-29.53*LN(D224)-3.7*LN(J224/100)+0.05*X224+16.85)/2.7</f>
        <v>5.6767605968000208</v>
      </c>
      <c r="Z224" s="1">
        <f t="shared" ref="Z224:Z227" si="94">_xlfn.NORM.S.DIST(Y224,TRUE)</f>
        <v>0.99999999313653143</v>
      </c>
      <c r="AA224" s="16">
        <f t="shared" ref="AA224:AA227" si="95">S224/50</f>
        <v>0.22</v>
      </c>
      <c r="AB224" s="1">
        <f t="shared" ref="AB224:AB227" si="96">IF(AND(V224=1,W224&lt;=1),1,0)</f>
        <v>1</v>
      </c>
      <c r="AC224" s="1">
        <f t="shared" ref="AC224:AC227" si="97">IF(AND(V224=0,W224&gt;1),1,0)</f>
        <v>0</v>
      </c>
    </row>
    <row r="225" spans="4:29" x14ac:dyDescent="0.3">
      <c r="D225" s="2">
        <v>7.4</v>
      </c>
      <c r="E225" s="2">
        <v>3.4</v>
      </c>
      <c r="F225" s="2">
        <v>4</v>
      </c>
      <c r="G225" s="2">
        <v>78</v>
      </c>
      <c r="H225" s="2">
        <v>0.4</v>
      </c>
      <c r="I225" s="2">
        <v>56.8</v>
      </c>
      <c r="J225" s="2">
        <v>38.299999999999997</v>
      </c>
      <c r="K225" s="2">
        <f t="shared" si="33"/>
        <v>1.4830287206266319</v>
      </c>
      <c r="L225" s="2">
        <v>0.36</v>
      </c>
      <c r="N225" s="2">
        <f t="shared" si="82"/>
        <v>0.97399000000000002</v>
      </c>
      <c r="O225" s="2">
        <f t="shared" si="83"/>
        <v>1.0345864770195246</v>
      </c>
      <c r="P225" s="2">
        <f t="shared" si="84"/>
        <v>0.37555833733681465</v>
      </c>
      <c r="Q225" s="2">
        <f t="shared" si="85"/>
        <v>5</v>
      </c>
      <c r="R225" s="2">
        <f t="shared" si="86"/>
        <v>1.2</v>
      </c>
      <c r="S225" s="2">
        <f t="shared" si="90"/>
        <v>9.8000000000000007</v>
      </c>
      <c r="T225" s="2">
        <f t="shared" si="87"/>
        <v>0.363003330972136</v>
      </c>
      <c r="U225" s="2">
        <f t="shared" si="88"/>
        <v>0.11136001398239161</v>
      </c>
      <c r="V225" s="2">
        <v>0</v>
      </c>
      <c r="W225" s="2">
        <f t="shared" si="91"/>
        <v>0.30677408299302783</v>
      </c>
      <c r="X225" s="16">
        <f t="shared" si="92"/>
        <v>35</v>
      </c>
      <c r="Y225" s="16">
        <f t="shared" si="93"/>
        <v>7.165892991344962</v>
      </c>
      <c r="Z225" s="1">
        <f t="shared" si="94"/>
        <v>0.99999999999961364</v>
      </c>
      <c r="AA225" s="16">
        <f t="shared" si="95"/>
        <v>0.19600000000000001</v>
      </c>
      <c r="AB225" s="1">
        <f t="shared" si="96"/>
        <v>0</v>
      </c>
      <c r="AC225" s="1">
        <f t="shared" si="97"/>
        <v>0</v>
      </c>
    </row>
    <row r="226" spans="4:29" x14ac:dyDescent="0.3">
      <c r="D226" s="2">
        <v>7.4</v>
      </c>
      <c r="E226" s="2">
        <v>5</v>
      </c>
      <c r="F226" s="2">
        <v>6</v>
      </c>
      <c r="G226" s="2">
        <v>99</v>
      </c>
      <c r="H226" s="2">
        <v>0.4</v>
      </c>
      <c r="I226" s="2">
        <v>84.6</v>
      </c>
      <c r="J226" s="2">
        <v>50.1</v>
      </c>
      <c r="K226" s="2">
        <f t="shared" si="33"/>
        <v>1.6886227544910177</v>
      </c>
      <c r="L226" s="2">
        <v>0.4</v>
      </c>
      <c r="N226" s="2">
        <f t="shared" si="82"/>
        <v>0.96174999999999999</v>
      </c>
      <c r="O226" s="2">
        <f t="shared" si="83"/>
        <v>1.0345864770195246</v>
      </c>
      <c r="P226" s="2">
        <f t="shared" si="84"/>
        <v>0.4222485628742515</v>
      </c>
      <c r="Q226" s="2">
        <f t="shared" si="85"/>
        <v>5</v>
      </c>
      <c r="R226" s="2">
        <f t="shared" si="86"/>
        <v>1.2</v>
      </c>
      <c r="S226" s="2">
        <f t="shared" si="90"/>
        <v>12.2</v>
      </c>
      <c r="T226" s="2">
        <f t="shared" si="87"/>
        <v>0.4081326909382007</v>
      </c>
      <c r="U226" s="2">
        <f t="shared" si="88"/>
        <v>0.13303475154594152</v>
      </c>
      <c r="V226" s="2">
        <v>0</v>
      </c>
      <c r="W226" s="2">
        <f t="shared" si="91"/>
        <v>0.32595955800581922</v>
      </c>
      <c r="X226" s="16">
        <f t="shared" si="92"/>
        <v>35</v>
      </c>
      <c r="Y226" s="16">
        <f t="shared" si="93"/>
        <v>7.2675800885466231</v>
      </c>
      <c r="Z226" s="1">
        <f t="shared" si="94"/>
        <v>0.99999999999981704</v>
      </c>
      <c r="AA226" s="16">
        <f t="shared" si="95"/>
        <v>0.24399999999999999</v>
      </c>
      <c r="AB226" s="1">
        <f t="shared" si="96"/>
        <v>0</v>
      </c>
      <c r="AC226" s="1">
        <f t="shared" si="97"/>
        <v>0</v>
      </c>
    </row>
    <row r="227" spans="4:29" x14ac:dyDescent="0.3">
      <c r="D227" s="2">
        <v>7.4</v>
      </c>
      <c r="E227" s="2">
        <v>5.8</v>
      </c>
      <c r="F227" s="2">
        <v>10</v>
      </c>
      <c r="G227" s="2">
        <v>98</v>
      </c>
      <c r="H227" s="2">
        <v>0.4</v>
      </c>
      <c r="I227" s="2">
        <v>99.6</v>
      </c>
      <c r="J227" s="2">
        <v>56.6</v>
      </c>
      <c r="K227" s="2">
        <f t="shared" si="33"/>
        <v>1.7597173144876324</v>
      </c>
      <c r="L227" s="2">
        <v>0.41</v>
      </c>
      <c r="N227" s="2">
        <f t="shared" si="82"/>
        <v>0.95562999999999998</v>
      </c>
      <c r="O227" s="2">
        <f t="shared" si="83"/>
        <v>1.0345864770195246</v>
      </c>
      <c r="P227" s="2">
        <f t="shared" si="84"/>
        <v>0.43722605088339223</v>
      </c>
      <c r="Q227" s="2">
        <f t="shared" si="85"/>
        <v>5</v>
      </c>
      <c r="R227" s="2">
        <f t="shared" si="86"/>
        <v>1.2</v>
      </c>
      <c r="S227" s="2">
        <f t="shared" si="90"/>
        <v>17</v>
      </c>
      <c r="T227" s="2">
        <f t="shared" si="87"/>
        <v>0.42260947788817943</v>
      </c>
      <c r="U227" s="2">
        <f t="shared" si="88"/>
        <v>0.18083112110296912</v>
      </c>
      <c r="V227" s="2">
        <v>1</v>
      </c>
      <c r="W227" s="2">
        <f t="shared" si="91"/>
        <v>0.42789177849630772</v>
      </c>
      <c r="X227" s="16">
        <f t="shared" si="92"/>
        <v>35</v>
      </c>
      <c r="Y227" s="16">
        <f t="shared" si="93"/>
        <v>5.917817103546346</v>
      </c>
      <c r="Z227" s="1">
        <f t="shared" si="94"/>
        <v>0.99999999836878772</v>
      </c>
      <c r="AA227" s="16">
        <f t="shared" si="95"/>
        <v>0.34</v>
      </c>
      <c r="AB227" s="1">
        <f t="shared" si="96"/>
        <v>1</v>
      </c>
      <c r="AC227" s="1">
        <f t="shared" si="97"/>
        <v>0</v>
      </c>
    </row>
    <row r="228" spans="4:29" hidden="1" x14ac:dyDescent="0.3">
      <c r="D228" s="2">
        <v>7.4</v>
      </c>
      <c r="E228" s="2">
        <v>0.9</v>
      </c>
      <c r="F228" s="2">
        <v>7</v>
      </c>
      <c r="G228" s="2">
        <v>97</v>
      </c>
      <c r="H228" s="2">
        <v>0.4</v>
      </c>
      <c r="I228" s="2">
        <v>13.7</v>
      </c>
      <c r="J228" s="2">
        <v>13.7</v>
      </c>
      <c r="K228" s="2">
        <f t="shared" si="33"/>
        <v>1</v>
      </c>
      <c r="L228" s="2">
        <v>0.25</v>
      </c>
      <c r="N228" s="2">
        <f t="shared" si="82"/>
        <v>0.99311499999999997</v>
      </c>
      <c r="O228" s="2">
        <f t="shared" si="83"/>
        <v>1.0345864770195246</v>
      </c>
      <c r="P228" s="2">
        <f t="shared" si="84"/>
        <v>0.25820989999999999</v>
      </c>
      <c r="Q228" s="2">
        <f t="shared" si="85"/>
        <v>5</v>
      </c>
      <c r="R228" s="2">
        <f t="shared" si="86"/>
        <v>1.2</v>
      </c>
      <c r="S228" s="2">
        <f t="shared" si="89"/>
        <v>13.4</v>
      </c>
      <c r="T228" s="2">
        <f t="shared" si="87"/>
        <v>0.24957788037580073</v>
      </c>
      <c r="U228" s="2">
        <f t="shared" si="88"/>
        <v>0.14436344918824284</v>
      </c>
      <c r="V228" s="2">
        <v>0</v>
      </c>
      <c r="W228" s="2">
        <f t="shared" si="17"/>
        <v>0.57843046415358712</v>
      </c>
    </row>
    <row r="229" spans="4:29" x14ac:dyDescent="0.3">
      <c r="D229" s="2">
        <v>7.4</v>
      </c>
      <c r="E229" s="2">
        <v>1.7</v>
      </c>
      <c r="F229" s="2">
        <v>6</v>
      </c>
      <c r="G229" s="2">
        <v>89</v>
      </c>
      <c r="H229" s="2">
        <v>0.4</v>
      </c>
      <c r="I229" s="2">
        <v>27.8</v>
      </c>
      <c r="J229" s="2">
        <v>20.3</v>
      </c>
      <c r="K229" s="2">
        <f t="shared" si="33"/>
        <v>1.3694581280788176</v>
      </c>
      <c r="L229" s="2">
        <v>0.34</v>
      </c>
      <c r="N229" s="2">
        <f t="shared" si="82"/>
        <v>0.98699499999999996</v>
      </c>
      <c r="O229" s="2">
        <f t="shared" si="83"/>
        <v>1.0345864770195246</v>
      </c>
      <c r="P229" s="2">
        <f t="shared" si="84"/>
        <v>0.3514285645320197</v>
      </c>
      <c r="Q229" s="2">
        <f t="shared" si="85"/>
        <v>5</v>
      </c>
      <c r="R229" s="2">
        <f t="shared" si="86"/>
        <v>1.2</v>
      </c>
      <c r="S229" s="2">
        <f t="shared" ref="S229:S244" si="98">IF(Q229+R229*F229&lt;=50,Q229+R229*F229,50)</f>
        <v>12.2</v>
      </c>
      <c r="T229" s="2">
        <f t="shared" si="87"/>
        <v>0.33968022232846912</v>
      </c>
      <c r="U229" s="2">
        <f t="shared" si="88"/>
        <v>0.13303475154594152</v>
      </c>
      <c r="V229" s="2">
        <v>1</v>
      </c>
      <c r="W229" s="2">
        <f t="shared" ref="W229:W244" si="99">IF(S229&lt;=30,U229/T229,5)</f>
        <v>0.39164703388970806</v>
      </c>
      <c r="X229" s="16">
        <f t="shared" ref="X229:X244" si="100">IF(G229&lt;5,5,IF(G229&gt;35,35,G229))</f>
        <v>35</v>
      </c>
      <c r="Y229" s="16">
        <f t="shared" ref="Y229:Y244" si="101">-(F229*(1+0.004*X229)-13.32*LN(P229)-29.53*LN(D229)-3.7*LN(J229/100)+0.05*X229+16.85)/2.7</f>
        <v>5.1238880484705431</v>
      </c>
      <c r="Z229" s="1">
        <f t="shared" ref="Z229:Z244" si="102">_xlfn.NORM.S.DIST(Y229,TRUE)</f>
        <v>0.99999985035063388</v>
      </c>
      <c r="AA229" s="16">
        <f t="shared" ref="AA229:AA244" si="103">S229/50</f>
        <v>0.24399999999999999</v>
      </c>
      <c r="AB229" s="1">
        <f t="shared" ref="AB229:AB244" si="104">IF(AND(V229=1,W229&lt;=1),1,0)</f>
        <v>1</v>
      </c>
      <c r="AC229" s="1">
        <f t="shared" ref="AC229:AC244" si="105">IF(AND(V229=0,W229&gt;1),1,0)</f>
        <v>0</v>
      </c>
    </row>
    <row r="230" spans="4:29" x14ac:dyDescent="0.3">
      <c r="D230" s="2">
        <v>7.4</v>
      </c>
      <c r="E230" s="2">
        <v>2.6</v>
      </c>
      <c r="F230" s="2">
        <v>6</v>
      </c>
      <c r="G230" s="2">
        <v>89</v>
      </c>
      <c r="H230" s="2">
        <v>0.4</v>
      </c>
      <c r="I230" s="2">
        <v>43.7</v>
      </c>
      <c r="J230" s="2">
        <v>27.2</v>
      </c>
      <c r="K230" s="2">
        <f t="shared" si="33"/>
        <v>1.6066176470588236</v>
      </c>
      <c r="L230" s="2">
        <v>0.4</v>
      </c>
      <c r="N230" s="2">
        <f t="shared" si="82"/>
        <v>0.98011000000000004</v>
      </c>
      <c r="O230" s="2">
        <f t="shared" si="83"/>
        <v>1.0345864770195246</v>
      </c>
      <c r="P230" s="2">
        <f t="shared" si="84"/>
        <v>0.40941212573529417</v>
      </c>
      <c r="Q230" s="2">
        <f t="shared" si="85"/>
        <v>5</v>
      </c>
      <c r="R230" s="2">
        <f t="shared" si="86"/>
        <v>1.2</v>
      </c>
      <c r="S230" s="2">
        <f t="shared" si="98"/>
        <v>12.2</v>
      </c>
      <c r="T230" s="2">
        <f t="shared" si="87"/>
        <v>0.39572537900818494</v>
      </c>
      <c r="U230" s="2">
        <f t="shared" si="88"/>
        <v>0.13303475154594152</v>
      </c>
      <c r="V230" s="2">
        <v>1</v>
      </c>
      <c r="W230" s="2">
        <f t="shared" si="99"/>
        <v>0.33617947850443503</v>
      </c>
      <c r="X230" s="16">
        <f t="shared" si="100"/>
        <v>35</v>
      </c>
      <c r="Y230" s="16">
        <f t="shared" si="101"/>
        <v>6.278251155789091</v>
      </c>
      <c r="Z230" s="1">
        <f t="shared" si="102"/>
        <v>0.99999999982879872</v>
      </c>
      <c r="AA230" s="16">
        <f t="shared" si="103"/>
        <v>0.24399999999999999</v>
      </c>
      <c r="AB230" s="1">
        <f t="shared" si="104"/>
        <v>1</v>
      </c>
      <c r="AC230" s="1">
        <f t="shared" si="105"/>
        <v>0</v>
      </c>
    </row>
    <row r="231" spans="4:29" x14ac:dyDescent="0.3">
      <c r="D231" s="2">
        <v>7.4</v>
      </c>
      <c r="E231" s="2">
        <v>3.7</v>
      </c>
      <c r="F231" s="2">
        <v>4</v>
      </c>
      <c r="G231" s="2">
        <v>100</v>
      </c>
      <c r="H231" s="2">
        <v>0.4</v>
      </c>
      <c r="I231" s="2">
        <v>61</v>
      </c>
      <c r="J231" s="2">
        <v>33.5</v>
      </c>
      <c r="K231" s="2">
        <f t="shared" si="33"/>
        <v>1.8208955223880596</v>
      </c>
      <c r="L231" s="2">
        <v>0.44</v>
      </c>
      <c r="N231" s="2">
        <f t="shared" si="82"/>
        <v>0.97169499999999998</v>
      </c>
      <c r="O231" s="2">
        <f t="shared" si="83"/>
        <v>1.0345864770195246</v>
      </c>
      <c r="P231" s="2">
        <f t="shared" si="84"/>
        <v>0.46003231940298511</v>
      </c>
      <c r="Q231" s="2">
        <f t="shared" si="85"/>
        <v>5</v>
      </c>
      <c r="R231" s="2">
        <f t="shared" si="86"/>
        <v>1.2</v>
      </c>
      <c r="S231" s="2">
        <f t="shared" si="98"/>
        <v>9.8000000000000007</v>
      </c>
      <c r="T231" s="2">
        <f t="shared" si="87"/>
        <v>0.44465332731611129</v>
      </c>
      <c r="U231" s="2">
        <f t="shared" si="88"/>
        <v>0.11136001398239161</v>
      </c>
      <c r="V231" s="2">
        <v>0</v>
      </c>
      <c r="W231" s="2">
        <f t="shared" si="99"/>
        <v>0.25044232695738711</v>
      </c>
      <c r="X231" s="16">
        <f t="shared" si="100"/>
        <v>35</v>
      </c>
      <c r="Y231" s="16">
        <f t="shared" si="101"/>
        <v>7.983283403784216</v>
      </c>
      <c r="Z231" s="1">
        <f t="shared" si="102"/>
        <v>0.99999999999999933</v>
      </c>
      <c r="AA231" s="16">
        <f t="shared" si="103"/>
        <v>0.19600000000000001</v>
      </c>
      <c r="AB231" s="1">
        <f t="shared" si="104"/>
        <v>0</v>
      </c>
      <c r="AC231" s="1">
        <f t="shared" si="105"/>
        <v>0</v>
      </c>
    </row>
    <row r="232" spans="4:29" x14ac:dyDescent="0.3">
      <c r="D232" s="2">
        <v>7.4</v>
      </c>
      <c r="E232" s="2">
        <v>4.8</v>
      </c>
      <c r="F232" s="2">
        <v>4</v>
      </c>
      <c r="G232" s="2">
        <v>97</v>
      </c>
      <c r="H232" s="2">
        <v>0.4</v>
      </c>
      <c r="I232" s="2">
        <v>79.5</v>
      </c>
      <c r="J232" s="2">
        <v>41.5</v>
      </c>
      <c r="K232" s="2">
        <f t="shared" si="33"/>
        <v>1.9156626506024097</v>
      </c>
      <c r="L232" s="2">
        <v>0.46</v>
      </c>
      <c r="N232" s="2">
        <f t="shared" si="82"/>
        <v>0.96328000000000003</v>
      </c>
      <c r="O232" s="2">
        <f t="shared" si="83"/>
        <v>1.0345864770195246</v>
      </c>
      <c r="P232" s="2">
        <f t="shared" si="84"/>
        <v>0.47978307469879522</v>
      </c>
      <c r="Q232" s="2">
        <f t="shared" si="85"/>
        <v>5</v>
      </c>
      <c r="R232" s="2">
        <f t="shared" si="86"/>
        <v>1.2</v>
      </c>
      <c r="S232" s="2">
        <f t="shared" si="98"/>
        <v>9.8000000000000007</v>
      </c>
      <c r="T232" s="2">
        <f t="shared" si="87"/>
        <v>0.46374381006890042</v>
      </c>
      <c r="U232" s="2">
        <f t="shared" si="88"/>
        <v>0.11136001398239161</v>
      </c>
      <c r="V232" s="2">
        <v>1</v>
      </c>
      <c r="W232" s="2">
        <f t="shared" si="99"/>
        <v>0.24013261538918734</v>
      </c>
      <c r="X232" s="16">
        <f t="shared" si="100"/>
        <v>35</v>
      </c>
      <c r="Y232" s="16">
        <f t="shared" si="101"/>
        <v>8.4841296107439064</v>
      </c>
      <c r="Z232" s="1">
        <f t="shared" si="102"/>
        <v>1</v>
      </c>
      <c r="AA232" s="16">
        <f t="shared" si="103"/>
        <v>0.19600000000000001</v>
      </c>
      <c r="AB232" s="1">
        <f t="shared" si="104"/>
        <v>1</v>
      </c>
      <c r="AC232" s="1">
        <f t="shared" si="105"/>
        <v>0</v>
      </c>
    </row>
    <row r="233" spans="4:29" x14ac:dyDescent="0.3">
      <c r="D233" s="2">
        <v>7.4</v>
      </c>
      <c r="E233" s="2">
        <v>5.8</v>
      </c>
      <c r="F233" s="2">
        <v>5</v>
      </c>
      <c r="G233" s="2">
        <v>99</v>
      </c>
      <c r="H233" s="2">
        <v>0.4</v>
      </c>
      <c r="I233" s="2">
        <v>97.2</v>
      </c>
      <c r="J233" s="2">
        <v>49.2</v>
      </c>
      <c r="K233" s="2">
        <f t="shared" si="33"/>
        <v>1.975609756097561</v>
      </c>
      <c r="L233" s="2">
        <v>0.46</v>
      </c>
      <c r="N233" s="2">
        <f t="shared" si="82"/>
        <v>0.95562999999999998</v>
      </c>
      <c r="O233" s="2">
        <f t="shared" si="83"/>
        <v>1.0345864770195246</v>
      </c>
      <c r="P233" s="2">
        <f t="shared" si="84"/>
        <v>0.49086750731707313</v>
      </c>
      <c r="Q233" s="2">
        <f t="shared" si="85"/>
        <v>5</v>
      </c>
      <c r="R233" s="2">
        <f t="shared" si="86"/>
        <v>1.2</v>
      </c>
      <c r="S233" s="2">
        <f t="shared" si="98"/>
        <v>11</v>
      </c>
      <c r="T233" s="2">
        <f t="shared" si="87"/>
        <v>0.47445768741457228</v>
      </c>
      <c r="U233" s="2">
        <f t="shared" si="88"/>
        <v>0.12204090780370019</v>
      </c>
      <c r="V233" s="2">
        <v>0</v>
      </c>
      <c r="W233" s="2">
        <f t="shared" si="99"/>
        <v>0.25722189995219347</v>
      </c>
      <c r="X233" s="16">
        <f t="shared" si="100"/>
        <v>35</v>
      </c>
      <c r="Y233" s="16">
        <f t="shared" si="101"/>
        <v>8.4078228902296104</v>
      </c>
      <c r="Z233" s="1">
        <f t="shared" si="102"/>
        <v>1</v>
      </c>
      <c r="AA233" s="16">
        <f t="shared" si="103"/>
        <v>0.22</v>
      </c>
      <c r="AB233" s="1">
        <f t="shared" si="104"/>
        <v>0</v>
      </c>
      <c r="AC233" s="1">
        <f t="shared" si="105"/>
        <v>0</v>
      </c>
    </row>
    <row r="234" spans="4:29" x14ac:dyDescent="0.3">
      <c r="D234" s="2">
        <v>7.4</v>
      </c>
      <c r="E234" s="2">
        <v>6.7</v>
      </c>
      <c r="F234" s="2">
        <v>17</v>
      </c>
      <c r="G234" s="2">
        <v>54</v>
      </c>
      <c r="H234" s="2">
        <v>0.4</v>
      </c>
      <c r="I234" s="2">
        <v>113.9</v>
      </c>
      <c r="J234" s="2">
        <v>56.4</v>
      </c>
      <c r="K234" s="2">
        <f t="shared" si="33"/>
        <v>2.0195035460992909</v>
      </c>
      <c r="L234" s="2">
        <v>0.46</v>
      </c>
      <c r="N234" s="2">
        <f t="shared" si="82"/>
        <v>0.94874499999999995</v>
      </c>
      <c r="O234" s="2">
        <f t="shared" si="83"/>
        <v>1.0345864770195246</v>
      </c>
      <c r="P234" s="2">
        <f t="shared" si="84"/>
        <v>0.49815841187943261</v>
      </c>
      <c r="Q234" s="2">
        <f t="shared" si="85"/>
        <v>5</v>
      </c>
      <c r="R234" s="2">
        <f t="shared" si="86"/>
        <v>1.2</v>
      </c>
      <c r="S234" s="2">
        <f t="shared" si="98"/>
        <v>25.4</v>
      </c>
      <c r="T234" s="2">
        <f t="shared" si="87"/>
        <v>0.4815048552679192</v>
      </c>
      <c r="U234" s="2">
        <f t="shared" si="88"/>
        <v>0.29998649577601666</v>
      </c>
      <c r="V234" s="2">
        <v>1</v>
      </c>
      <c r="W234" s="2">
        <f t="shared" si="99"/>
        <v>0.62301863105637434</v>
      </c>
      <c r="X234" s="16">
        <f t="shared" si="100"/>
        <v>35</v>
      </c>
      <c r="Y234" s="16">
        <f t="shared" si="101"/>
        <v>3.6010517338224193</v>
      </c>
      <c r="Z234" s="1">
        <f t="shared" si="102"/>
        <v>0.99984153375088325</v>
      </c>
      <c r="AA234" s="16">
        <f t="shared" si="103"/>
        <v>0.50800000000000001</v>
      </c>
      <c r="AB234" s="1">
        <f t="shared" si="104"/>
        <v>1</v>
      </c>
      <c r="AC234" s="1">
        <f t="shared" si="105"/>
        <v>0</v>
      </c>
    </row>
    <row r="235" spans="4:29" x14ac:dyDescent="0.3">
      <c r="D235" s="2">
        <v>7.4</v>
      </c>
      <c r="E235" s="2">
        <v>8</v>
      </c>
      <c r="F235" s="2">
        <v>6</v>
      </c>
      <c r="G235" s="2">
        <v>100</v>
      </c>
      <c r="H235" s="2">
        <v>0.4</v>
      </c>
      <c r="I235" s="2">
        <v>134.4</v>
      </c>
      <c r="J235" s="2">
        <v>63.9</v>
      </c>
      <c r="K235" s="2">
        <f t="shared" si="33"/>
        <v>2.103286384976526</v>
      </c>
      <c r="L235" s="2">
        <v>0.47</v>
      </c>
      <c r="N235" s="2">
        <f t="shared" si="82"/>
        <v>0.93879999999999997</v>
      </c>
      <c r="O235" s="2">
        <f t="shared" si="83"/>
        <v>1.0345864770195246</v>
      </c>
      <c r="P235" s="2">
        <f t="shared" si="84"/>
        <v>0.51338696713615029</v>
      </c>
      <c r="Q235" s="2">
        <f t="shared" si="85"/>
        <v>5</v>
      </c>
      <c r="R235" s="2">
        <f t="shared" si="86"/>
        <v>1.2</v>
      </c>
      <c r="S235" s="2">
        <f t="shared" si="98"/>
        <v>12.2</v>
      </c>
      <c r="T235" s="2">
        <f t="shared" si="87"/>
        <v>0.49622431622645474</v>
      </c>
      <c r="U235" s="2">
        <f t="shared" si="88"/>
        <v>0.13303475154594152</v>
      </c>
      <c r="V235" s="2">
        <v>0</v>
      </c>
      <c r="W235" s="2">
        <f t="shared" si="99"/>
        <v>0.26809397926648637</v>
      </c>
      <c r="X235" s="16">
        <f t="shared" si="100"/>
        <v>35</v>
      </c>
      <c r="Y235" s="16">
        <f t="shared" si="101"/>
        <v>8.5651385470002168</v>
      </c>
      <c r="Z235" s="1">
        <f t="shared" si="102"/>
        <v>1</v>
      </c>
      <c r="AA235" s="16">
        <f t="shared" si="103"/>
        <v>0.24399999999999999</v>
      </c>
      <c r="AB235" s="1">
        <f t="shared" si="104"/>
        <v>0</v>
      </c>
      <c r="AC235" s="1">
        <f t="shared" si="105"/>
        <v>0</v>
      </c>
    </row>
    <row r="236" spans="4:29" x14ac:dyDescent="0.3">
      <c r="D236" s="2">
        <v>7.4</v>
      </c>
      <c r="E236" s="2">
        <v>9.1</v>
      </c>
      <c r="F236" s="2">
        <v>9</v>
      </c>
      <c r="G236" s="2">
        <v>99</v>
      </c>
      <c r="H236" s="2">
        <v>0.4</v>
      </c>
      <c r="I236" s="2">
        <v>151.6</v>
      </c>
      <c r="J236" s="2">
        <v>70.099999999999994</v>
      </c>
      <c r="K236" s="2">
        <f t="shared" si="33"/>
        <v>2.1626248216833095</v>
      </c>
      <c r="L236" s="2">
        <v>0.48</v>
      </c>
      <c r="N236" s="2">
        <f t="shared" si="82"/>
        <v>0.93038500000000002</v>
      </c>
      <c r="O236" s="2">
        <f t="shared" si="83"/>
        <v>1.0345864770195246</v>
      </c>
      <c r="P236" s="2">
        <f t="shared" si="84"/>
        <v>0.52313916062767474</v>
      </c>
      <c r="Q236" s="2">
        <f t="shared" si="85"/>
        <v>5</v>
      </c>
      <c r="R236" s="2">
        <f t="shared" si="86"/>
        <v>1.2</v>
      </c>
      <c r="S236" s="2">
        <f t="shared" si="98"/>
        <v>15.799999999999999</v>
      </c>
      <c r="T236" s="2">
        <f t="shared" si="87"/>
        <v>0.50565049152271313</v>
      </c>
      <c r="U236" s="2">
        <f t="shared" si="88"/>
        <v>0.1681954191679009</v>
      </c>
      <c r="V236" s="2">
        <v>0</v>
      </c>
      <c r="W236" s="2">
        <f t="shared" si="99"/>
        <v>0.33263177231648311</v>
      </c>
      <c r="X236" s="16">
        <f t="shared" si="100"/>
        <v>35</v>
      </c>
      <c r="Y236" s="16">
        <f t="shared" si="101"/>
        <v>7.5182065094527566</v>
      </c>
      <c r="Z236" s="1">
        <f t="shared" si="102"/>
        <v>0.99999999999997224</v>
      </c>
      <c r="AA236" s="16">
        <f t="shared" si="103"/>
        <v>0.316</v>
      </c>
      <c r="AB236" s="1">
        <f t="shared" si="104"/>
        <v>0</v>
      </c>
      <c r="AC236" s="1">
        <f t="shared" si="105"/>
        <v>0</v>
      </c>
    </row>
    <row r="237" spans="4:29" x14ac:dyDescent="0.3">
      <c r="D237" s="2">
        <v>7.4</v>
      </c>
      <c r="E237" s="2">
        <v>5</v>
      </c>
      <c r="F237" s="2">
        <v>1</v>
      </c>
      <c r="G237" s="2">
        <v>86</v>
      </c>
      <c r="H237" s="2">
        <v>0.4</v>
      </c>
      <c r="I237" s="2">
        <v>85.2</v>
      </c>
      <c r="J237" s="2">
        <v>44.7</v>
      </c>
      <c r="K237" s="2">
        <f t="shared" si="33"/>
        <v>1.9060402684563758</v>
      </c>
      <c r="L237" s="2">
        <v>0.45</v>
      </c>
      <c r="N237" s="2">
        <f t="shared" si="82"/>
        <v>0.96174999999999999</v>
      </c>
      <c r="O237" s="2">
        <f t="shared" si="83"/>
        <v>1.0345864770195246</v>
      </c>
      <c r="P237" s="2">
        <f t="shared" si="84"/>
        <v>0.47661489932885903</v>
      </c>
      <c r="Q237" s="2">
        <f t="shared" si="85"/>
        <v>5</v>
      </c>
      <c r="R237" s="2">
        <f t="shared" si="86"/>
        <v>1.2</v>
      </c>
      <c r="S237" s="2">
        <f t="shared" si="98"/>
        <v>6.2</v>
      </c>
      <c r="T237" s="2">
        <f t="shared" si="87"/>
        <v>0.46068154757049318</v>
      </c>
      <c r="U237" s="2">
        <f t="shared" si="88"/>
        <v>8.1264342588874716E-2</v>
      </c>
      <c r="V237" s="2">
        <v>0</v>
      </c>
      <c r="W237" s="2">
        <f t="shared" si="99"/>
        <v>0.17640025526839601</v>
      </c>
      <c r="X237" s="16">
        <f t="shared" si="100"/>
        <v>35</v>
      </c>
      <c r="Y237" s="16">
        <f t="shared" si="101"/>
        <v>9.8199029328671656</v>
      </c>
      <c r="Z237" s="1">
        <f t="shared" si="102"/>
        <v>1</v>
      </c>
      <c r="AA237" s="16">
        <f t="shared" si="103"/>
        <v>0.124</v>
      </c>
      <c r="AB237" s="1">
        <f t="shared" si="104"/>
        <v>0</v>
      </c>
      <c r="AC237" s="1">
        <f t="shared" si="105"/>
        <v>0</v>
      </c>
    </row>
    <row r="238" spans="4:29" x14ac:dyDescent="0.3">
      <c r="D238" s="2">
        <v>7.4</v>
      </c>
      <c r="E238" s="2">
        <v>7</v>
      </c>
      <c r="F238" s="2">
        <v>1</v>
      </c>
      <c r="G238" s="2">
        <v>96</v>
      </c>
      <c r="H238" s="2">
        <v>0.4</v>
      </c>
      <c r="I238" s="2">
        <v>117.4</v>
      </c>
      <c r="J238" s="2">
        <v>56.4</v>
      </c>
      <c r="K238" s="2">
        <f t="shared" si="33"/>
        <v>2.0815602836879434</v>
      </c>
      <c r="L238" s="2">
        <v>0.48</v>
      </c>
      <c r="N238" s="2">
        <f t="shared" si="82"/>
        <v>0.94645000000000001</v>
      </c>
      <c r="O238" s="2">
        <f t="shared" si="83"/>
        <v>1.0345864770195246</v>
      </c>
      <c r="P238" s="2">
        <f t="shared" si="84"/>
        <v>0.51222410992907808</v>
      </c>
      <c r="Q238" s="2">
        <f t="shared" si="85"/>
        <v>5</v>
      </c>
      <c r="R238" s="2">
        <f t="shared" si="86"/>
        <v>1.2</v>
      </c>
      <c r="S238" s="2">
        <f t="shared" si="98"/>
        <v>6.2</v>
      </c>
      <c r="T238" s="2">
        <f t="shared" si="87"/>
        <v>0.49510033361803885</v>
      </c>
      <c r="U238" s="2">
        <f t="shared" si="88"/>
        <v>8.1264342588874716E-2</v>
      </c>
      <c r="V238" s="2">
        <v>0</v>
      </c>
      <c r="W238" s="2">
        <f t="shared" si="99"/>
        <v>0.16413711942995521</v>
      </c>
      <c r="X238" s="16">
        <f t="shared" si="100"/>
        <v>35</v>
      </c>
      <c r="Y238" s="16">
        <f t="shared" si="101"/>
        <v>10.493971621565496</v>
      </c>
      <c r="Z238" s="1">
        <f t="shared" si="102"/>
        <v>1</v>
      </c>
      <c r="AA238" s="16">
        <f t="shared" si="103"/>
        <v>0.124</v>
      </c>
      <c r="AB238" s="1">
        <f t="shared" si="104"/>
        <v>0</v>
      </c>
      <c r="AC238" s="1">
        <f t="shared" si="105"/>
        <v>0</v>
      </c>
    </row>
    <row r="239" spans="4:29" x14ac:dyDescent="0.3">
      <c r="D239" s="2">
        <v>7.4</v>
      </c>
      <c r="E239" s="2">
        <v>4.4000000000000004</v>
      </c>
      <c r="F239" s="2">
        <v>4</v>
      </c>
      <c r="G239" s="2">
        <v>97</v>
      </c>
      <c r="H239" s="2">
        <v>0.4</v>
      </c>
      <c r="I239" s="2">
        <v>82.7</v>
      </c>
      <c r="J239" s="2">
        <v>49.7</v>
      </c>
      <c r="K239" s="2">
        <f t="shared" si="33"/>
        <v>1.663983903420523</v>
      </c>
      <c r="L239" s="2">
        <v>0.4</v>
      </c>
      <c r="N239" s="2">
        <f t="shared" si="82"/>
        <v>0.96633999999999998</v>
      </c>
      <c r="O239" s="2">
        <f t="shared" si="83"/>
        <v>1.0345864770195246</v>
      </c>
      <c r="P239" s="2">
        <f t="shared" si="84"/>
        <v>0.41807329336016097</v>
      </c>
      <c r="Q239" s="2">
        <f t="shared" si="85"/>
        <v>5</v>
      </c>
      <c r="R239" s="2">
        <f t="shared" si="86"/>
        <v>1.2</v>
      </c>
      <c r="S239" s="2">
        <f t="shared" si="98"/>
        <v>9.8000000000000007</v>
      </c>
      <c r="T239" s="2">
        <f t="shared" si="87"/>
        <v>0.40409700169729856</v>
      </c>
      <c r="U239" s="2">
        <f t="shared" si="88"/>
        <v>0.11136001398239161</v>
      </c>
      <c r="V239" s="2">
        <v>0</v>
      </c>
      <c r="W239" s="2">
        <f t="shared" si="99"/>
        <v>0.27557743193999074</v>
      </c>
      <c r="X239" s="16">
        <f t="shared" si="100"/>
        <v>35</v>
      </c>
      <c r="Y239" s="16">
        <f t="shared" si="101"/>
        <v>8.0520150738135126</v>
      </c>
      <c r="Z239" s="1">
        <f t="shared" si="102"/>
        <v>0.99999999999999956</v>
      </c>
      <c r="AA239" s="16">
        <f t="shared" si="103"/>
        <v>0.19600000000000001</v>
      </c>
      <c r="AB239" s="1">
        <f t="shared" si="104"/>
        <v>0</v>
      </c>
      <c r="AC239" s="1">
        <f t="shared" si="105"/>
        <v>0</v>
      </c>
    </row>
    <row r="240" spans="4:29" x14ac:dyDescent="0.3">
      <c r="D240" s="2">
        <v>7.4</v>
      </c>
      <c r="E240" s="2">
        <v>6.3</v>
      </c>
      <c r="F240" s="2">
        <v>5</v>
      </c>
      <c r="G240" s="2">
        <v>98</v>
      </c>
      <c r="H240" s="2">
        <v>0.4</v>
      </c>
      <c r="I240" s="2">
        <v>116.3</v>
      </c>
      <c r="J240" s="2">
        <v>64.3</v>
      </c>
      <c r="K240" s="2">
        <f t="shared" si="33"/>
        <v>1.8087091757387248</v>
      </c>
      <c r="L240" s="2">
        <v>0.42</v>
      </c>
      <c r="N240" s="2">
        <f t="shared" si="82"/>
        <v>0.95180500000000001</v>
      </c>
      <c r="O240" s="2">
        <f t="shared" si="83"/>
        <v>1.0345864770195246</v>
      </c>
      <c r="P240" s="2">
        <f t="shared" si="84"/>
        <v>0.44759999362363917</v>
      </c>
      <c r="Q240" s="2">
        <f t="shared" si="85"/>
        <v>5</v>
      </c>
      <c r="R240" s="2">
        <f t="shared" si="86"/>
        <v>1.2</v>
      </c>
      <c r="S240" s="2">
        <f t="shared" si="98"/>
        <v>11</v>
      </c>
      <c r="T240" s="2">
        <f t="shared" si="87"/>
        <v>0.43263661720487784</v>
      </c>
      <c r="U240" s="2">
        <f t="shared" si="88"/>
        <v>0.12204090780370019</v>
      </c>
      <c r="V240" s="2">
        <v>0</v>
      </c>
      <c r="W240" s="2">
        <f t="shared" si="99"/>
        <v>0.28208640450308198</v>
      </c>
      <c r="X240" s="16">
        <f t="shared" si="100"/>
        <v>35</v>
      </c>
      <c r="Y240" s="16">
        <f t="shared" si="101"/>
        <v>8.3194046422248125</v>
      </c>
      <c r="Z240" s="1">
        <f t="shared" si="102"/>
        <v>1</v>
      </c>
      <c r="AA240" s="16">
        <f t="shared" si="103"/>
        <v>0.22</v>
      </c>
      <c r="AB240" s="1">
        <f t="shared" si="104"/>
        <v>0</v>
      </c>
      <c r="AC240" s="1">
        <f t="shared" si="105"/>
        <v>0</v>
      </c>
    </row>
    <row r="241" spans="4:29" x14ac:dyDescent="0.3">
      <c r="D241" s="2">
        <v>7.4</v>
      </c>
      <c r="E241" s="2">
        <v>7.4</v>
      </c>
      <c r="F241" s="2">
        <v>4</v>
      </c>
      <c r="G241" s="2">
        <v>98</v>
      </c>
      <c r="H241" s="2">
        <v>0.4</v>
      </c>
      <c r="I241" s="2">
        <v>134.80000000000001</v>
      </c>
      <c r="J241" s="2">
        <v>72.3</v>
      </c>
      <c r="K241" s="2">
        <f t="shared" si="33"/>
        <v>1.8644536652835411</v>
      </c>
      <c r="L241" s="2">
        <v>0.42</v>
      </c>
      <c r="N241" s="2">
        <f t="shared" si="82"/>
        <v>0.94338999999999995</v>
      </c>
      <c r="O241" s="2">
        <f t="shared" si="83"/>
        <v>1.0345864770195246</v>
      </c>
      <c r="P241" s="2">
        <f t="shared" si="84"/>
        <v>0.45731580525587828</v>
      </c>
      <c r="Q241" s="2">
        <f t="shared" si="85"/>
        <v>5</v>
      </c>
      <c r="R241" s="2">
        <f t="shared" si="86"/>
        <v>1.2</v>
      </c>
      <c r="S241" s="2">
        <f t="shared" si="98"/>
        <v>9.8000000000000007</v>
      </c>
      <c r="T241" s="2">
        <f t="shared" si="87"/>
        <v>0.44202762689623665</v>
      </c>
      <c r="U241" s="2">
        <f t="shared" si="88"/>
        <v>0.11136001398239161</v>
      </c>
      <c r="V241" s="2">
        <v>0</v>
      </c>
      <c r="W241" s="2">
        <f t="shared" si="99"/>
        <v>0.25192998628688135</v>
      </c>
      <c r="X241" s="16">
        <f t="shared" si="100"/>
        <v>35</v>
      </c>
      <c r="Y241" s="16">
        <f t="shared" si="101"/>
        <v>9.0082621925175719</v>
      </c>
      <c r="Z241" s="1">
        <f t="shared" si="102"/>
        <v>1</v>
      </c>
      <c r="AA241" s="16">
        <f t="shared" si="103"/>
        <v>0.19600000000000001</v>
      </c>
      <c r="AB241" s="1">
        <f t="shared" si="104"/>
        <v>0</v>
      </c>
      <c r="AC241" s="1">
        <f t="shared" si="105"/>
        <v>0</v>
      </c>
    </row>
    <row r="242" spans="4:29" x14ac:dyDescent="0.3">
      <c r="D242" s="2">
        <v>7.4</v>
      </c>
      <c r="E242" s="2">
        <v>10.5</v>
      </c>
      <c r="F242" s="2">
        <v>10</v>
      </c>
      <c r="G242" s="2">
        <v>78</v>
      </c>
      <c r="H242" s="2">
        <v>0.4</v>
      </c>
      <c r="I242" s="2">
        <v>190.5</v>
      </c>
      <c r="J242" s="2">
        <v>96.5</v>
      </c>
      <c r="K242" s="2">
        <f t="shared" si="33"/>
        <v>1.9740932642487046</v>
      </c>
      <c r="L242" s="2">
        <v>0.43</v>
      </c>
      <c r="N242" s="2">
        <f t="shared" si="82"/>
        <v>0.89364999999999994</v>
      </c>
      <c r="O242" s="2">
        <f t="shared" si="83"/>
        <v>1.0345864770195246</v>
      </c>
      <c r="P242" s="2">
        <f t="shared" si="84"/>
        <v>0.45867859585492227</v>
      </c>
      <c r="Q242" s="2">
        <f t="shared" si="85"/>
        <v>5</v>
      </c>
      <c r="R242" s="2">
        <f t="shared" si="86"/>
        <v>1.2</v>
      </c>
      <c r="S242" s="2">
        <f t="shared" si="98"/>
        <v>17</v>
      </c>
      <c r="T242" s="2">
        <f t="shared" si="87"/>
        <v>0.44334485907480708</v>
      </c>
      <c r="U242" s="2">
        <f t="shared" si="88"/>
        <v>0.18083112110296912</v>
      </c>
      <c r="V242" s="2">
        <v>0</v>
      </c>
      <c r="W242" s="2">
        <f t="shared" si="99"/>
        <v>0.40787914284229215</v>
      </c>
      <c r="X242" s="16">
        <f t="shared" si="100"/>
        <v>35</v>
      </c>
      <c r="Y242" s="16">
        <f t="shared" si="101"/>
        <v>6.8852600154071393</v>
      </c>
      <c r="Z242" s="1">
        <f t="shared" si="102"/>
        <v>0.99999999999711586</v>
      </c>
      <c r="AA242" s="16">
        <f t="shared" si="103"/>
        <v>0.34</v>
      </c>
      <c r="AB242" s="1">
        <f t="shared" si="104"/>
        <v>0</v>
      </c>
      <c r="AC242" s="1">
        <f t="shared" si="105"/>
        <v>0</v>
      </c>
    </row>
    <row r="243" spans="4:29" x14ac:dyDescent="0.3">
      <c r="D243" s="2">
        <v>7.4</v>
      </c>
      <c r="E243" s="2">
        <v>3.8</v>
      </c>
      <c r="F243" s="2">
        <v>1</v>
      </c>
      <c r="G243" s="2">
        <v>93</v>
      </c>
      <c r="H243" s="2">
        <v>0.4</v>
      </c>
      <c r="I243" s="2">
        <v>65.7</v>
      </c>
      <c r="J243" s="2">
        <v>39.700000000000003</v>
      </c>
      <c r="K243" s="2">
        <f t="shared" si="33"/>
        <v>1.6549118387909318</v>
      </c>
      <c r="L243" s="2">
        <v>0.4</v>
      </c>
      <c r="N243" s="2">
        <f t="shared" si="82"/>
        <v>0.97092999999999996</v>
      </c>
      <c r="O243" s="2">
        <f t="shared" si="83"/>
        <v>1.0345864770195246</v>
      </c>
      <c r="P243" s="2">
        <f t="shared" si="84"/>
        <v>0.41776892342569261</v>
      </c>
      <c r="Q243" s="2">
        <f t="shared" si="85"/>
        <v>5</v>
      </c>
      <c r="R243" s="2">
        <f t="shared" si="86"/>
        <v>1.2</v>
      </c>
      <c r="S243" s="2">
        <f t="shared" si="98"/>
        <v>6.2</v>
      </c>
      <c r="T243" s="2">
        <f t="shared" si="87"/>
        <v>0.40380280692360965</v>
      </c>
      <c r="U243" s="2">
        <f t="shared" si="88"/>
        <v>8.1264342588874716E-2</v>
      </c>
      <c r="V243" s="2">
        <v>0</v>
      </c>
      <c r="W243" s="2">
        <f t="shared" si="99"/>
        <v>0.20124759213040361</v>
      </c>
      <c r="X243" s="16">
        <f t="shared" si="100"/>
        <v>35</v>
      </c>
      <c r="Y243" s="16">
        <f t="shared" si="101"/>
        <v>9.0072299810653735</v>
      </c>
      <c r="Z243" s="1">
        <f t="shared" si="102"/>
        <v>1</v>
      </c>
      <c r="AA243" s="16">
        <f t="shared" si="103"/>
        <v>0.124</v>
      </c>
      <c r="AB243" s="1">
        <f t="shared" si="104"/>
        <v>0</v>
      </c>
      <c r="AC243" s="1">
        <f t="shared" si="105"/>
        <v>0</v>
      </c>
    </row>
    <row r="244" spans="4:29" x14ac:dyDescent="0.3">
      <c r="D244" s="2">
        <v>7.4</v>
      </c>
      <c r="E244" s="2">
        <v>7.5</v>
      </c>
      <c r="F244" s="2">
        <v>13</v>
      </c>
      <c r="G244" s="2">
        <v>100</v>
      </c>
      <c r="H244" s="2">
        <v>0.4</v>
      </c>
      <c r="I244" s="2">
        <v>131</v>
      </c>
      <c r="J244" s="2">
        <v>68</v>
      </c>
      <c r="K244" s="2">
        <f t="shared" si="33"/>
        <v>1.9264705882352942</v>
      </c>
      <c r="L244" s="2">
        <v>0.44</v>
      </c>
      <c r="N244" s="2">
        <f t="shared" si="82"/>
        <v>0.94262500000000005</v>
      </c>
      <c r="O244" s="2">
        <f t="shared" si="83"/>
        <v>1.0345864770195246</v>
      </c>
      <c r="P244" s="2">
        <f t="shared" si="84"/>
        <v>0.47214422794117655</v>
      </c>
      <c r="Q244" s="2">
        <f t="shared" si="85"/>
        <v>5</v>
      </c>
      <c r="R244" s="2">
        <f t="shared" si="86"/>
        <v>1.2</v>
      </c>
      <c r="S244" s="2">
        <f t="shared" si="98"/>
        <v>20.6</v>
      </c>
      <c r="T244" s="2">
        <f t="shared" si="87"/>
        <v>0.45636033181232694</v>
      </c>
      <c r="U244" s="2">
        <f t="shared" si="88"/>
        <v>0.2230130964604535</v>
      </c>
      <c r="V244" s="2">
        <v>0</v>
      </c>
      <c r="W244" s="2">
        <f t="shared" si="99"/>
        <v>0.4886776542886842</v>
      </c>
      <c r="X244" s="16">
        <f t="shared" si="100"/>
        <v>35</v>
      </c>
      <c r="Y244" s="16">
        <f t="shared" si="101"/>
        <v>5.2816601995632491</v>
      </c>
      <c r="Z244" s="1">
        <f t="shared" si="102"/>
        <v>0.99999993599076398</v>
      </c>
      <c r="AA244" s="16">
        <f t="shared" si="103"/>
        <v>0.41200000000000003</v>
      </c>
      <c r="AB244" s="1">
        <f t="shared" si="104"/>
        <v>0</v>
      </c>
      <c r="AC244" s="1">
        <f t="shared" si="105"/>
        <v>0</v>
      </c>
    </row>
    <row r="245" spans="4:29" hidden="1" x14ac:dyDescent="0.3">
      <c r="D245" s="2">
        <v>7.4</v>
      </c>
      <c r="E245" s="2">
        <v>1</v>
      </c>
      <c r="F245" s="2">
        <v>8</v>
      </c>
      <c r="G245" s="2">
        <v>98</v>
      </c>
      <c r="H245" s="2">
        <v>0.4</v>
      </c>
      <c r="I245" s="2">
        <v>15</v>
      </c>
      <c r="J245" s="2">
        <v>15</v>
      </c>
      <c r="K245" s="2">
        <f t="shared" si="33"/>
        <v>1</v>
      </c>
      <c r="L245" s="2">
        <v>0.25</v>
      </c>
      <c r="N245" s="2">
        <f t="shared" si="82"/>
        <v>0.99234999999999995</v>
      </c>
      <c r="O245" s="2">
        <f t="shared" si="83"/>
        <v>1.0345864770195246</v>
      </c>
      <c r="P245" s="2">
        <f t="shared" si="84"/>
        <v>0.25801099999999999</v>
      </c>
      <c r="Q245" s="2">
        <f t="shared" si="85"/>
        <v>5</v>
      </c>
      <c r="R245" s="2">
        <f t="shared" si="86"/>
        <v>1.2</v>
      </c>
      <c r="S245" s="2">
        <f t="shared" si="89"/>
        <v>14.6</v>
      </c>
      <c r="T245" s="2">
        <f t="shared" si="87"/>
        <v>0.24938562965107347</v>
      </c>
      <c r="U245" s="2">
        <f t="shared" si="88"/>
        <v>0.15606511636518641</v>
      </c>
      <c r="V245" s="2">
        <v>0</v>
      </c>
      <c r="W245" s="2">
        <f t="shared" ref="W245:W254" si="106">IF(S245&lt;=30,U245/T245,"Non-Liq.")</f>
        <v>0.62579835327137356</v>
      </c>
    </row>
    <row r="246" spans="4:29" x14ac:dyDescent="0.3">
      <c r="D246" s="2">
        <v>7.4</v>
      </c>
      <c r="E246" s="2">
        <v>2.2000000000000002</v>
      </c>
      <c r="F246" s="2">
        <v>9</v>
      </c>
      <c r="G246" s="2">
        <v>98</v>
      </c>
      <c r="H246" s="2">
        <v>0.4</v>
      </c>
      <c r="I246" s="2">
        <v>38.1</v>
      </c>
      <c r="J246" s="2">
        <v>27.2</v>
      </c>
      <c r="K246" s="2">
        <f t="shared" si="33"/>
        <v>1.4007352941176472</v>
      </c>
      <c r="L246" s="2">
        <v>0.35</v>
      </c>
      <c r="N246" s="2">
        <f t="shared" si="82"/>
        <v>0.98316999999999999</v>
      </c>
      <c r="O246" s="2">
        <f t="shared" si="83"/>
        <v>1.0345864770195246</v>
      </c>
      <c r="P246" s="2">
        <f t="shared" si="84"/>
        <v>0.3580618389705883</v>
      </c>
      <c r="Q246" s="2">
        <f t="shared" si="85"/>
        <v>5</v>
      </c>
      <c r="R246" s="2">
        <f t="shared" si="86"/>
        <v>1.2</v>
      </c>
      <c r="S246" s="2">
        <f t="shared" ref="S246:S252" si="107">IF(Q246+R246*F246&lt;=50,Q246+R246*F246,50)</f>
        <v>15.799999999999999</v>
      </c>
      <c r="T246" s="2">
        <f t="shared" si="87"/>
        <v>0.34609174479266946</v>
      </c>
      <c r="U246" s="2">
        <f t="shared" si="88"/>
        <v>0.1681954191679009</v>
      </c>
      <c r="V246" s="2">
        <v>0</v>
      </c>
      <c r="W246" s="2">
        <f t="shared" ref="W246:W252" si="108">IF(S246&lt;=30,U246/T246,5)</f>
        <v>0.48598506522789336</v>
      </c>
      <c r="X246" s="16">
        <f t="shared" ref="X246:X252" si="109">IF(G246&lt;5,5,IF(G246&gt;35,35,G246))</f>
        <v>35</v>
      </c>
      <c r="Y246" s="16">
        <f t="shared" ref="Y246:Y252" si="110">-(F246*(1+0.004*X246)-13.32*LN(P246)-29.53*LN(D246)-3.7*LN(J246/100)+0.05*X246+16.85)/2.7</f>
        <v>4.350436002836032</v>
      </c>
      <c r="Z246" s="1">
        <f t="shared" ref="Z246:Z252" si="111">_xlfn.NORM.S.DIST(Y246,TRUE)</f>
        <v>0.99999320664471536</v>
      </c>
      <c r="AA246" s="16">
        <f t="shared" ref="AA246:AA252" si="112">S246/50</f>
        <v>0.316</v>
      </c>
      <c r="AB246" s="1">
        <f t="shared" ref="AB246:AB252" si="113">IF(AND(V246=1,W246&lt;=1),1,0)</f>
        <v>0</v>
      </c>
      <c r="AC246" s="1">
        <f t="shared" ref="AC246:AC252" si="114">IF(AND(V246=0,W246&gt;1),1,0)</f>
        <v>0</v>
      </c>
    </row>
    <row r="247" spans="4:29" x14ac:dyDescent="0.3">
      <c r="D247" s="2">
        <v>7.4</v>
      </c>
      <c r="E247" s="2">
        <v>3.5</v>
      </c>
      <c r="F247" s="2">
        <v>9</v>
      </c>
      <c r="G247" s="2">
        <v>71</v>
      </c>
      <c r="H247" s="2">
        <v>0.4</v>
      </c>
      <c r="I247" s="2">
        <v>62.9</v>
      </c>
      <c r="J247" s="2">
        <v>39</v>
      </c>
      <c r="K247" s="2">
        <f t="shared" si="33"/>
        <v>1.6128205128205129</v>
      </c>
      <c r="L247" s="2">
        <v>0.39</v>
      </c>
      <c r="N247" s="2">
        <f t="shared" si="82"/>
        <v>0.97322500000000001</v>
      </c>
      <c r="O247" s="2">
        <f t="shared" si="83"/>
        <v>1.0345864770195246</v>
      </c>
      <c r="P247" s="2">
        <f t="shared" si="84"/>
        <v>0.4081056833333333</v>
      </c>
      <c r="Q247" s="2">
        <f t="shared" si="85"/>
        <v>5</v>
      </c>
      <c r="R247" s="2">
        <f t="shared" si="86"/>
        <v>1.2</v>
      </c>
      <c r="S247" s="2">
        <f t="shared" si="107"/>
        <v>15.799999999999999</v>
      </c>
      <c r="T247" s="2">
        <f t="shared" si="87"/>
        <v>0.39446261129279347</v>
      </c>
      <c r="U247" s="2">
        <f t="shared" si="88"/>
        <v>0.1681954191679009</v>
      </c>
      <c r="V247" s="2">
        <v>1</v>
      </c>
      <c r="W247" s="2">
        <f t="shared" si="108"/>
        <v>0.42639128361662726</v>
      </c>
      <c r="X247" s="16">
        <f t="shared" si="109"/>
        <v>35</v>
      </c>
      <c r="Y247" s="16">
        <f t="shared" si="110"/>
        <v>5.4896226144340554</v>
      </c>
      <c r="Z247" s="1">
        <f t="shared" si="111"/>
        <v>0.99999997986032896</v>
      </c>
      <c r="AA247" s="16">
        <f t="shared" si="112"/>
        <v>0.316</v>
      </c>
      <c r="AB247" s="1">
        <f t="shared" si="113"/>
        <v>1</v>
      </c>
      <c r="AC247" s="1">
        <f t="shared" si="114"/>
        <v>0</v>
      </c>
    </row>
    <row r="248" spans="4:29" x14ac:dyDescent="0.3">
      <c r="D248" s="2">
        <v>7.4</v>
      </c>
      <c r="E248" s="2">
        <v>4.5</v>
      </c>
      <c r="F248" s="2">
        <v>8</v>
      </c>
      <c r="G248" s="2">
        <v>97</v>
      </c>
      <c r="H248" s="2">
        <v>0.4</v>
      </c>
      <c r="I248" s="2">
        <v>81.099999999999994</v>
      </c>
      <c r="J248" s="2">
        <v>47.2</v>
      </c>
      <c r="K248" s="2">
        <f t="shared" si="33"/>
        <v>1.7182203389830506</v>
      </c>
      <c r="L248" s="2">
        <v>0.41</v>
      </c>
      <c r="N248" s="2">
        <f t="shared" si="82"/>
        <v>0.96557499999999996</v>
      </c>
      <c r="O248" s="2">
        <f t="shared" si="83"/>
        <v>1.0345864770195246</v>
      </c>
      <c r="P248" s="2">
        <f t="shared" si="84"/>
        <v>0.43135835699152536</v>
      </c>
      <c r="Q248" s="2">
        <f t="shared" si="85"/>
        <v>5</v>
      </c>
      <c r="R248" s="2">
        <f t="shared" si="86"/>
        <v>1.2</v>
      </c>
      <c r="S248" s="2">
        <f t="shared" si="107"/>
        <v>14.6</v>
      </c>
      <c r="T248" s="2">
        <f t="shared" si="87"/>
        <v>0.41693794242719917</v>
      </c>
      <c r="U248" s="2">
        <f t="shared" si="88"/>
        <v>0.15606511636518641</v>
      </c>
      <c r="V248" s="2">
        <v>0</v>
      </c>
      <c r="W248" s="2">
        <f t="shared" si="108"/>
        <v>0.37431257864576978</v>
      </c>
      <c r="X248" s="16">
        <f t="shared" si="109"/>
        <v>35</v>
      </c>
      <c r="Y248" s="16">
        <f t="shared" si="110"/>
        <v>6.4467266445370317</v>
      </c>
      <c r="Z248" s="1">
        <f t="shared" si="111"/>
        <v>0.99999999994285416</v>
      </c>
      <c r="AA248" s="16">
        <f t="shared" si="112"/>
        <v>0.29199999999999998</v>
      </c>
      <c r="AB248" s="1">
        <f t="shared" si="113"/>
        <v>0</v>
      </c>
      <c r="AC248" s="1">
        <f t="shared" si="114"/>
        <v>0</v>
      </c>
    </row>
    <row r="249" spans="4:29" x14ac:dyDescent="0.3">
      <c r="D249" s="2">
        <v>7.4</v>
      </c>
      <c r="E249" s="2">
        <v>5.5</v>
      </c>
      <c r="F249" s="2">
        <v>17</v>
      </c>
      <c r="G249" s="2">
        <v>99</v>
      </c>
      <c r="H249" s="2">
        <v>0.4</v>
      </c>
      <c r="I249" s="2">
        <v>100.4</v>
      </c>
      <c r="J249" s="2">
        <v>56.5</v>
      </c>
      <c r="K249" s="2">
        <f t="shared" si="33"/>
        <v>1.776991150442478</v>
      </c>
      <c r="L249" s="2">
        <v>0.42</v>
      </c>
      <c r="N249" s="2">
        <f t="shared" si="82"/>
        <v>0.95792500000000003</v>
      </c>
      <c r="O249" s="2">
        <f t="shared" si="83"/>
        <v>1.0345864770195246</v>
      </c>
      <c r="P249" s="2">
        <f t="shared" si="84"/>
        <v>0.44257830442477886</v>
      </c>
      <c r="Q249" s="2">
        <f t="shared" si="85"/>
        <v>5</v>
      </c>
      <c r="R249" s="2">
        <f t="shared" si="86"/>
        <v>1.2</v>
      </c>
      <c r="S249" s="2">
        <f t="shared" si="107"/>
        <v>25.4</v>
      </c>
      <c r="T249" s="2">
        <f t="shared" si="87"/>
        <v>0.42778280429469268</v>
      </c>
      <c r="U249" s="2">
        <f t="shared" si="88"/>
        <v>0.29998649577601666</v>
      </c>
      <c r="V249" s="2">
        <v>0</v>
      </c>
      <c r="W249" s="2">
        <f t="shared" si="108"/>
        <v>0.70125889298102972</v>
      </c>
      <c r="X249" s="16">
        <f t="shared" si="109"/>
        <v>35</v>
      </c>
      <c r="Y249" s="16">
        <f t="shared" si="110"/>
        <v>3.0198624581455338</v>
      </c>
      <c r="Z249" s="1">
        <f t="shared" si="111"/>
        <v>0.99873555250154422</v>
      </c>
      <c r="AA249" s="16">
        <f t="shared" si="112"/>
        <v>0.50800000000000001</v>
      </c>
      <c r="AB249" s="1">
        <f t="shared" si="113"/>
        <v>0</v>
      </c>
      <c r="AC249" s="1">
        <f t="shared" si="114"/>
        <v>0</v>
      </c>
    </row>
    <row r="250" spans="4:29" x14ac:dyDescent="0.3">
      <c r="D250" s="2">
        <v>7.4</v>
      </c>
      <c r="E250" s="2">
        <v>7</v>
      </c>
      <c r="F250" s="2">
        <v>9</v>
      </c>
      <c r="G250" s="2">
        <v>100</v>
      </c>
      <c r="H250" s="2">
        <v>0.4</v>
      </c>
      <c r="I250" s="2">
        <v>128.80000000000001</v>
      </c>
      <c r="J250" s="2">
        <v>69.900000000000006</v>
      </c>
      <c r="K250" s="2">
        <f t="shared" si="33"/>
        <v>1.8426323319027182</v>
      </c>
      <c r="L250" s="2">
        <v>0.42</v>
      </c>
      <c r="N250" s="2">
        <f t="shared" si="82"/>
        <v>0.94645000000000001</v>
      </c>
      <c r="O250" s="2">
        <f t="shared" si="83"/>
        <v>1.0345864770195246</v>
      </c>
      <c r="P250" s="2">
        <f t="shared" si="84"/>
        <v>0.45342943633762522</v>
      </c>
      <c r="Q250" s="2">
        <f t="shared" si="85"/>
        <v>5</v>
      </c>
      <c r="R250" s="2">
        <f t="shared" si="86"/>
        <v>1.2</v>
      </c>
      <c r="S250" s="2">
        <f t="shared" si="107"/>
        <v>15.799999999999999</v>
      </c>
      <c r="T250" s="2">
        <f t="shared" si="87"/>
        <v>0.4382711802341373</v>
      </c>
      <c r="U250" s="2">
        <f t="shared" si="88"/>
        <v>0.1681954191679009</v>
      </c>
      <c r="V250" s="2">
        <v>0</v>
      </c>
      <c r="W250" s="2">
        <f t="shared" si="108"/>
        <v>0.38377020154062147</v>
      </c>
      <c r="X250" s="16">
        <f t="shared" si="109"/>
        <v>35</v>
      </c>
      <c r="Y250" s="16">
        <f t="shared" si="110"/>
        <v>6.8087857662772802</v>
      </c>
      <c r="Z250" s="1">
        <f t="shared" si="111"/>
        <v>0.99999999999507871</v>
      </c>
      <c r="AA250" s="16">
        <f t="shared" si="112"/>
        <v>0.316</v>
      </c>
      <c r="AB250" s="1">
        <f t="shared" si="113"/>
        <v>0</v>
      </c>
      <c r="AC250" s="1">
        <f t="shared" si="114"/>
        <v>0</v>
      </c>
    </row>
    <row r="251" spans="4:29" x14ac:dyDescent="0.3">
      <c r="D251" s="2">
        <v>7.4</v>
      </c>
      <c r="E251" s="2">
        <v>8</v>
      </c>
      <c r="F251" s="2">
        <v>3</v>
      </c>
      <c r="G251" s="2">
        <v>99</v>
      </c>
      <c r="H251" s="2">
        <v>0.4</v>
      </c>
      <c r="I251" s="2">
        <v>147.5</v>
      </c>
      <c r="J251" s="2">
        <v>78.599999999999994</v>
      </c>
      <c r="K251" s="2">
        <f t="shared" si="33"/>
        <v>1.8765903307888041</v>
      </c>
      <c r="L251" s="2">
        <v>0.42</v>
      </c>
      <c r="N251" s="2">
        <f t="shared" si="82"/>
        <v>0.93879999999999997</v>
      </c>
      <c r="O251" s="2">
        <f t="shared" si="83"/>
        <v>1.0345864770195246</v>
      </c>
      <c r="P251" s="2">
        <f t="shared" si="84"/>
        <v>0.45805318066157763</v>
      </c>
      <c r="Q251" s="2">
        <f t="shared" si="85"/>
        <v>5</v>
      </c>
      <c r="R251" s="2">
        <f t="shared" si="86"/>
        <v>1.2</v>
      </c>
      <c r="S251" s="2">
        <f t="shared" si="107"/>
        <v>8.6</v>
      </c>
      <c r="T251" s="2">
        <f t="shared" si="87"/>
        <v>0.44274035166316339</v>
      </c>
      <c r="U251" s="2">
        <f t="shared" si="88"/>
        <v>0.10098736556838772</v>
      </c>
      <c r="V251" s="2">
        <v>0</v>
      </c>
      <c r="W251" s="2">
        <f t="shared" si="108"/>
        <v>0.22809614074937279</v>
      </c>
      <c r="X251" s="16">
        <f t="shared" si="109"/>
        <v>35</v>
      </c>
      <c r="Y251" s="16">
        <f t="shared" si="110"/>
        <v>9.5529236237352961</v>
      </c>
      <c r="Z251" s="1">
        <f t="shared" si="111"/>
        <v>1</v>
      </c>
      <c r="AA251" s="16">
        <f t="shared" si="112"/>
        <v>0.17199999999999999</v>
      </c>
      <c r="AB251" s="1">
        <f t="shared" si="113"/>
        <v>0</v>
      </c>
      <c r="AC251" s="1">
        <f t="shared" si="114"/>
        <v>0</v>
      </c>
    </row>
    <row r="252" spans="4:29" x14ac:dyDescent="0.3">
      <c r="D252" s="2">
        <v>7.4</v>
      </c>
      <c r="E252" s="2">
        <v>9</v>
      </c>
      <c r="F252" s="2">
        <v>5</v>
      </c>
      <c r="G252" s="2">
        <v>95</v>
      </c>
      <c r="H252" s="2">
        <v>0.4</v>
      </c>
      <c r="I252" s="2">
        <v>166.5</v>
      </c>
      <c r="J252" s="2">
        <v>87.6</v>
      </c>
      <c r="K252" s="2">
        <f t="shared" si="33"/>
        <v>1.9006849315068495</v>
      </c>
      <c r="L252" s="2">
        <v>0.42</v>
      </c>
      <c r="N252" s="2">
        <f t="shared" si="82"/>
        <v>0.93115000000000003</v>
      </c>
      <c r="O252" s="2">
        <f t="shared" si="83"/>
        <v>1.0345864770195246</v>
      </c>
      <c r="P252" s="2">
        <f t="shared" si="84"/>
        <v>0.46015392123287674</v>
      </c>
      <c r="Q252" s="2">
        <f t="shared" si="85"/>
        <v>5</v>
      </c>
      <c r="R252" s="2">
        <f t="shared" si="86"/>
        <v>1.2</v>
      </c>
      <c r="S252" s="2">
        <f t="shared" si="107"/>
        <v>11</v>
      </c>
      <c r="T252" s="2">
        <f t="shared" si="87"/>
        <v>0.44477086396731702</v>
      </c>
      <c r="U252" s="2">
        <f t="shared" si="88"/>
        <v>0.12204090780370019</v>
      </c>
      <c r="V252" s="2">
        <v>1</v>
      </c>
      <c r="W252" s="2">
        <f t="shared" si="108"/>
        <v>0.27439051810882131</v>
      </c>
      <c r="X252" s="16">
        <f t="shared" si="109"/>
        <v>35</v>
      </c>
      <c r="Y252" s="16">
        <f t="shared" si="110"/>
        <v>8.8796137823392236</v>
      </c>
      <c r="Z252" s="1">
        <f t="shared" si="111"/>
        <v>1</v>
      </c>
      <c r="AA252" s="16">
        <f t="shared" si="112"/>
        <v>0.22</v>
      </c>
      <c r="AB252" s="1">
        <f t="shared" si="113"/>
        <v>1</v>
      </c>
      <c r="AC252" s="1">
        <f t="shared" si="114"/>
        <v>0</v>
      </c>
    </row>
    <row r="253" spans="4:29" hidden="1" x14ac:dyDescent="0.3">
      <c r="D253" s="2">
        <v>7.4</v>
      </c>
      <c r="E253" s="2">
        <v>1.2</v>
      </c>
      <c r="F253" s="2">
        <v>12</v>
      </c>
      <c r="G253" s="2">
        <v>99</v>
      </c>
      <c r="H253" s="2">
        <v>0.4</v>
      </c>
      <c r="I253" s="2">
        <v>18.2</v>
      </c>
      <c r="J253" s="2">
        <v>18.2</v>
      </c>
      <c r="K253" s="2">
        <f t="shared" si="33"/>
        <v>1</v>
      </c>
      <c r="L253" s="2">
        <v>0.25</v>
      </c>
      <c r="N253" s="2">
        <f t="shared" si="82"/>
        <v>0.99082000000000003</v>
      </c>
      <c r="O253" s="2">
        <f t="shared" si="83"/>
        <v>1.0345864770195246</v>
      </c>
      <c r="P253" s="2">
        <f t="shared" si="84"/>
        <v>0.25761320000000004</v>
      </c>
      <c r="Q253" s="2">
        <f t="shared" si="85"/>
        <v>5</v>
      </c>
      <c r="R253" s="2">
        <f t="shared" si="86"/>
        <v>1.2</v>
      </c>
      <c r="S253" s="2">
        <f t="shared" si="89"/>
        <v>19.399999999999999</v>
      </c>
      <c r="T253" s="2">
        <f t="shared" si="87"/>
        <v>0.24900112820161907</v>
      </c>
      <c r="U253" s="2">
        <f t="shared" si="88"/>
        <v>0.20807218920420215</v>
      </c>
      <c r="V253" s="2">
        <v>0</v>
      </c>
      <c r="W253" s="2">
        <f t="shared" si="106"/>
        <v>0.83562749577473283</v>
      </c>
    </row>
    <row r="254" spans="4:29" hidden="1" x14ac:dyDescent="0.3">
      <c r="D254" s="2">
        <v>7.4</v>
      </c>
      <c r="E254" s="2">
        <v>2.2000000000000002</v>
      </c>
      <c r="F254" s="2">
        <v>4</v>
      </c>
      <c r="G254" s="2">
        <v>77</v>
      </c>
      <c r="H254" s="2">
        <v>0.4</v>
      </c>
      <c r="I254" s="2">
        <v>35.9</v>
      </c>
      <c r="J254" s="2">
        <v>35.9</v>
      </c>
      <c r="K254" s="2">
        <f t="shared" si="33"/>
        <v>1</v>
      </c>
      <c r="L254" s="2">
        <v>0.25</v>
      </c>
      <c r="N254" s="2">
        <f t="shared" si="82"/>
        <v>0.98316999999999999</v>
      </c>
      <c r="O254" s="2">
        <f t="shared" si="83"/>
        <v>1.0345864770195246</v>
      </c>
      <c r="P254" s="2">
        <f t="shared" si="84"/>
        <v>0.25562420000000002</v>
      </c>
      <c r="Q254" s="2">
        <f t="shared" si="85"/>
        <v>5</v>
      </c>
      <c r="R254" s="2">
        <f t="shared" si="86"/>
        <v>1.2</v>
      </c>
      <c r="S254" s="2">
        <f t="shared" si="89"/>
        <v>9.8000000000000007</v>
      </c>
      <c r="T254" s="2">
        <f t="shared" si="87"/>
        <v>0.24707862095434668</v>
      </c>
      <c r="U254" s="2">
        <f t="shared" si="88"/>
        <v>0.11136001398239161</v>
      </c>
      <c r="V254" s="2">
        <v>0</v>
      </c>
      <c r="W254" s="2">
        <f t="shared" si="106"/>
        <v>0.45070679750542991</v>
      </c>
    </row>
    <row r="255" spans="4:29" x14ac:dyDescent="0.3">
      <c r="D255" s="2">
        <v>7.4</v>
      </c>
      <c r="E255" s="2">
        <v>3</v>
      </c>
      <c r="F255" s="2">
        <v>7</v>
      </c>
      <c r="G255" s="2">
        <v>94</v>
      </c>
      <c r="H255" s="2">
        <v>0.4</v>
      </c>
      <c r="I255" s="2">
        <v>51.2</v>
      </c>
      <c r="J255" s="2">
        <v>45.2</v>
      </c>
      <c r="K255" s="2">
        <f t="shared" si="33"/>
        <v>1.1327433628318584</v>
      </c>
      <c r="L255" s="2">
        <v>0.28000000000000003</v>
      </c>
      <c r="N255" s="2">
        <f t="shared" si="82"/>
        <v>0.97704999999999997</v>
      </c>
      <c r="O255" s="2">
        <f t="shared" si="83"/>
        <v>1.0345864770195246</v>
      </c>
      <c r="P255" s="2">
        <f t="shared" si="84"/>
        <v>0.28775419469026547</v>
      </c>
      <c r="Q255" s="2">
        <f t="shared" si="85"/>
        <v>5</v>
      </c>
      <c r="R255" s="2">
        <f t="shared" si="86"/>
        <v>1.2</v>
      </c>
      <c r="S255" s="2">
        <f t="shared" ref="S255:S308" si="115">IF(Q255+R255*F255&lt;=50,Q255+R255*F255,50)</f>
        <v>13.4</v>
      </c>
      <c r="T255" s="2">
        <f t="shared" si="87"/>
        <v>0.27813450212420959</v>
      </c>
      <c r="U255" s="2">
        <f t="shared" si="88"/>
        <v>0.14436344918824284</v>
      </c>
      <c r="V255" s="2">
        <v>0</v>
      </c>
      <c r="W255" s="2">
        <f t="shared" ref="W255:W308" si="116">IF(S255&lt;=30,U255/T255,5)</f>
        <v>0.51904185955244364</v>
      </c>
      <c r="X255" s="16">
        <f t="shared" ref="X255:X308" si="117">IF(G255&lt;5,5,IF(G255&gt;35,35,G255))</f>
        <v>35</v>
      </c>
      <c r="Y255" s="16">
        <f t="shared" ref="Y255:Y308" si="118">-(F255*(1+0.004*X255)-13.32*LN(P255)-29.53*LN(D255)-3.7*LN(J255/100)+0.05*X255+16.85)/2.7</f>
        <v>4.8124421736774945</v>
      </c>
      <c r="Z255" s="1">
        <f t="shared" ref="Z255:Z308" si="119">_xlfn.NORM.S.DIST(Y255,TRUE)</f>
        <v>0.99999925451489546</v>
      </c>
      <c r="AA255" s="16">
        <f t="shared" ref="AA255:AA308" si="120">S255/50</f>
        <v>0.26800000000000002</v>
      </c>
      <c r="AB255" s="1">
        <f t="shared" ref="AB255:AB308" si="121">IF(AND(V255=1,W255&lt;=1),1,0)</f>
        <v>0</v>
      </c>
      <c r="AC255" s="1">
        <f t="shared" ref="AC255:AC308" si="122">IF(AND(V255=0,W255&gt;1),1,0)</f>
        <v>0</v>
      </c>
    </row>
    <row r="256" spans="4:29" x14ac:dyDescent="0.3">
      <c r="D256" s="2">
        <v>7.4</v>
      </c>
      <c r="E256" s="2">
        <v>3.8</v>
      </c>
      <c r="F256" s="2">
        <v>7</v>
      </c>
      <c r="G256" s="2">
        <v>68</v>
      </c>
      <c r="H256" s="2">
        <v>0.4</v>
      </c>
      <c r="I256" s="2">
        <v>66.2</v>
      </c>
      <c r="J256" s="2">
        <v>52.2</v>
      </c>
      <c r="K256" s="2">
        <f t="shared" si="33"/>
        <v>1.2681992337164751</v>
      </c>
      <c r="L256" s="2">
        <v>0.31</v>
      </c>
      <c r="N256" s="2">
        <f t="shared" si="82"/>
        <v>0.97092999999999996</v>
      </c>
      <c r="O256" s="2">
        <f t="shared" si="83"/>
        <v>1.0345864770195246</v>
      </c>
      <c r="P256" s="2">
        <f t="shared" si="84"/>
        <v>0.32014649731800759</v>
      </c>
      <c r="Q256" s="2">
        <f t="shared" si="85"/>
        <v>5</v>
      </c>
      <c r="R256" s="2">
        <f t="shared" si="86"/>
        <v>1.2</v>
      </c>
      <c r="S256" s="2">
        <f t="shared" si="115"/>
        <v>13.4</v>
      </c>
      <c r="T256" s="2">
        <f t="shared" si="87"/>
        <v>0.30944392221353756</v>
      </c>
      <c r="U256" s="2">
        <f t="shared" si="88"/>
        <v>0.14436344918824284</v>
      </c>
      <c r="V256" s="2">
        <v>1</v>
      </c>
      <c r="W256" s="2">
        <f t="shared" si="116"/>
        <v>0.46652539870736948</v>
      </c>
      <c r="X256" s="16">
        <f t="shared" si="117"/>
        <v>35</v>
      </c>
      <c r="Y256" s="16">
        <f t="shared" si="118"/>
        <v>5.5360043898230504</v>
      </c>
      <c r="Z256" s="1">
        <f t="shared" si="119"/>
        <v>0.99999998452750938</v>
      </c>
      <c r="AA256" s="16">
        <f t="shared" si="120"/>
        <v>0.26800000000000002</v>
      </c>
      <c r="AB256" s="1">
        <f t="shared" si="121"/>
        <v>1</v>
      </c>
      <c r="AC256" s="1">
        <f t="shared" si="122"/>
        <v>0</v>
      </c>
    </row>
    <row r="257" spans="4:29" x14ac:dyDescent="0.3">
      <c r="D257" s="2">
        <v>7.4</v>
      </c>
      <c r="E257" s="2">
        <v>5</v>
      </c>
      <c r="F257" s="2">
        <v>5</v>
      </c>
      <c r="G257" s="2">
        <v>94</v>
      </c>
      <c r="H257" s="2">
        <v>0.4</v>
      </c>
      <c r="I257" s="2">
        <v>88.7</v>
      </c>
      <c r="J257" s="2">
        <v>62.7</v>
      </c>
      <c r="K257" s="2">
        <f t="shared" si="33"/>
        <v>1.4146730462519936</v>
      </c>
      <c r="L257" s="2">
        <v>0.33</v>
      </c>
      <c r="N257" s="2">
        <f t="shared" si="82"/>
        <v>0.96174999999999999</v>
      </c>
      <c r="O257" s="2">
        <f t="shared" si="83"/>
        <v>1.0345864770195246</v>
      </c>
      <c r="P257" s="2">
        <f t="shared" si="84"/>
        <v>0.35374606858054225</v>
      </c>
      <c r="Q257" s="2">
        <f t="shared" si="85"/>
        <v>5</v>
      </c>
      <c r="R257" s="2">
        <f t="shared" si="86"/>
        <v>1.2</v>
      </c>
      <c r="S257" s="2">
        <f t="shared" si="115"/>
        <v>11</v>
      </c>
      <c r="T257" s="2">
        <f t="shared" si="87"/>
        <v>0.34192025165419443</v>
      </c>
      <c r="U257" s="2">
        <f t="shared" si="88"/>
        <v>0.12204090780370019</v>
      </c>
      <c r="V257" s="2">
        <v>0</v>
      </c>
      <c r="W257" s="2">
        <f t="shared" si="116"/>
        <v>0.35692798894851036</v>
      </c>
      <c r="X257" s="16">
        <f t="shared" si="117"/>
        <v>35</v>
      </c>
      <c r="Y257" s="16">
        <f t="shared" si="118"/>
        <v>7.1239587055675164</v>
      </c>
      <c r="Z257" s="1">
        <f t="shared" si="119"/>
        <v>0.99999999999947564</v>
      </c>
      <c r="AA257" s="16">
        <f t="shared" si="120"/>
        <v>0.22</v>
      </c>
      <c r="AB257" s="1">
        <f t="shared" si="121"/>
        <v>0</v>
      </c>
      <c r="AC257" s="1">
        <f t="shared" si="122"/>
        <v>0</v>
      </c>
    </row>
    <row r="258" spans="4:29" x14ac:dyDescent="0.3">
      <c r="D258" s="2">
        <v>7.4</v>
      </c>
      <c r="E258" s="2">
        <v>5.8</v>
      </c>
      <c r="F258" s="2">
        <v>10</v>
      </c>
      <c r="G258" s="2">
        <v>99</v>
      </c>
      <c r="H258" s="2">
        <v>0.4</v>
      </c>
      <c r="I258" s="2">
        <v>103.6</v>
      </c>
      <c r="J258" s="2">
        <v>69.599999999999994</v>
      </c>
      <c r="K258" s="2">
        <f t="shared" si="33"/>
        <v>1.4885057471264369</v>
      </c>
      <c r="L258" s="2">
        <v>0.35</v>
      </c>
      <c r="N258" s="2">
        <f t="shared" si="82"/>
        <v>0.95562999999999998</v>
      </c>
      <c r="O258" s="2">
        <f t="shared" si="83"/>
        <v>1.0345864770195246</v>
      </c>
      <c r="P258" s="2">
        <f t="shared" si="84"/>
        <v>0.36983979425287361</v>
      </c>
      <c r="Q258" s="2">
        <f t="shared" si="85"/>
        <v>5</v>
      </c>
      <c r="R258" s="2">
        <f t="shared" si="86"/>
        <v>1.2</v>
      </c>
      <c r="S258" s="2">
        <f t="shared" si="115"/>
        <v>17</v>
      </c>
      <c r="T258" s="2">
        <f t="shared" si="87"/>
        <v>0.3574759601713739</v>
      </c>
      <c r="U258" s="2">
        <f t="shared" si="88"/>
        <v>0.18083112110296912</v>
      </c>
      <c r="V258" s="2">
        <v>1</v>
      </c>
      <c r="W258" s="2">
        <f t="shared" si="116"/>
        <v>0.50585533364615265</v>
      </c>
      <c r="X258" s="16">
        <f t="shared" si="117"/>
        <v>35</v>
      </c>
      <c r="Y258" s="16">
        <f t="shared" si="118"/>
        <v>5.375405437185397</v>
      </c>
      <c r="Z258" s="1">
        <f t="shared" si="119"/>
        <v>0.99999996179472683</v>
      </c>
      <c r="AA258" s="16">
        <f t="shared" si="120"/>
        <v>0.34</v>
      </c>
      <c r="AB258" s="1">
        <f t="shared" si="121"/>
        <v>1</v>
      </c>
      <c r="AC258" s="1">
        <f t="shared" si="122"/>
        <v>0</v>
      </c>
    </row>
    <row r="259" spans="4:29" x14ac:dyDescent="0.3">
      <c r="D259" s="2">
        <v>7.4</v>
      </c>
      <c r="E259" s="2">
        <v>7.6</v>
      </c>
      <c r="F259" s="2">
        <v>7</v>
      </c>
      <c r="G259" s="2">
        <v>80</v>
      </c>
      <c r="H259" s="2">
        <v>0.4</v>
      </c>
      <c r="I259" s="2">
        <v>141.6</v>
      </c>
      <c r="J259" s="2">
        <v>89.6</v>
      </c>
      <c r="K259" s="2">
        <f t="shared" si="33"/>
        <v>1.5803571428571428</v>
      </c>
      <c r="L259" s="2">
        <v>0.36</v>
      </c>
      <c r="N259" s="2">
        <f t="shared" si="82"/>
        <v>0.94186000000000003</v>
      </c>
      <c r="O259" s="2">
        <f t="shared" si="83"/>
        <v>1.0345864770195246</v>
      </c>
      <c r="P259" s="2">
        <f t="shared" si="84"/>
        <v>0.38700354642857149</v>
      </c>
      <c r="Q259" s="2">
        <f t="shared" si="85"/>
        <v>5</v>
      </c>
      <c r="R259" s="2">
        <f t="shared" si="86"/>
        <v>1.2</v>
      </c>
      <c r="S259" s="2">
        <f t="shared" si="115"/>
        <v>13.4</v>
      </c>
      <c r="T259" s="2">
        <f t="shared" si="87"/>
        <v>0.3740659239462184</v>
      </c>
      <c r="U259" s="2">
        <f t="shared" si="88"/>
        <v>0.14436344918824284</v>
      </c>
      <c r="V259" s="2">
        <v>1</v>
      </c>
      <c r="W259" s="2">
        <f t="shared" si="116"/>
        <v>0.38593050033875526</v>
      </c>
      <c r="X259" s="16">
        <f t="shared" si="117"/>
        <v>35</v>
      </c>
      <c r="Y259" s="16">
        <f t="shared" si="118"/>
        <v>7.2120103924653991</v>
      </c>
      <c r="Z259" s="1">
        <f t="shared" si="119"/>
        <v>0.99999999999972433</v>
      </c>
      <c r="AA259" s="16">
        <f t="shared" si="120"/>
        <v>0.26800000000000002</v>
      </c>
      <c r="AB259" s="1">
        <f t="shared" si="121"/>
        <v>1</v>
      </c>
      <c r="AC259" s="1">
        <f t="shared" si="122"/>
        <v>0</v>
      </c>
    </row>
    <row r="260" spans="4:29" x14ac:dyDescent="0.3">
      <c r="D260" s="2">
        <v>7.4</v>
      </c>
      <c r="E260" s="2">
        <v>8.5</v>
      </c>
      <c r="F260" s="2">
        <v>9</v>
      </c>
      <c r="G260" s="2">
        <v>78</v>
      </c>
      <c r="H260" s="2">
        <v>0.4</v>
      </c>
      <c r="I260" s="2">
        <v>159</v>
      </c>
      <c r="J260" s="2">
        <v>98</v>
      </c>
      <c r="K260" s="2">
        <f t="shared" ref="K260:K323" si="123">I260/J260</f>
        <v>1.6224489795918366</v>
      </c>
      <c r="L260" s="2">
        <v>0.36</v>
      </c>
      <c r="N260" s="2">
        <f t="shared" si="82"/>
        <v>0.934975</v>
      </c>
      <c r="O260" s="2">
        <f t="shared" si="83"/>
        <v>1.0345864770195246</v>
      </c>
      <c r="P260" s="2">
        <f t="shared" si="84"/>
        <v>0.3944068010204082</v>
      </c>
      <c r="Q260" s="2">
        <f t="shared" si="85"/>
        <v>5</v>
      </c>
      <c r="R260" s="2">
        <f t="shared" si="86"/>
        <v>1.2</v>
      </c>
      <c r="S260" s="2">
        <f t="shared" si="115"/>
        <v>15.799999999999999</v>
      </c>
      <c r="T260" s="2">
        <f t="shared" si="87"/>
        <v>0.38122168594028993</v>
      </c>
      <c r="U260" s="2">
        <f t="shared" si="88"/>
        <v>0.1681954191679009</v>
      </c>
      <c r="V260" s="2">
        <v>1</v>
      </c>
      <c r="W260" s="2">
        <f t="shared" si="116"/>
        <v>0.44120107898123362</v>
      </c>
      <c r="X260" s="16">
        <f t="shared" si="117"/>
        <v>35</v>
      </c>
      <c r="Y260" s="16">
        <f t="shared" si="118"/>
        <v>6.5838495761057647</v>
      </c>
      <c r="Z260" s="1">
        <f t="shared" si="119"/>
        <v>0.999999999977079</v>
      </c>
      <c r="AA260" s="16">
        <f t="shared" si="120"/>
        <v>0.316</v>
      </c>
      <c r="AB260" s="1">
        <f t="shared" si="121"/>
        <v>1</v>
      </c>
      <c r="AC260" s="1">
        <f t="shared" si="122"/>
        <v>0</v>
      </c>
    </row>
    <row r="261" spans="4:29" x14ac:dyDescent="0.3">
      <c r="D261" s="2">
        <v>7.4</v>
      </c>
      <c r="E261" s="2">
        <v>9.5</v>
      </c>
      <c r="F261" s="2">
        <v>4</v>
      </c>
      <c r="G261" s="2">
        <v>78</v>
      </c>
      <c r="H261" s="2">
        <v>0.4</v>
      </c>
      <c r="I261" s="2">
        <v>178.1</v>
      </c>
      <c r="J261" s="2">
        <v>107.1</v>
      </c>
      <c r="K261" s="2">
        <f t="shared" si="123"/>
        <v>1.6629318394024277</v>
      </c>
      <c r="L261" s="2">
        <v>0.37</v>
      </c>
      <c r="N261" s="2">
        <f t="shared" ref="N261:N324" si="124">IF(E261&lt;=9.15,1-0.00765*E261,IF(AND(E261&gt;9.15,E261&lt;=23),1.174-0.0267*E261,IF(AND(E261&gt;23,E261&lt;=30),0.744-0.008*E261,0.5)))</f>
        <v>0.92034999999999989</v>
      </c>
      <c r="O261" s="2">
        <f t="shared" ref="O261:O324" si="125">(10^2.24)/(D261^2.56)</f>
        <v>1.0345864770195246</v>
      </c>
      <c r="P261" s="2">
        <f t="shared" ref="P261:P324" si="126">0.65*H261*I261*N261/J261</f>
        <v>0.39792462278244622</v>
      </c>
      <c r="Q261" s="2">
        <f t="shared" ref="Q261:Q324" si="127">IF(G261&lt;=5,0,IF(AND(G261&gt;5,G261&lt;35),EXP(1.76-190/G261^2),5))</f>
        <v>5</v>
      </c>
      <c r="R261" s="2">
        <f t="shared" ref="R261:R324" si="128">IF(G261&lt;=5,1,IF(AND(G261&gt;5,G261&lt;35),(0.99+(G261^1.5)/1000),1.2))</f>
        <v>1.2</v>
      </c>
      <c r="S261" s="2">
        <f t="shared" si="115"/>
        <v>9.8000000000000007</v>
      </c>
      <c r="T261" s="2">
        <f t="shared" ref="T261:T324" si="129">P261/O261</f>
        <v>0.38462190606705238</v>
      </c>
      <c r="U261" s="2">
        <f t="shared" ref="U261:U324" si="130">1/(34-S261)+S261/135+50/((10*S261+45)^2)-1/200</f>
        <v>0.11136001398239161</v>
      </c>
      <c r="V261" s="2">
        <v>1</v>
      </c>
      <c r="W261" s="2">
        <f t="shared" si="116"/>
        <v>0.28953112712976325</v>
      </c>
      <c r="X261" s="16">
        <f t="shared" si="117"/>
        <v>35</v>
      </c>
      <c r="Y261" s="16">
        <f t="shared" si="118"/>
        <v>8.8604500797560792</v>
      </c>
      <c r="Z261" s="1">
        <f t="shared" si="119"/>
        <v>1</v>
      </c>
      <c r="AA261" s="16">
        <f t="shared" si="120"/>
        <v>0.19600000000000001</v>
      </c>
      <c r="AB261" s="1">
        <f t="shared" si="121"/>
        <v>1</v>
      </c>
      <c r="AC261" s="1">
        <f t="shared" si="122"/>
        <v>0</v>
      </c>
    </row>
    <row r="262" spans="4:29" x14ac:dyDescent="0.3">
      <c r="D262" s="2">
        <v>7.4</v>
      </c>
      <c r="E262" s="2">
        <v>1.9</v>
      </c>
      <c r="F262" s="2">
        <v>14</v>
      </c>
      <c r="G262" s="2">
        <v>82</v>
      </c>
      <c r="H262" s="2">
        <v>0.4</v>
      </c>
      <c r="I262" s="2">
        <v>22.8</v>
      </c>
      <c r="J262" s="2">
        <v>7.5</v>
      </c>
      <c r="K262" s="2">
        <f t="shared" si="123"/>
        <v>3.04</v>
      </c>
      <c r="L262" s="2">
        <v>0.76</v>
      </c>
      <c r="N262" s="2">
        <f t="shared" si="124"/>
        <v>0.98546500000000004</v>
      </c>
      <c r="O262" s="2">
        <f t="shared" si="125"/>
        <v>1.0345864770195246</v>
      </c>
      <c r="P262" s="2">
        <f t="shared" si="126"/>
        <v>0.77891153600000018</v>
      </c>
      <c r="Q262" s="2">
        <f t="shared" si="127"/>
        <v>5</v>
      </c>
      <c r="R262" s="2">
        <f t="shared" si="128"/>
        <v>1.2</v>
      </c>
      <c r="S262" s="2">
        <f t="shared" si="115"/>
        <v>21.8</v>
      </c>
      <c r="T262" s="2">
        <f t="shared" si="129"/>
        <v>0.75287233431072642</v>
      </c>
      <c r="U262" s="2">
        <f t="shared" si="130"/>
        <v>0.23917156177661986</v>
      </c>
      <c r="V262" s="2">
        <v>1</v>
      </c>
      <c r="W262" s="2">
        <f t="shared" si="116"/>
        <v>0.31767877617071349</v>
      </c>
      <c r="X262" s="16">
        <f t="shared" si="117"/>
        <v>35</v>
      </c>
      <c r="Y262" s="16">
        <f t="shared" si="118"/>
        <v>4.3080037003415184</v>
      </c>
      <c r="Z262" s="1">
        <f t="shared" si="119"/>
        <v>0.99999176326850336</v>
      </c>
      <c r="AA262" s="16">
        <f t="shared" si="120"/>
        <v>0.436</v>
      </c>
      <c r="AB262" s="1">
        <f t="shared" si="121"/>
        <v>1</v>
      </c>
      <c r="AC262" s="1">
        <f t="shared" si="122"/>
        <v>0</v>
      </c>
    </row>
    <row r="263" spans="4:29" x14ac:dyDescent="0.3">
      <c r="D263" s="2">
        <v>7.4</v>
      </c>
      <c r="E263" s="2">
        <v>2.8</v>
      </c>
      <c r="F263" s="2">
        <v>5</v>
      </c>
      <c r="G263" s="2">
        <v>98</v>
      </c>
      <c r="H263" s="2">
        <v>0.4</v>
      </c>
      <c r="I263" s="2">
        <v>38.9</v>
      </c>
      <c r="J263" s="2">
        <v>14.6</v>
      </c>
      <c r="K263" s="2">
        <f t="shared" si="123"/>
        <v>2.6643835616438354</v>
      </c>
      <c r="L263" s="2">
        <v>0.65</v>
      </c>
      <c r="N263" s="2">
        <f t="shared" si="124"/>
        <v>0.97858000000000001</v>
      </c>
      <c r="O263" s="2">
        <f t="shared" si="125"/>
        <v>1.0345864770195246</v>
      </c>
      <c r="P263" s="2">
        <f t="shared" si="126"/>
        <v>0.67790124109589056</v>
      </c>
      <c r="Q263" s="2">
        <f t="shared" si="127"/>
        <v>5</v>
      </c>
      <c r="R263" s="2">
        <f t="shared" si="128"/>
        <v>1.2</v>
      </c>
      <c r="S263" s="2">
        <f t="shared" si="115"/>
        <v>11</v>
      </c>
      <c r="T263" s="2">
        <f t="shared" si="129"/>
        <v>0.65523883808032546</v>
      </c>
      <c r="U263" s="2">
        <f t="shared" si="130"/>
        <v>0.12204090780370019</v>
      </c>
      <c r="V263" s="2">
        <v>0</v>
      </c>
      <c r="W263" s="2">
        <f t="shared" si="116"/>
        <v>0.18625408127706136</v>
      </c>
      <c r="X263" s="16">
        <f t="shared" si="117"/>
        <v>35</v>
      </c>
      <c r="Y263" s="16">
        <f t="shared" si="118"/>
        <v>8.3356131752281115</v>
      </c>
      <c r="Z263" s="1">
        <f t="shared" si="119"/>
        <v>1</v>
      </c>
      <c r="AA263" s="16">
        <f t="shared" si="120"/>
        <v>0.22</v>
      </c>
      <c r="AB263" s="1">
        <f t="shared" si="121"/>
        <v>0</v>
      </c>
      <c r="AC263" s="1">
        <f t="shared" si="122"/>
        <v>0</v>
      </c>
    </row>
    <row r="264" spans="4:29" x14ac:dyDescent="0.3">
      <c r="D264" s="2">
        <v>7.4</v>
      </c>
      <c r="E264" s="2">
        <v>3.8</v>
      </c>
      <c r="F264" s="2">
        <v>6</v>
      </c>
      <c r="G264" s="2">
        <v>82</v>
      </c>
      <c r="H264" s="2">
        <v>0.4</v>
      </c>
      <c r="I264" s="2">
        <v>57.7</v>
      </c>
      <c r="J264" s="2">
        <v>23.4</v>
      </c>
      <c r="K264" s="2">
        <f t="shared" si="123"/>
        <v>2.4658119658119659</v>
      </c>
      <c r="L264" s="2">
        <v>0.6</v>
      </c>
      <c r="N264" s="2">
        <f t="shared" si="124"/>
        <v>0.97092999999999996</v>
      </c>
      <c r="O264" s="2">
        <f t="shared" si="125"/>
        <v>1.0345864770195246</v>
      </c>
      <c r="P264" s="2">
        <f t="shared" si="126"/>
        <v>0.62247401111111123</v>
      </c>
      <c r="Q264" s="2">
        <f t="shared" si="127"/>
        <v>5</v>
      </c>
      <c r="R264" s="2">
        <f t="shared" si="128"/>
        <v>1.2</v>
      </c>
      <c r="S264" s="2">
        <f t="shared" si="115"/>
        <v>12.2</v>
      </c>
      <c r="T264" s="2">
        <f t="shared" si="129"/>
        <v>0.60166455384605222</v>
      </c>
      <c r="U264" s="2">
        <f t="shared" si="130"/>
        <v>0.13303475154594152</v>
      </c>
      <c r="V264" s="2">
        <v>1</v>
      </c>
      <c r="W264" s="2">
        <f t="shared" si="116"/>
        <v>0.2211111668379605</v>
      </c>
      <c r="X264" s="16">
        <f t="shared" si="117"/>
        <v>35</v>
      </c>
      <c r="Y264" s="16">
        <f t="shared" si="118"/>
        <v>8.1390024825996559</v>
      </c>
      <c r="Z264" s="1">
        <f t="shared" si="119"/>
        <v>0.99999999999999978</v>
      </c>
      <c r="AA264" s="16">
        <f t="shared" si="120"/>
        <v>0.24399999999999999</v>
      </c>
      <c r="AB264" s="1">
        <f t="shared" si="121"/>
        <v>1</v>
      </c>
      <c r="AC264" s="1">
        <f t="shared" si="122"/>
        <v>0</v>
      </c>
    </row>
    <row r="265" spans="4:29" x14ac:dyDescent="0.3">
      <c r="D265" s="2">
        <v>7.4</v>
      </c>
      <c r="E265" s="2">
        <v>5</v>
      </c>
      <c r="F265" s="2">
        <v>21</v>
      </c>
      <c r="G265" s="2">
        <v>65</v>
      </c>
      <c r="H265" s="2">
        <v>0.4</v>
      </c>
      <c r="I265" s="2">
        <v>80.599999999999994</v>
      </c>
      <c r="J265" s="2">
        <v>34.299999999999997</v>
      </c>
      <c r="K265" s="2">
        <f t="shared" si="123"/>
        <v>2.3498542274052476</v>
      </c>
      <c r="L265" s="2">
        <v>0.56000000000000005</v>
      </c>
      <c r="N265" s="2">
        <f t="shared" si="124"/>
        <v>0.96174999999999999</v>
      </c>
      <c r="O265" s="2">
        <f t="shared" si="125"/>
        <v>1.0345864770195246</v>
      </c>
      <c r="P265" s="2">
        <f t="shared" si="126"/>
        <v>0.58759279883381932</v>
      </c>
      <c r="Q265" s="2">
        <f t="shared" si="127"/>
        <v>5</v>
      </c>
      <c r="R265" s="2">
        <f t="shared" si="128"/>
        <v>1.2</v>
      </c>
      <c r="S265" s="2">
        <f t="shared" si="115"/>
        <v>30.2</v>
      </c>
      <c r="T265" s="2">
        <f t="shared" si="129"/>
        <v>0.56794942896081402</v>
      </c>
      <c r="U265" s="2">
        <f t="shared" si="130"/>
        <v>0.48227684979218893</v>
      </c>
      <c r="V265" s="2">
        <v>1</v>
      </c>
      <c r="W265" s="2">
        <f t="shared" si="116"/>
        <v>5</v>
      </c>
      <c r="X265" s="16">
        <f t="shared" si="117"/>
        <v>35</v>
      </c>
      <c r="Y265" s="16">
        <f t="shared" si="118"/>
        <v>2.0452176333367937</v>
      </c>
      <c r="Z265" s="1">
        <f t="shared" si="119"/>
        <v>0.9795832965982425</v>
      </c>
      <c r="AA265" s="16">
        <f t="shared" si="120"/>
        <v>0.60399999999999998</v>
      </c>
      <c r="AB265" s="1">
        <f t="shared" si="121"/>
        <v>0</v>
      </c>
      <c r="AC265" s="1">
        <f t="shared" si="122"/>
        <v>0</v>
      </c>
    </row>
    <row r="266" spans="4:29" x14ac:dyDescent="0.3">
      <c r="D266" s="2">
        <v>7.4</v>
      </c>
      <c r="E266" s="2">
        <v>6.2</v>
      </c>
      <c r="F266" s="2">
        <v>15</v>
      </c>
      <c r="G266" s="2">
        <v>81</v>
      </c>
      <c r="H266" s="2">
        <v>0.4</v>
      </c>
      <c r="I266" s="2">
        <v>103.8</v>
      </c>
      <c r="J266" s="2">
        <v>45.5</v>
      </c>
      <c r="K266" s="2">
        <f t="shared" si="123"/>
        <v>2.2813186813186812</v>
      </c>
      <c r="L266" s="2">
        <v>0.53</v>
      </c>
      <c r="N266" s="2">
        <f t="shared" si="124"/>
        <v>0.95257000000000003</v>
      </c>
      <c r="O266" s="2">
        <f t="shared" si="125"/>
        <v>1.0345864770195246</v>
      </c>
      <c r="P266" s="2">
        <f t="shared" si="126"/>
        <v>0.5650100914285715</v>
      </c>
      <c r="Q266" s="2">
        <f t="shared" si="127"/>
        <v>5</v>
      </c>
      <c r="R266" s="2">
        <f t="shared" si="128"/>
        <v>1.2</v>
      </c>
      <c r="S266" s="2">
        <f t="shared" si="115"/>
        <v>23</v>
      </c>
      <c r="T266" s="2">
        <f t="shared" si="129"/>
        <v>0.54612166694491671</v>
      </c>
      <c r="U266" s="2">
        <f t="shared" si="130"/>
        <v>0.25694061830425469</v>
      </c>
      <c r="V266" s="2">
        <v>1</v>
      </c>
      <c r="W266" s="2">
        <f t="shared" si="116"/>
        <v>0.47048237390326869</v>
      </c>
      <c r="X266" s="16">
        <f t="shared" si="117"/>
        <v>35</v>
      </c>
      <c r="Y266" s="16">
        <f t="shared" si="118"/>
        <v>4.772432093501739</v>
      </c>
      <c r="Z266" s="1">
        <f t="shared" si="119"/>
        <v>0.99999908992756747</v>
      </c>
      <c r="AA266" s="16">
        <f t="shared" si="120"/>
        <v>0.46</v>
      </c>
      <c r="AB266" s="1">
        <f t="shared" si="121"/>
        <v>1</v>
      </c>
      <c r="AC266" s="1">
        <f t="shared" si="122"/>
        <v>0</v>
      </c>
    </row>
    <row r="267" spans="4:29" x14ac:dyDescent="0.3">
      <c r="D267" s="2">
        <v>7.4</v>
      </c>
      <c r="E267" s="2">
        <v>9.1999999999999993</v>
      </c>
      <c r="F267" s="2">
        <v>7</v>
      </c>
      <c r="G267" s="2">
        <v>99</v>
      </c>
      <c r="H267" s="2">
        <v>0.4</v>
      </c>
      <c r="I267" s="2">
        <v>162.19999999999999</v>
      </c>
      <c r="J267" s="2">
        <v>73.900000000000006</v>
      </c>
      <c r="K267" s="2">
        <f t="shared" si="123"/>
        <v>2.1948579161028414</v>
      </c>
      <c r="L267" s="2">
        <v>0.48</v>
      </c>
      <c r="N267" s="2">
        <f t="shared" si="124"/>
        <v>0.92835999999999996</v>
      </c>
      <c r="O267" s="2">
        <f t="shared" si="125"/>
        <v>1.0345864770195246</v>
      </c>
      <c r="P267" s="2">
        <f t="shared" si="126"/>
        <v>0.52978075669824076</v>
      </c>
      <c r="Q267" s="2">
        <f t="shared" si="127"/>
        <v>5</v>
      </c>
      <c r="R267" s="2">
        <f t="shared" si="128"/>
        <v>1.2</v>
      </c>
      <c r="S267" s="2">
        <f t="shared" si="115"/>
        <v>13.4</v>
      </c>
      <c r="T267" s="2">
        <f t="shared" si="129"/>
        <v>0.51207005742473355</v>
      </c>
      <c r="U267" s="2">
        <f t="shared" si="130"/>
        <v>0.14436344918824284</v>
      </c>
      <c r="V267" s="2">
        <v>0</v>
      </c>
      <c r="W267" s="2">
        <f t="shared" si="116"/>
        <v>0.28192128615030776</v>
      </c>
      <c r="X267" s="16">
        <f t="shared" si="117"/>
        <v>35</v>
      </c>
      <c r="Y267" s="16">
        <f t="shared" si="118"/>
        <v>8.4972305235006722</v>
      </c>
      <c r="Z267" s="1">
        <f t="shared" si="119"/>
        <v>1</v>
      </c>
      <c r="AA267" s="16">
        <f t="shared" si="120"/>
        <v>0.26800000000000002</v>
      </c>
      <c r="AB267" s="1">
        <f t="shared" si="121"/>
        <v>0</v>
      </c>
      <c r="AC267" s="1">
        <f t="shared" si="122"/>
        <v>0</v>
      </c>
    </row>
    <row r="268" spans="4:29" x14ac:dyDescent="0.3">
      <c r="D268" s="2">
        <v>7.4</v>
      </c>
      <c r="E268" s="2">
        <v>2.8</v>
      </c>
      <c r="F268" s="2">
        <v>6</v>
      </c>
      <c r="G268" s="2">
        <v>65</v>
      </c>
      <c r="H268" s="2">
        <v>0.4</v>
      </c>
      <c r="I268" s="2">
        <v>26.8</v>
      </c>
      <c r="J268" s="2">
        <v>24.9</v>
      </c>
      <c r="K268" s="2">
        <f t="shared" si="123"/>
        <v>1.0763052208835342</v>
      </c>
      <c r="L268" s="2">
        <v>0.25</v>
      </c>
      <c r="N268" s="2">
        <f t="shared" si="124"/>
        <v>0.97858000000000001</v>
      </c>
      <c r="O268" s="2">
        <f t="shared" si="125"/>
        <v>1.0345864770195246</v>
      </c>
      <c r="P268" s="2">
        <f t="shared" si="126"/>
        <v>0.27384519839357435</v>
      </c>
      <c r="Q268" s="2">
        <f t="shared" si="127"/>
        <v>5</v>
      </c>
      <c r="R268" s="2">
        <f t="shared" si="128"/>
        <v>1.2</v>
      </c>
      <c r="S268" s="2">
        <f t="shared" si="115"/>
        <v>12.2</v>
      </c>
      <c r="T268" s="2">
        <f t="shared" si="129"/>
        <v>0.26469048694941177</v>
      </c>
      <c r="U268" s="2">
        <f t="shared" si="130"/>
        <v>0.13303475154594152</v>
      </c>
      <c r="V268" s="2">
        <v>1</v>
      </c>
      <c r="W268" s="2">
        <f t="shared" si="116"/>
        <v>0.50260495977464958</v>
      </c>
      <c r="X268" s="16">
        <f t="shared" si="117"/>
        <v>35</v>
      </c>
      <c r="Y268" s="16">
        <f t="shared" si="118"/>
        <v>4.1731941234690844</v>
      </c>
      <c r="Z268" s="1">
        <f t="shared" si="119"/>
        <v>0.99998498205927</v>
      </c>
      <c r="AA268" s="16">
        <f t="shared" si="120"/>
        <v>0.24399999999999999</v>
      </c>
      <c r="AB268" s="1">
        <f t="shared" si="121"/>
        <v>1</v>
      </c>
      <c r="AC268" s="1">
        <f t="shared" si="122"/>
        <v>0</v>
      </c>
    </row>
    <row r="269" spans="4:29" x14ac:dyDescent="0.3">
      <c r="D269" s="2">
        <v>7.4</v>
      </c>
      <c r="E269" s="2">
        <v>3.3</v>
      </c>
      <c r="F269" s="2">
        <v>4</v>
      </c>
      <c r="G269" s="2">
        <v>78</v>
      </c>
      <c r="H269" s="2">
        <v>0.4</v>
      </c>
      <c r="I269" s="2">
        <v>47.9</v>
      </c>
      <c r="J269" s="2">
        <v>40.9</v>
      </c>
      <c r="K269" s="2">
        <f t="shared" si="123"/>
        <v>1.1711491442542787</v>
      </c>
      <c r="L269" s="2">
        <v>0.28000000000000003</v>
      </c>
      <c r="N269" s="2">
        <f t="shared" si="124"/>
        <v>0.97475500000000004</v>
      </c>
      <c r="O269" s="2">
        <f t="shared" si="125"/>
        <v>1.0345864770195246</v>
      </c>
      <c r="P269" s="2">
        <f t="shared" si="126"/>
        <v>0.29681170586797068</v>
      </c>
      <c r="Q269" s="2">
        <f t="shared" si="127"/>
        <v>5</v>
      </c>
      <c r="R269" s="2">
        <f t="shared" si="128"/>
        <v>1.2</v>
      </c>
      <c r="S269" s="2">
        <f t="shared" si="115"/>
        <v>9.8000000000000007</v>
      </c>
      <c r="T269" s="2">
        <f t="shared" si="129"/>
        <v>0.28688921850499821</v>
      </c>
      <c r="U269" s="2">
        <f t="shared" si="130"/>
        <v>0.11136001398239161</v>
      </c>
      <c r="V269" s="2">
        <v>0</v>
      </c>
      <c r="W269" s="2">
        <f t="shared" si="116"/>
        <v>0.3881638165515498</v>
      </c>
      <c r="X269" s="16">
        <f t="shared" si="117"/>
        <v>35</v>
      </c>
      <c r="Y269" s="16">
        <f t="shared" si="118"/>
        <v>6.0950075331714837</v>
      </c>
      <c r="Z269" s="1">
        <f t="shared" si="119"/>
        <v>0.99999999945283846</v>
      </c>
      <c r="AA269" s="16">
        <f t="shared" si="120"/>
        <v>0.19600000000000001</v>
      </c>
      <c r="AB269" s="1">
        <f t="shared" si="121"/>
        <v>0</v>
      </c>
      <c r="AC269" s="1">
        <f t="shared" si="122"/>
        <v>0</v>
      </c>
    </row>
    <row r="270" spans="4:29" x14ac:dyDescent="0.3">
      <c r="D270" s="2">
        <v>7.4</v>
      </c>
      <c r="E270" s="2">
        <v>4.9000000000000004</v>
      </c>
      <c r="F270" s="2">
        <v>6</v>
      </c>
      <c r="G270" s="2">
        <v>99</v>
      </c>
      <c r="H270" s="2">
        <v>0.4</v>
      </c>
      <c r="I270" s="2">
        <v>77.599999999999994</v>
      </c>
      <c r="J270" s="2">
        <v>54.6</v>
      </c>
      <c r="K270" s="2">
        <f t="shared" si="123"/>
        <v>1.4212454212454211</v>
      </c>
      <c r="L270" s="2">
        <v>0.34</v>
      </c>
      <c r="N270" s="2">
        <f t="shared" si="124"/>
        <v>0.96251500000000001</v>
      </c>
      <c r="O270" s="2">
        <f t="shared" si="125"/>
        <v>1.0345864770195246</v>
      </c>
      <c r="P270" s="2">
        <f t="shared" si="126"/>
        <v>0.35567220952380946</v>
      </c>
      <c r="Q270" s="2">
        <f t="shared" si="127"/>
        <v>5</v>
      </c>
      <c r="R270" s="2">
        <f t="shared" si="128"/>
        <v>1.2</v>
      </c>
      <c r="S270" s="2">
        <f t="shared" si="115"/>
        <v>12.2</v>
      </c>
      <c r="T270" s="2">
        <f t="shared" si="129"/>
        <v>0.34378200123825636</v>
      </c>
      <c r="U270" s="2">
        <f t="shared" si="130"/>
        <v>0.13303475154594152</v>
      </c>
      <c r="V270" s="2">
        <v>0</v>
      </c>
      <c r="W270" s="2">
        <f t="shared" si="116"/>
        <v>0.38697416114505212</v>
      </c>
      <c r="X270" s="16">
        <f t="shared" si="117"/>
        <v>35</v>
      </c>
      <c r="Y270" s="16">
        <f t="shared" si="118"/>
        <v>6.5389655308382721</v>
      </c>
      <c r="Z270" s="1">
        <f t="shared" si="119"/>
        <v>0.99999999996902711</v>
      </c>
      <c r="AA270" s="16">
        <f t="shared" si="120"/>
        <v>0.24399999999999999</v>
      </c>
      <c r="AB270" s="1">
        <f t="shared" si="121"/>
        <v>0</v>
      </c>
      <c r="AC270" s="1">
        <f t="shared" si="122"/>
        <v>0</v>
      </c>
    </row>
    <row r="271" spans="4:29" x14ac:dyDescent="0.3">
      <c r="D271" s="2">
        <v>7.4</v>
      </c>
      <c r="E271" s="2">
        <v>5.7</v>
      </c>
      <c r="F271" s="2">
        <v>10</v>
      </c>
      <c r="G271" s="2">
        <v>98</v>
      </c>
      <c r="H271" s="2">
        <v>0.4</v>
      </c>
      <c r="I271" s="2">
        <v>92.2</v>
      </c>
      <c r="J271" s="2">
        <v>61.2</v>
      </c>
      <c r="K271" s="2">
        <f t="shared" si="123"/>
        <v>1.5065359477124183</v>
      </c>
      <c r="L271" s="2">
        <v>0.35</v>
      </c>
      <c r="N271" s="2">
        <f t="shared" si="124"/>
        <v>0.956395</v>
      </c>
      <c r="O271" s="2">
        <f t="shared" si="125"/>
        <v>1.0345864770195246</v>
      </c>
      <c r="P271" s="2">
        <f t="shared" si="126"/>
        <v>0.37461929640522873</v>
      </c>
      <c r="Q271" s="2">
        <f t="shared" si="127"/>
        <v>5</v>
      </c>
      <c r="R271" s="2">
        <f t="shared" si="128"/>
        <v>1.2</v>
      </c>
      <c r="S271" s="2">
        <f t="shared" si="115"/>
        <v>17</v>
      </c>
      <c r="T271" s="2">
        <f t="shared" si="129"/>
        <v>0.36209568240679696</v>
      </c>
      <c r="U271" s="2">
        <f t="shared" si="130"/>
        <v>0.18083112110296912</v>
      </c>
      <c r="V271" s="2">
        <v>1</v>
      </c>
      <c r="W271" s="2">
        <f t="shared" si="116"/>
        <v>0.49940148388683109</v>
      </c>
      <c r="X271" s="16">
        <f t="shared" si="117"/>
        <v>35</v>
      </c>
      <c r="Y271" s="16">
        <f t="shared" si="118"/>
        <v>5.262497855067636</v>
      </c>
      <c r="Z271" s="1">
        <f t="shared" si="119"/>
        <v>0.99999992894433876</v>
      </c>
      <c r="AA271" s="16">
        <f t="shared" si="120"/>
        <v>0.34</v>
      </c>
      <c r="AB271" s="1">
        <f t="shared" si="121"/>
        <v>1</v>
      </c>
      <c r="AC271" s="1">
        <f t="shared" si="122"/>
        <v>0</v>
      </c>
    </row>
    <row r="272" spans="4:29" x14ac:dyDescent="0.3">
      <c r="D272" s="2">
        <v>7.4</v>
      </c>
      <c r="E272" s="2">
        <v>1.4</v>
      </c>
      <c r="F272" s="2">
        <v>2</v>
      </c>
      <c r="G272" s="2">
        <v>51</v>
      </c>
      <c r="H272" s="2">
        <v>0.4</v>
      </c>
      <c r="I272" s="2">
        <v>23.4</v>
      </c>
      <c r="J272" s="2">
        <v>16.8</v>
      </c>
      <c r="K272" s="2">
        <f t="shared" si="123"/>
        <v>1.3928571428571428</v>
      </c>
      <c r="L272" s="2">
        <v>0.35</v>
      </c>
      <c r="N272" s="2">
        <f t="shared" si="124"/>
        <v>0.98929</v>
      </c>
      <c r="O272" s="2">
        <f t="shared" si="125"/>
        <v>1.0345864770195246</v>
      </c>
      <c r="P272" s="2">
        <f t="shared" si="126"/>
        <v>0.35826430714285712</v>
      </c>
      <c r="Q272" s="2">
        <f t="shared" si="127"/>
        <v>5</v>
      </c>
      <c r="R272" s="2">
        <f t="shared" si="128"/>
        <v>1.2</v>
      </c>
      <c r="S272" s="2">
        <f t="shared" si="115"/>
        <v>7.4</v>
      </c>
      <c r="T272" s="2">
        <f t="shared" si="129"/>
        <v>0.34628744440480058</v>
      </c>
      <c r="U272" s="2">
        <f t="shared" si="130"/>
        <v>9.0939623871564443E-2</v>
      </c>
      <c r="V272" s="2">
        <v>1</v>
      </c>
      <c r="W272" s="2">
        <f t="shared" si="116"/>
        <v>0.26261311329918879</v>
      </c>
      <c r="X272" s="16">
        <f t="shared" si="117"/>
        <v>35</v>
      </c>
      <c r="Y272" s="16">
        <f t="shared" si="118"/>
        <v>6.6484837147437519</v>
      </c>
      <c r="Z272" s="1">
        <f t="shared" si="119"/>
        <v>0.99999999998519362</v>
      </c>
      <c r="AA272" s="16">
        <f t="shared" si="120"/>
        <v>0.14800000000000002</v>
      </c>
      <c r="AB272" s="1">
        <f t="shared" si="121"/>
        <v>1</v>
      </c>
      <c r="AC272" s="1">
        <f t="shared" si="122"/>
        <v>0</v>
      </c>
    </row>
    <row r="273" spans="4:29" x14ac:dyDescent="0.3">
      <c r="D273" s="2">
        <v>7.4</v>
      </c>
      <c r="E273" s="2">
        <v>2.5</v>
      </c>
      <c r="F273" s="2">
        <v>6</v>
      </c>
      <c r="G273" s="2">
        <v>83</v>
      </c>
      <c r="H273" s="2">
        <v>0.4</v>
      </c>
      <c r="I273" s="2">
        <v>43.9</v>
      </c>
      <c r="J273" s="2">
        <v>26.3</v>
      </c>
      <c r="K273" s="2">
        <f t="shared" si="123"/>
        <v>1.6692015209125475</v>
      </c>
      <c r="L273" s="2">
        <v>0.41</v>
      </c>
      <c r="N273" s="2">
        <f t="shared" si="124"/>
        <v>0.98087500000000005</v>
      </c>
      <c r="O273" s="2">
        <f t="shared" si="125"/>
        <v>1.0345864770195246</v>
      </c>
      <c r="P273" s="2">
        <f t="shared" si="126"/>
        <v>0.4256922908745247</v>
      </c>
      <c r="Q273" s="2">
        <f t="shared" si="127"/>
        <v>5</v>
      </c>
      <c r="R273" s="2">
        <f t="shared" si="128"/>
        <v>1.2</v>
      </c>
      <c r="S273" s="2">
        <f t="shared" si="115"/>
        <v>12.2</v>
      </c>
      <c r="T273" s="2">
        <f t="shared" si="129"/>
        <v>0.41146129427563655</v>
      </c>
      <c r="U273" s="2">
        <f t="shared" si="130"/>
        <v>0.13303475154594152</v>
      </c>
      <c r="V273" s="2">
        <v>1</v>
      </c>
      <c r="W273" s="2">
        <f t="shared" si="116"/>
        <v>0.32332263908357317</v>
      </c>
      <c r="X273" s="16">
        <f t="shared" si="117"/>
        <v>35</v>
      </c>
      <c r="Y273" s="16">
        <f t="shared" si="118"/>
        <v>6.4245136167361041</v>
      </c>
      <c r="Z273" s="1">
        <f t="shared" si="119"/>
        <v>0.99999999993385413</v>
      </c>
      <c r="AA273" s="16">
        <f t="shared" si="120"/>
        <v>0.24399999999999999</v>
      </c>
      <c r="AB273" s="1">
        <f t="shared" si="121"/>
        <v>1</v>
      </c>
      <c r="AC273" s="1">
        <f t="shared" si="122"/>
        <v>0</v>
      </c>
    </row>
    <row r="274" spans="4:29" x14ac:dyDescent="0.3">
      <c r="D274" s="2">
        <v>7.4</v>
      </c>
      <c r="E274" s="2">
        <v>3.3</v>
      </c>
      <c r="F274" s="2">
        <v>6</v>
      </c>
      <c r="G274" s="2">
        <v>83</v>
      </c>
      <c r="H274" s="2">
        <v>0.4</v>
      </c>
      <c r="I274" s="2">
        <v>59</v>
      </c>
      <c r="J274" s="2">
        <v>33.4</v>
      </c>
      <c r="K274" s="2">
        <f t="shared" si="123"/>
        <v>1.7664670658682635</v>
      </c>
      <c r="L274" s="2">
        <v>0.43</v>
      </c>
      <c r="N274" s="2">
        <f t="shared" si="124"/>
        <v>0.97475500000000004</v>
      </c>
      <c r="O274" s="2">
        <f t="shared" si="125"/>
        <v>1.0345864770195246</v>
      </c>
      <c r="P274" s="2">
        <f t="shared" si="126"/>
        <v>0.44768687724550904</v>
      </c>
      <c r="Q274" s="2">
        <f t="shared" si="127"/>
        <v>5</v>
      </c>
      <c r="R274" s="2">
        <f t="shared" si="128"/>
        <v>1.2</v>
      </c>
      <c r="S274" s="2">
        <f t="shared" si="115"/>
        <v>12.2</v>
      </c>
      <c r="T274" s="2">
        <f t="shared" si="129"/>
        <v>0.43272059628618204</v>
      </c>
      <c r="U274" s="2">
        <f t="shared" si="130"/>
        <v>0.13303475154594152</v>
      </c>
      <c r="V274" s="2">
        <v>1</v>
      </c>
      <c r="W274" s="2">
        <f t="shared" si="116"/>
        <v>0.307437992754933</v>
      </c>
      <c r="X274" s="16">
        <f t="shared" si="117"/>
        <v>35</v>
      </c>
      <c r="Y274" s="16">
        <f t="shared" si="118"/>
        <v>7.0005422304631058</v>
      </c>
      <c r="Z274" s="1">
        <f t="shared" si="119"/>
        <v>0.99999999999872513</v>
      </c>
      <c r="AA274" s="16">
        <f t="shared" si="120"/>
        <v>0.24399999999999999</v>
      </c>
      <c r="AB274" s="1">
        <f t="shared" si="121"/>
        <v>1</v>
      </c>
      <c r="AC274" s="1">
        <f t="shared" si="122"/>
        <v>0</v>
      </c>
    </row>
    <row r="275" spans="4:29" x14ac:dyDescent="0.3">
      <c r="D275" s="2">
        <v>7.4</v>
      </c>
      <c r="E275" s="2">
        <v>4.2</v>
      </c>
      <c r="F275" s="2">
        <v>5</v>
      </c>
      <c r="G275" s="2">
        <v>94</v>
      </c>
      <c r="H275" s="2">
        <v>0.4</v>
      </c>
      <c r="I275" s="2">
        <v>75.400000000000006</v>
      </c>
      <c r="J275" s="2">
        <v>40.799999999999997</v>
      </c>
      <c r="K275" s="2">
        <f t="shared" si="123"/>
        <v>1.8480392156862748</v>
      </c>
      <c r="L275" s="2">
        <v>0.44</v>
      </c>
      <c r="N275" s="2">
        <f t="shared" si="124"/>
        <v>0.96787000000000001</v>
      </c>
      <c r="O275" s="2">
        <f t="shared" si="125"/>
        <v>1.0345864770195246</v>
      </c>
      <c r="P275" s="2">
        <f t="shared" si="126"/>
        <v>0.46505204607843148</v>
      </c>
      <c r="Q275" s="2">
        <f t="shared" si="127"/>
        <v>5</v>
      </c>
      <c r="R275" s="2">
        <f t="shared" si="128"/>
        <v>1.2</v>
      </c>
      <c r="S275" s="2">
        <f t="shared" si="115"/>
        <v>11</v>
      </c>
      <c r="T275" s="2">
        <f t="shared" si="129"/>
        <v>0.4495052433105165</v>
      </c>
      <c r="U275" s="2">
        <f t="shared" si="130"/>
        <v>0.12204090780370019</v>
      </c>
      <c r="V275" s="2">
        <v>1</v>
      </c>
      <c r="W275" s="2">
        <f t="shared" si="116"/>
        <v>0.27150052111715817</v>
      </c>
      <c r="X275" s="16">
        <f t="shared" si="117"/>
        <v>35</v>
      </c>
      <c r="Y275" s="16">
        <f t="shared" si="118"/>
        <v>7.8847507890856141</v>
      </c>
      <c r="Z275" s="1">
        <f t="shared" si="119"/>
        <v>0.99999999999999845</v>
      </c>
      <c r="AA275" s="16">
        <f t="shared" si="120"/>
        <v>0.22</v>
      </c>
      <c r="AB275" s="1">
        <f t="shared" si="121"/>
        <v>1</v>
      </c>
      <c r="AC275" s="1">
        <f t="shared" si="122"/>
        <v>0</v>
      </c>
    </row>
    <row r="276" spans="4:29" x14ac:dyDescent="0.3">
      <c r="D276" s="2">
        <v>7.4</v>
      </c>
      <c r="E276" s="2">
        <v>5</v>
      </c>
      <c r="F276" s="2">
        <v>6</v>
      </c>
      <c r="G276" s="2">
        <v>92</v>
      </c>
      <c r="H276" s="2">
        <v>0.4</v>
      </c>
      <c r="I276" s="2">
        <v>91.5</v>
      </c>
      <c r="J276" s="2">
        <v>48.9</v>
      </c>
      <c r="K276" s="2">
        <f t="shared" si="123"/>
        <v>1.8711656441717792</v>
      </c>
      <c r="L276" s="2">
        <v>0.44</v>
      </c>
      <c r="N276" s="2">
        <f t="shared" si="124"/>
        <v>0.96174999999999999</v>
      </c>
      <c r="O276" s="2">
        <f t="shared" si="125"/>
        <v>1.0345864770195246</v>
      </c>
      <c r="P276" s="2">
        <f t="shared" si="126"/>
        <v>0.4678943251533742</v>
      </c>
      <c r="Q276" s="2">
        <f t="shared" si="127"/>
        <v>5</v>
      </c>
      <c r="R276" s="2">
        <f t="shared" si="128"/>
        <v>1.2</v>
      </c>
      <c r="S276" s="2">
        <f t="shared" si="115"/>
        <v>12.2</v>
      </c>
      <c r="T276" s="2">
        <f t="shared" si="129"/>
        <v>0.45225250430616654</v>
      </c>
      <c r="U276" s="2">
        <f t="shared" si="130"/>
        <v>0.13303475154594152</v>
      </c>
      <c r="V276" s="2">
        <v>0</v>
      </c>
      <c r="W276" s="2">
        <f t="shared" si="116"/>
        <v>0.29416034246187273</v>
      </c>
      <c r="X276" s="16">
        <f t="shared" si="117"/>
        <v>35</v>
      </c>
      <c r="Y276" s="16">
        <f t="shared" si="118"/>
        <v>7.7407557267700238</v>
      </c>
      <c r="Z276" s="1">
        <f t="shared" si="119"/>
        <v>0.999999999999995</v>
      </c>
      <c r="AA276" s="16">
        <f t="shared" si="120"/>
        <v>0.24399999999999999</v>
      </c>
      <c r="AB276" s="1">
        <f t="shared" si="121"/>
        <v>0</v>
      </c>
      <c r="AC276" s="1">
        <f t="shared" si="122"/>
        <v>0</v>
      </c>
    </row>
    <row r="277" spans="4:29" x14ac:dyDescent="0.3">
      <c r="D277" s="2">
        <v>7.4</v>
      </c>
      <c r="E277" s="2">
        <v>8.5</v>
      </c>
      <c r="F277" s="2">
        <v>7</v>
      </c>
      <c r="G277" s="2">
        <v>98</v>
      </c>
      <c r="H277" s="2">
        <v>0.4</v>
      </c>
      <c r="I277" s="2">
        <v>161.1</v>
      </c>
      <c r="J277" s="2">
        <v>83.5</v>
      </c>
      <c r="K277" s="2">
        <f t="shared" si="123"/>
        <v>1.9293413173652694</v>
      </c>
      <c r="L277" s="2">
        <v>0.43</v>
      </c>
      <c r="N277" s="2">
        <f t="shared" si="124"/>
        <v>0.934975</v>
      </c>
      <c r="O277" s="2">
        <f t="shared" si="125"/>
        <v>1.0345864770195246</v>
      </c>
      <c r="P277" s="2">
        <f t="shared" si="126"/>
        <v>0.46901033353293414</v>
      </c>
      <c r="Q277" s="2">
        <f t="shared" si="127"/>
        <v>5</v>
      </c>
      <c r="R277" s="2">
        <f t="shared" si="128"/>
        <v>1.2</v>
      </c>
      <c r="S277" s="2">
        <f t="shared" si="115"/>
        <v>13.4</v>
      </c>
      <c r="T277" s="2">
        <f t="shared" si="129"/>
        <v>0.45333120425474405</v>
      </c>
      <c r="U277" s="2">
        <f t="shared" si="130"/>
        <v>0.14436344918824284</v>
      </c>
      <c r="V277" s="2">
        <v>0</v>
      </c>
      <c r="W277" s="2">
        <f t="shared" si="116"/>
        <v>0.31845028057481684</v>
      </c>
      <c r="X277" s="16">
        <f t="shared" si="117"/>
        <v>35</v>
      </c>
      <c r="Y277" s="16">
        <f t="shared" si="118"/>
        <v>8.0635293679618787</v>
      </c>
      <c r="Z277" s="1">
        <f t="shared" si="119"/>
        <v>0.99999999999999967</v>
      </c>
      <c r="AA277" s="16">
        <f t="shared" si="120"/>
        <v>0.26800000000000002</v>
      </c>
      <c r="AB277" s="1">
        <f t="shared" si="121"/>
        <v>0</v>
      </c>
      <c r="AC277" s="1">
        <f t="shared" si="122"/>
        <v>0</v>
      </c>
    </row>
    <row r="278" spans="4:29" x14ac:dyDescent="0.3">
      <c r="D278" s="2">
        <v>7.4</v>
      </c>
      <c r="E278" s="2">
        <v>1.4</v>
      </c>
      <c r="F278" s="2">
        <v>3</v>
      </c>
      <c r="G278" s="2">
        <v>51</v>
      </c>
      <c r="H278" s="2">
        <v>0.4</v>
      </c>
      <c r="I278" s="2">
        <v>23.9</v>
      </c>
      <c r="J278" s="2">
        <v>16.100000000000001</v>
      </c>
      <c r="K278" s="2">
        <f t="shared" si="123"/>
        <v>1.4844720496894408</v>
      </c>
      <c r="L278" s="2">
        <v>0.37</v>
      </c>
      <c r="N278" s="2">
        <f t="shared" si="124"/>
        <v>0.98929</v>
      </c>
      <c r="O278" s="2">
        <f t="shared" si="125"/>
        <v>1.0345864770195246</v>
      </c>
      <c r="P278" s="2">
        <f t="shared" si="126"/>
        <v>0.38182907204968936</v>
      </c>
      <c r="Q278" s="2">
        <f t="shared" si="127"/>
        <v>5</v>
      </c>
      <c r="R278" s="2">
        <f t="shared" si="128"/>
        <v>1.2</v>
      </c>
      <c r="S278" s="2">
        <f t="shared" si="115"/>
        <v>8.6</v>
      </c>
      <c r="T278" s="2">
        <f t="shared" si="129"/>
        <v>0.36906443350166035</v>
      </c>
      <c r="U278" s="2">
        <f t="shared" si="130"/>
        <v>0.10098736556838772</v>
      </c>
      <c r="V278" s="2">
        <v>1</v>
      </c>
      <c r="W278" s="2">
        <f t="shared" si="116"/>
        <v>0.27363071702744662</v>
      </c>
      <c r="X278" s="16">
        <f t="shared" si="117"/>
        <v>35</v>
      </c>
      <c r="Y278" s="16">
        <f t="shared" si="118"/>
        <v>6.4822025095111435</v>
      </c>
      <c r="Z278" s="1">
        <f t="shared" si="119"/>
        <v>0.99999999995480338</v>
      </c>
      <c r="AA278" s="16">
        <f t="shared" si="120"/>
        <v>0.17199999999999999</v>
      </c>
      <c r="AB278" s="1">
        <f t="shared" si="121"/>
        <v>1</v>
      </c>
      <c r="AC278" s="1">
        <f t="shared" si="122"/>
        <v>0</v>
      </c>
    </row>
    <row r="279" spans="4:29" x14ac:dyDescent="0.3">
      <c r="D279" s="2">
        <v>7.4</v>
      </c>
      <c r="E279" s="2">
        <v>3.2</v>
      </c>
      <c r="F279" s="2">
        <v>6</v>
      </c>
      <c r="G279" s="2">
        <v>98</v>
      </c>
      <c r="H279" s="2">
        <v>0.4</v>
      </c>
      <c r="I279" s="2">
        <v>58.7</v>
      </c>
      <c r="J279" s="2">
        <v>32.9</v>
      </c>
      <c r="K279" s="2">
        <f t="shared" si="123"/>
        <v>1.78419452887538</v>
      </c>
      <c r="L279" s="2">
        <v>0.43</v>
      </c>
      <c r="N279" s="2">
        <f t="shared" si="124"/>
        <v>0.97551999999999994</v>
      </c>
      <c r="O279" s="2">
        <f t="shared" si="125"/>
        <v>1.0345864770195246</v>
      </c>
      <c r="P279" s="2">
        <f t="shared" si="126"/>
        <v>0.45253453617021278</v>
      </c>
      <c r="Q279" s="2">
        <f t="shared" si="127"/>
        <v>5</v>
      </c>
      <c r="R279" s="2">
        <f t="shared" si="128"/>
        <v>1.2</v>
      </c>
      <c r="S279" s="2">
        <f t="shared" si="115"/>
        <v>12.2</v>
      </c>
      <c r="T279" s="2">
        <f t="shared" si="129"/>
        <v>0.43740619679651255</v>
      </c>
      <c r="U279" s="2">
        <f t="shared" si="130"/>
        <v>0.13303475154594152</v>
      </c>
      <c r="V279" s="2">
        <v>0</v>
      </c>
      <c r="W279" s="2">
        <f t="shared" si="116"/>
        <v>0.30414464294348154</v>
      </c>
      <c r="X279" s="16">
        <f t="shared" si="117"/>
        <v>35</v>
      </c>
      <c r="Y279" s="16">
        <f t="shared" si="118"/>
        <v>7.0330047498984234</v>
      </c>
      <c r="Z279" s="1">
        <f t="shared" si="119"/>
        <v>0.99999999999898936</v>
      </c>
      <c r="AA279" s="16">
        <f t="shared" si="120"/>
        <v>0.24399999999999999</v>
      </c>
      <c r="AB279" s="1">
        <f t="shared" si="121"/>
        <v>0</v>
      </c>
      <c r="AC279" s="1">
        <f t="shared" si="122"/>
        <v>0</v>
      </c>
    </row>
    <row r="280" spans="4:29" x14ac:dyDescent="0.3">
      <c r="D280" s="2">
        <v>7.4</v>
      </c>
      <c r="E280" s="2">
        <v>4</v>
      </c>
      <c r="F280" s="2">
        <v>4</v>
      </c>
      <c r="G280" s="2">
        <v>100</v>
      </c>
      <c r="H280" s="2">
        <v>0.4</v>
      </c>
      <c r="I280" s="2">
        <v>73.400000000000006</v>
      </c>
      <c r="J280" s="2">
        <v>39.6</v>
      </c>
      <c r="K280" s="2">
        <f t="shared" si="123"/>
        <v>1.8535353535353536</v>
      </c>
      <c r="L280" s="2">
        <v>0.45</v>
      </c>
      <c r="N280" s="2">
        <f t="shared" si="124"/>
        <v>0.96940000000000004</v>
      </c>
      <c r="O280" s="2">
        <f t="shared" si="125"/>
        <v>1.0345864770195246</v>
      </c>
      <c r="P280" s="2">
        <f t="shared" si="126"/>
        <v>0.46717246464646472</v>
      </c>
      <c r="Q280" s="2">
        <f t="shared" si="127"/>
        <v>5</v>
      </c>
      <c r="R280" s="2">
        <f t="shared" si="128"/>
        <v>1.2</v>
      </c>
      <c r="S280" s="2">
        <f t="shared" si="115"/>
        <v>9.8000000000000007</v>
      </c>
      <c r="T280" s="2">
        <f t="shared" si="129"/>
        <v>0.45155477577119763</v>
      </c>
      <c r="U280" s="2">
        <f t="shared" si="130"/>
        <v>0.11136001398239161</v>
      </c>
      <c r="V280" s="2">
        <v>1</v>
      </c>
      <c r="W280" s="2">
        <f t="shared" si="116"/>
        <v>0.24661463006830786</v>
      </c>
      <c r="X280" s="16">
        <f t="shared" si="117"/>
        <v>35</v>
      </c>
      <c r="Y280" s="16">
        <f t="shared" si="118"/>
        <v>8.2885059495293341</v>
      </c>
      <c r="Z280" s="1">
        <f t="shared" si="119"/>
        <v>0.99999999999999989</v>
      </c>
      <c r="AA280" s="16">
        <f t="shared" si="120"/>
        <v>0.19600000000000001</v>
      </c>
      <c r="AB280" s="1">
        <f t="shared" si="121"/>
        <v>1</v>
      </c>
      <c r="AC280" s="1">
        <f t="shared" si="122"/>
        <v>0</v>
      </c>
    </row>
    <row r="281" spans="4:29" x14ac:dyDescent="0.3">
      <c r="D281" s="2">
        <v>7.4</v>
      </c>
      <c r="E281" s="2">
        <v>5</v>
      </c>
      <c r="F281" s="2">
        <v>6</v>
      </c>
      <c r="G281" s="2">
        <v>100</v>
      </c>
      <c r="H281" s="2">
        <v>0.4</v>
      </c>
      <c r="I281" s="2">
        <v>93</v>
      </c>
      <c r="J281" s="2">
        <v>49.2</v>
      </c>
      <c r="K281" s="2">
        <f t="shared" si="123"/>
        <v>1.8902439024390243</v>
      </c>
      <c r="L281" s="2">
        <v>0.45</v>
      </c>
      <c r="N281" s="2">
        <f t="shared" si="124"/>
        <v>0.96174999999999999</v>
      </c>
      <c r="O281" s="2">
        <f t="shared" si="125"/>
        <v>1.0345864770195246</v>
      </c>
      <c r="P281" s="2">
        <f t="shared" si="126"/>
        <v>0.47266493902439022</v>
      </c>
      <c r="Q281" s="2">
        <f t="shared" si="127"/>
        <v>5</v>
      </c>
      <c r="R281" s="2">
        <f t="shared" si="128"/>
        <v>1.2</v>
      </c>
      <c r="S281" s="2">
        <f t="shared" si="115"/>
        <v>12.2</v>
      </c>
      <c r="T281" s="2">
        <f t="shared" si="129"/>
        <v>0.45686363539765285</v>
      </c>
      <c r="U281" s="2">
        <f t="shared" si="130"/>
        <v>0.13303475154594152</v>
      </c>
      <c r="V281" s="2">
        <v>1</v>
      </c>
      <c r="W281" s="2">
        <f t="shared" si="116"/>
        <v>0.29119137799214079</v>
      </c>
      <c r="X281" s="16">
        <f t="shared" si="117"/>
        <v>35</v>
      </c>
      <c r="Y281" s="16">
        <f t="shared" si="118"/>
        <v>7.7991824060679411</v>
      </c>
      <c r="Z281" s="1">
        <f t="shared" si="119"/>
        <v>0.99999999999999689</v>
      </c>
      <c r="AA281" s="16">
        <f t="shared" si="120"/>
        <v>0.24399999999999999</v>
      </c>
      <c r="AB281" s="1">
        <f t="shared" si="121"/>
        <v>1</v>
      </c>
      <c r="AC281" s="1">
        <f t="shared" si="122"/>
        <v>0</v>
      </c>
    </row>
    <row r="282" spans="4:29" x14ac:dyDescent="0.3">
      <c r="D282" s="2">
        <v>7.4</v>
      </c>
      <c r="E282" s="2">
        <v>6</v>
      </c>
      <c r="F282" s="2">
        <v>10</v>
      </c>
      <c r="G282" s="2">
        <v>98</v>
      </c>
      <c r="H282" s="2">
        <v>0.4</v>
      </c>
      <c r="I282" s="2">
        <v>111.4</v>
      </c>
      <c r="J282" s="2">
        <v>57.6</v>
      </c>
      <c r="K282" s="2">
        <f t="shared" si="123"/>
        <v>1.9340277777777779</v>
      </c>
      <c r="L282" s="2">
        <v>0.45</v>
      </c>
      <c r="N282" s="2">
        <f t="shared" si="124"/>
        <v>0.95409999999999995</v>
      </c>
      <c r="O282" s="2">
        <f t="shared" si="125"/>
        <v>1.0345864770195246</v>
      </c>
      <c r="P282" s="2">
        <f t="shared" si="126"/>
        <v>0.47976653472222219</v>
      </c>
      <c r="Q282" s="2">
        <f t="shared" si="127"/>
        <v>5</v>
      </c>
      <c r="R282" s="2">
        <f t="shared" si="128"/>
        <v>1.2</v>
      </c>
      <c r="S282" s="2">
        <f t="shared" si="115"/>
        <v>17</v>
      </c>
      <c r="T282" s="2">
        <f t="shared" si="129"/>
        <v>0.4637278230277585</v>
      </c>
      <c r="U282" s="2">
        <f t="shared" si="130"/>
        <v>0.18083112110296912</v>
      </c>
      <c r="V282" s="2">
        <v>0</v>
      </c>
      <c r="W282" s="2">
        <f t="shared" si="116"/>
        <v>0.38995098444232157</v>
      </c>
      <c r="X282" s="16">
        <f t="shared" si="117"/>
        <v>35</v>
      </c>
      <c r="Y282" s="16">
        <f t="shared" si="118"/>
        <v>6.3998735440529941</v>
      </c>
      <c r="Z282" s="1">
        <f t="shared" si="119"/>
        <v>0.9999999999222472</v>
      </c>
      <c r="AA282" s="16">
        <f t="shared" si="120"/>
        <v>0.34</v>
      </c>
      <c r="AB282" s="1">
        <f t="shared" si="121"/>
        <v>0</v>
      </c>
      <c r="AC282" s="1">
        <f t="shared" si="122"/>
        <v>0</v>
      </c>
    </row>
    <row r="283" spans="4:29" x14ac:dyDescent="0.3">
      <c r="D283" s="2">
        <v>7.4</v>
      </c>
      <c r="E283" s="2">
        <v>6.8</v>
      </c>
      <c r="F283" s="2">
        <v>13</v>
      </c>
      <c r="G283" s="2">
        <v>97</v>
      </c>
      <c r="H283" s="2">
        <v>0.4</v>
      </c>
      <c r="I283" s="2">
        <v>126.1</v>
      </c>
      <c r="J283" s="2">
        <v>64.3</v>
      </c>
      <c r="K283" s="2">
        <f t="shared" si="123"/>
        <v>1.9611197511664074</v>
      </c>
      <c r="L283" s="2">
        <v>0.45</v>
      </c>
      <c r="N283" s="2">
        <f t="shared" si="124"/>
        <v>0.94798000000000004</v>
      </c>
      <c r="O283" s="2">
        <f t="shared" si="125"/>
        <v>1.0345864770195246</v>
      </c>
      <c r="P283" s="2">
        <f t="shared" si="126"/>
        <v>0.48336659844479007</v>
      </c>
      <c r="Q283" s="2">
        <f t="shared" si="127"/>
        <v>5</v>
      </c>
      <c r="R283" s="2">
        <f t="shared" si="128"/>
        <v>1.2</v>
      </c>
      <c r="S283" s="2">
        <f t="shared" si="115"/>
        <v>20.6</v>
      </c>
      <c r="T283" s="2">
        <f t="shared" si="129"/>
        <v>0.46720753574635021</v>
      </c>
      <c r="U283" s="2">
        <f t="shared" si="130"/>
        <v>0.2230130964604535</v>
      </c>
      <c r="V283" s="2">
        <v>0</v>
      </c>
      <c r="W283" s="2">
        <f t="shared" si="116"/>
        <v>0.47733197647207615</v>
      </c>
      <c r="X283" s="16">
        <f t="shared" si="117"/>
        <v>35</v>
      </c>
      <c r="Y283" s="16">
        <f t="shared" si="118"/>
        <v>5.320878870116645</v>
      </c>
      <c r="Z283" s="1">
        <f t="shared" si="119"/>
        <v>0.99999994836642681</v>
      </c>
      <c r="AA283" s="16">
        <f t="shared" si="120"/>
        <v>0.41200000000000003</v>
      </c>
      <c r="AB283" s="1">
        <f t="shared" si="121"/>
        <v>0</v>
      </c>
      <c r="AC283" s="1">
        <f t="shared" si="122"/>
        <v>0</v>
      </c>
    </row>
    <row r="284" spans="4:29" x14ac:dyDescent="0.3">
      <c r="D284" s="2">
        <v>7.4</v>
      </c>
      <c r="E284" s="2">
        <v>9.1999999999999993</v>
      </c>
      <c r="F284" s="2">
        <v>4</v>
      </c>
      <c r="G284" s="2">
        <v>97</v>
      </c>
      <c r="H284" s="2">
        <v>0.4</v>
      </c>
      <c r="I284" s="2">
        <v>172.9</v>
      </c>
      <c r="J284" s="2">
        <v>87.1</v>
      </c>
      <c r="K284" s="2">
        <f t="shared" si="123"/>
        <v>1.9850746268656718</v>
      </c>
      <c r="L284" s="2">
        <v>0.44</v>
      </c>
      <c r="N284" s="2">
        <f t="shared" si="124"/>
        <v>0.92835999999999996</v>
      </c>
      <c r="O284" s="2">
        <f t="shared" si="125"/>
        <v>1.0345864770195246</v>
      </c>
      <c r="P284" s="2">
        <f t="shared" si="126"/>
        <v>0.47914460895522387</v>
      </c>
      <c r="Q284" s="2">
        <f t="shared" si="127"/>
        <v>5</v>
      </c>
      <c r="R284" s="2">
        <f t="shared" si="128"/>
        <v>1.2</v>
      </c>
      <c r="S284" s="2">
        <f t="shared" si="115"/>
        <v>9.8000000000000007</v>
      </c>
      <c r="T284" s="2">
        <f t="shared" si="129"/>
        <v>0.46312668839009147</v>
      </c>
      <c r="U284" s="2">
        <f t="shared" si="130"/>
        <v>0.11136001398239161</v>
      </c>
      <c r="V284" s="2">
        <v>0</v>
      </c>
      <c r="W284" s="2">
        <f t="shared" si="116"/>
        <v>0.24045259488175533</v>
      </c>
      <c r="X284" s="16">
        <f t="shared" si="117"/>
        <v>35</v>
      </c>
      <c r="Y284" s="16">
        <f t="shared" si="118"/>
        <v>9.4935027774363334</v>
      </c>
      <c r="Z284" s="1">
        <f t="shared" si="119"/>
        <v>1</v>
      </c>
      <c r="AA284" s="16">
        <f t="shared" si="120"/>
        <v>0.19600000000000001</v>
      </c>
      <c r="AB284" s="1">
        <f t="shared" si="121"/>
        <v>0</v>
      </c>
      <c r="AC284" s="1">
        <f t="shared" si="122"/>
        <v>0</v>
      </c>
    </row>
    <row r="285" spans="4:29" x14ac:dyDescent="0.3">
      <c r="D285" s="2">
        <v>7.4</v>
      </c>
      <c r="E285" s="2">
        <v>1</v>
      </c>
      <c r="F285" s="2">
        <v>7</v>
      </c>
      <c r="G285" s="2">
        <v>97</v>
      </c>
      <c r="H285" s="2">
        <v>0.4</v>
      </c>
      <c r="I285" s="2">
        <v>17.600000000000001</v>
      </c>
      <c r="J285" s="2">
        <v>16.8</v>
      </c>
      <c r="K285" s="2">
        <f t="shared" si="123"/>
        <v>1.0476190476190477</v>
      </c>
      <c r="L285" s="2">
        <v>0.26</v>
      </c>
      <c r="N285" s="2">
        <f t="shared" si="124"/>
        <v>0.99234999999999995</v>
      </c>
      <c r="O285" s="2">
        <f t="shared" si="125"/>
        <v>1.0345864770195246</v>
      </c>
      <c r="P285" s="2">
        <f t="shared" si="126"/>
        <v>0.27029723809523809</v>
      </c>
      <c r="Q285" s="2">
        <f t="shared" si="127"/>
        <v>5</v>
      </c>
      <c r="R285" s="2">
        <f t="shared" si="128"/>
        <v>1.2</v>
      </c>
      <c r="S285" s="2">
        <f t="shared" si="115"/>
        <v>13.4</v>
      </c>
      <c r="T285" s="2">
        <f t="shared" si="129"/>
        <v>0.2612611358249341</v>
      </c>
      <c r="U285" s="2">
        <f t="shared" si="130"/>
        <v>0.14436344918824284</v>
      </c>
      <c r="V285" s="2">
        <v>0</v>
      </c>
      <c r="W285" s="2">
        <f t="shared" si="116"/>
        <v>0.55256381218895845</v>
      </c>
      <c r="X285" s="16">
        <f t="shared" si="117"/>
        <v>35</v>
      </c>
      <c r="Y285" s="16">
        <f t="shared" si="118"/>
        <v>3.1474120207423399</v>
      </c>
      <c r="Z285" s="1">
        <f t="shared" si="119"/>
        <v>0.99917638665620312</v>
      </c>
      <c r="AA285" s="16">
        <f t="shared" si="120"/>
        <v>0.26800000000000002</v>
      </c>
      <c r="AB285" s="1">
        <f t="shared" si="121"/>
        <v>0</v>
      </c>
      <c r="AC285" s="1">
        <f t="shared" si="122"/>
        <v>0</v>
      </c>
    </row>
    <row r="286" spans="4:29" x14ac:dyDescent="0.3">
      <c r="D286" s="2">
        <v>7.4</v>
      </c>
      <c r="E286" s="2">
        <v>2</v>
      </c>
      <c r="F286" s="2">
        <v>3</v>
      </c>
      <c r="G286" s="2">
        <v>87</v>
      </c>
      <c r="H286" s="2">
        <v>0.4</v>
      </c>
      <c r="I286" s="2">
        <v>36.6</v>
      </c>
      <c r="J286" s="2">
        <v>25.8</v>
      </c>
      <c r="K286" s="2">
        <f t="shared" si="123"/>
        <v>1.4186046511627908</v>
      </c>
      <c r="L286" s="2">
        <v>0.35</v>
      </c>
      <c r="N286" s="2">
        <f t="shared" si="124"/>
        <v>0.98470000000000002</v>
      </c>
      <c r="O286" s="2">
        <f t="shared" si="125"/>
        <v>1.0345864770195246</v>
      </c>
      <c r="P286" s="2">
        <f t="shared" si="126"/>
        <v>0.36319400000000002</v>
      </c>
      <c r="Q286" s="2">
        <f t="shared" si="127"/>
        <v>5</v>
      </c>
      <c r="R286" s="2">
        <f t="shared" si="128"/>
        <v>1.2</v>
      </c>
      <c r="S286" s="2">
        <f t="shared" si="115"/>
        <v>8.6</v>
      </c>
      <c r="T286" s="2">
        <f t="shared" si="129"/>
        <v>0.35105233643329931</v>
      </c>
      <c r="U286" s="2">
        <f t="shared" si="130"/>
        <v>0.10098736556838772</v>
      </c>
      <c r="V286" s="2">
        <v>1</v>
      </c>
      <c r="W286" s="2">
        <f t="shared" si="116"/>
        <v>0.28767039864887933</v>
      </c>
      <c r="X286" s="16">
        <f t="shared" si="117"/>
        <v>35</v>
      </c>
      <c r="Y286" s="16">
        <f t="shared" si="118"/>
        <v>6.8815639076570525</v>
      </c>
      <c r="Z286" s="1">
        <f t="shared" si="119"/>
        <v>0.99999999999704003</v>
      </c>
      <c r="AA286" s="16">
        <f t="shared" si="120"/>
        <v>0.17199999999999999</v>
      </c>
      <c r="AB286" s="1">
        <f t="shared" si="121"/>
        <v>1</v>
      </c>
      <c r="AC286" s="1">
        <f t="shared" si="122"/>
        <v>0</v>
      </c>
    </row>
    <row r="287" spans="4:29" x14ac:dyDescent="0.3">
      <c r="D287" s="2">
        <v>7.4</v>
      </c>
      <c r="E287" s="2">
        <v>3</v>
      </c>
      <c r="F287" s="2">
        <v>7</v>
      </c>
      <c r="G287" s="2">
        <v>90</v>
      </c>
      <c r="H287" s="2">
        <v>0.4</v>
      </c>
      <c r="I287" s="2">
        <v>55</v>
      </c>
      <c r="J287" s="2">
        <v>34.200000000000003</v>
      </c>
      <c r="K287" s="2">
        <f t="shared" si="123"/>
        <v>1.6081871345029239</v>
      </c>
      <c r="L287" s="2">
        <v>0.39</v>
      </c>
      <c r="N287" s="2">
        <f t="shared" si="124"/>
        <v>0.97704999999999997</v>
      </c>
      <c r="O287" s="2">
        <f t="shared" si="125"/>
        <v>1.0345864770195246</v>
      </c>
      <c r="P287" s="2">
        <f t="shared" si="126"/>
        <v>0.40853260233918126</v>
      </c>
      <c r="Q287" s="2">
        <f t="shared" si="127"/>
        <v>5</v>
      </c>
      <c r="R287" s="2">
        <f t="shared" si="128"/>
        <v>1.2</v>
      </c>
      <c r="S287" s="2">
        <f t="shared" si="115"/>
        <v>13.4</v>
      </c>
      <c r="T287" s="2">
        <f t="shared" si="129"/>
        <v>0.39487525829266323</v>
      </c>
      <c r="U287" s="2">
        <f t="shared" si="130"/>
        <v>0.14436344918824284</v>
      </c>
      <c r="V287" s="2">
        <v>1</v>
      </c>
      <c r="W287" s="2">
        <f t="shared" si="116"/>
        <v>0.36559254133174218</v>
      </c>
      <c r="X287" s="16">
        <f t="shared" si="117"/>
        <v>35</v>
      </c>
      <c r="Y287" s="16">
        <f t="shared" si="118"/>
        <v>6.1592461514162924</v>
      </c>
      <c r="Z287" s="1">
        <f t="shared" si="119"/>
        <v>0.99999999963453978</v>
      </c>
      <c r="AA287" s="16">
        <f t="shared" si="120"/>
        <v>0.26800000000000002</v>
      </c>
      <c r="AB287" s="1">
        <f t="shared" si="121"/>
        <v>1</v>
      </c>
      <c r="AC287" s="1">
        <f t="shared" si="122"/>
        <v>0</v>
      </c>
    </row>
    <row r="288" spans="4:29" x14ac:dyDescent="0.3">
      <c r="D288" s="2">
        <v>7.4</v>
      </c>
      <c r="E288" s="2">
        <v>4</v>
      </c>
      <c r="F288" s="2">
        <v>7</v>
      </c>
      <c r="G288" s="2">
        <v>96</v>
      </c>
      <c r="H288" s="2">
        <v>0.4</v>
      </c>
      <c r="I288" s="2">
        <v>73.3</v>
      </c>
      <c r="J288" s="2">
        <v>42.5</v>
      </c>
      <c r="K288" s="2">
        <f t="shared" si="123"/>
        <v>1.7247058823529411</v>
      </c>
      <c r="L288" s="2">
        <v>0.42</v>
      </c>
      <c r="N288" s="2">
        <f t="shared" si="124"/>
        <v>0.96940000000000004</v>
      </c>
      <c r="O288" s="2">
        <f t="shared" si="125"/>
        <v>1.0345864770195246</v>
      </c>
      <c r="P288" s="2">
        <f t="shared" si="126"/>
        <v>0.43470176941176475</v>
      </c>
      <c r="Q288" s="2">
        <f t="shared" si="127"/>
        <v>5</v>
      </c>
      <c r="R288" s="2">
        <f t="shared" si="128"/>
        <v>1.2</v>
      </c>
      <c r="S288" s="2">
        <f t="shared" si="115"/>
        <v>13.4</v>
      </c>
      <c r="T288" s="2">
        <f t="shared" si="129"/>
        <v>0.42016958375878821</v>
      </c>
      <c r="U288" s="2">
        <f t="shared" si="130"/>
        <v>0.14436344918824284</v>
      </c>
      <c r="V288" s="2">
        <v>1</v>
      </c>
      <c r="W288" s="2">
        <f t="shared" si="116"/>
        <v>0.3435837689553447</v>
      </c>
      <c r="X288" s="16">
        <f t="shared" si="117"/>
        <v>35</v>
      </c>
      <c r="Y288" s="16">
        <f t="shared" si="118"/>
        <v>6.7633012810849102</v>
      </c>
      <c r="Z288" s="1">
        <f t="shared" si="119"/>
        <v>0.99999999999325584</v>
      </c>
      <c r="AA288" s="16">
        <f t="shared" si="120"/>
        <v>0.26800000000000002</v>
      </c>
      <c r="AB288" s="1">
        <f t="shared" si="121"/>
        <v>1</v>
      </c>
      <c r="AC288" s="1">
        <f t="shared" si="122"/>
        <v>0</v>
      </c>
    </row>
    <row r="289" spans="4:29" x14ac:dyDescent="0.3">
      <c r="D289" s="2">
        <v>7.4</v>
      </c>
      <c r="E289" s="2">
        <v>5</v>
      </c>
      <c r="F289" s="2">
        <v>4</v>
      </c>
      <c r="G289" s="2">
        <v>100</v>
      </c>
      <c r="H289" s="2">
        <v>0.4</v>
      </c>
      <c r="I289" s="2">
        <v>91.3</v>
      </c>
      <c r="J289" s="2">
        <v>50.5</v>
      </c>
      <c r="K289" s="2">
        <f t="shared" si="123"/>
        <v>1.807920792079208</v>
      </c>
      <c r="L289" s="2">
        <v>0.43</v>
      </c>
      <c r="N289" s="2">
        <f t="shared" si="124"/>
        <v>0.96174999999999999</v>
      </c>
      <c r="O289" s="2">
        <f t="shared" si="125"/>
        <v>1.0345864770195246</v>
      </c>
      <c r="P289" s="2">
        <f t="shared" si="126"/>
        <v>0.45207963366336634</v>
      </c>
      <c r="Q289" s="2">
        <f t="shared" si="127"/>
        <v>5</v>
      </c>
      <c r="R289" s="2">
        <f t="shared" si="128"/>
        <v>1.2</v>
      </c>
      <c r="S289" s="2">
        <f t="shared" si="115"/>
        <v>9.8000000000000007</v>
      </c>
      <c r="T289" s="2">
        <f t="shared" si="129"/>
        <v>0.43696650179087426</v>
      </c>
      <c r="U289" s="2">
        <f t="shared" si="130"/>
        <v>0.11136001398239161</v>
      </c>
      <c r="V289" s="2">
        <v>0</v>
      </c>
      <c r="W289" s="2">
        <f t="shared" si="116"/>
        <v>0.25484794263631422</v>
      </c>
      <c r="X289" s="16">
        <f t="shared" si="117"/>
        <v>35</v>
      </c>
      <c r="Y289" s="16">
        <f t="shared" si="118"/>
        <v>8.4596921857234832</v>
      </c>
      <c r="Z289" s="1">
        <f t="shared" si="119"/>
        <v>1</v>
      </c>
      <c r="AA289" s="16">
        <f t="shared" si="120"/>
        <v>0.19600000000000001</v>
      </c>
      <c r="AB289" s="1">
        <f t="shared" si="121"/>
        <v>0</v>
      </c>
      <c r="AC289" s="1">
        <f t="shared" si="122"/>
        <v>0</v>
      </c>
    </row>
    <row r="290" spans="4:29" x14ac:dyDescent="0.3">
      <c r="D290" s="2">
        <v>7.4</v>
      </c>
      <c r="E290" s="2">
        <v>5.8</v>
      </c>
      <c r="F290" s="2">
        <v>7</v>
      </c>
      <c r="G290" s="2">
        <v>88</v>
      </c>
      <c r="H290" s="2">
        <v>0.4</v>
      </c>
      <c r="I290" s="2">
        <v>106.4</v>
      </c>
      <c r="J290" s="2">
        <v>57.6</v>
      </c>
      <c r="K290" s="2">
        <f t="shared" si="123"/>
        <v>1.8472222222222223</v>
      </c>
      <c r="L290" s="2">
        <v>0.43</v>
      </c>
      <c r="N290" s="2">
        <f t="shared" si="124"/>
        <v>0.95562999999999998</v>
      </c>
      <c r="O290" s="2">
        <f t="shared" si="125"/>
        <v>1.0345864770195246</v>
      </c>
      <c r="P290" s="2">
        <f t="shared" si="126"/>
        <v>0.45896785277777774</v>
      </c>
      <c r="Q290" s="2">
        <f t="shared" si="127"/>
        <v>5</v>
      </c>
      <c r="R290" s="2">
        <f t="shared" si="128"/>
        <v>1.2</v>
      </c>
      <c r="S290" s="2">
        <f t="shared" si="115"/>
        <v>13.4</v>
      </c>
      <c r="T290" s="2">
        <f t="shared" si="129"/>
        <v>0.44362444606852924</v>
      </c>
      <c r="U290" s="2">
        <f t="shared" si="130"/>
        <v>0.14436344918824284</v>
      </c>
      <c r="V290" s="2">
        <v>1</v>
      </c>
      <c r="W290" s="2">
        <f t="shared" si="116"/>
        <v>0.32541815598219354</v>
      </c>
      <c r="X290" s="16">
        <f t="shared" si="117"/>
        <v>35</v>
      </c>
      <c r="Y290" s="16">
        <f t="shared" si="118"/>
        <v>7.4478976918731874</v>
      </c>
      <c r="Z290" s="1">
        <f t="shared" si="119"/>
        <v>0.99999999999995259</v>
      </c>
      <c r="AA290" s="16">
        <f t="shared" si="120"/>
        <v>0.26800000000000002</v>
      </c>
      <c r="AB290" s="1">
        <f t="shared" si="121"/>
        <v>1</v>
      </c>
      <c r="AC290" s="1">
        <f t="shared" si="122"/>
        <v>0</v>
      </c>
    </row>
    <row r="291" spans="4:29" x14ac:dyDescent="0.3">
      <c r="D291" s="2">
        <v>7.4</v>
      </c>
      <c r="E291" s="2">
        <v>6.7</v>
      </c>
      <c r="F291" s="2">
        <v>5</v>
      </c>
      <c r="G291" s="2">
        <v>98</v>
      </c>
      <c r="H291" s="2">
        <v>0.4</v>
      </c>
      <c r="I291" s="2">
        <v>122.9</v>
      </c>
      <c r="J291" s="2">
        <v>65.099999999999994</v>
      </c>
      <c r="K291" s="2">
        <f t="shared" si="123"/>
        <v>1.8878648233486945</v>
      </c>
      <c r="L291" s="2">
        <v>0.43</v>
      </c>
      <c r="N291" s="2">
        <f t="shared" si="124"/>
        <v>0.94874499999999995</v>
      </c>
      <c r="O291" s="2">
        <f t="shared" si="125"/>
        <v>1.0345864770195246</v>
      </c>
      <c r="P291" s="2">
        <f t="shared" si="126"/>
        <v>0.46568660107526888</v>
      </c>
      <c r="Q291" s="2">
        <f t="shared" si="127"/>
        <v>5</v>
      </c>
      <c r="R291" s="2">
        <f t="shared" si="128"/>
        <v>1.2</v>
      </c>
      <c r="S291" s="2">
        <f t="shared" si="115"/>
        <v>11</v>
      </c>
      <c r="T291" s="2">
        <f t="shared" si="129"/>
        <v>0.450118584979804</v>
      </c>
      <c r="U291" s="2">
        <f t="shared" si="130"/>
        <v>0.12204090780370019</v>
      </c>
      <c r="V291" s="2">
        <v>1</v>
      </c>
      <c r="W291" s="2">
        <f t="shared" si="116"/>
        <v>0.27113056842382088</v>
      </c>
      <c r="X291" s="16">
        <f t="shared" si="117"/>
        <v>35</v>
      </c>
      <c r="Y291" s="16">
        <f t="shared" si="118"/>
        <v>8.5317728774031636</v>
      </c>
      <c r="Z291" s="1">
        <f t="shared" si="119"/>
        <v>1</v>
      </c>
      <c r="AA291" s="16">
        <f t="shared" si="120"/>
        <v>0.22</v>
      </c>
      <c r="AB291" s="1">
        <f t="shared" si="121"/>
        <v>1</v>
      </c>
      <c r="AC291" s="1">
        <f t="shared" si="122"/>
        <v>0</v>
      </c>
    </row>
    <row r="292" spans="4:29" x14ac:dyDescent="0.3">
      <c r="D292" s="2">
        <v>7.4</v>
      </c>
      <c r="E292" s="2">
        <v>8</v>
      </c>
      <c r="F292" s="2">
        <v>7</v>
      </c>
      <c r="G292" s="2">
        <v>100</v>
      </c>
      <c r="H292" s="2">
        <v>0.4</v>
      </c>
      <c r="I292" s="2">
        <v>146.6</v>
      </c>
      <c r="J292" s="2">
        <v>75.8</v>
      </c>
      <c r="K292" s="2">
        <f t="shared" si="123"/>
        <v>1.9340369393139842</v>
      </c>
      <c r="L292" s="2">
        <v>0.44</v>
      </c>
      <c r="N292" s="2">
        <f t="shared" si="124"/>
        <v>0.93879999999999997</v>
      </c>
      <c r="O292" s="2">
        <f t="shared" si="125"/>
        <v>1.0345864770195246</v>
      </c>
      <c r="P292" s="2">
        <f t="shared" si="126"/>
        <v>0.47207520844327178</v>
      </c>
      <c r="Q292" s="2">
        <f t="shared" si="127"/>
        <v>5</v>
      </c>
      <c r="R292" s="2">
        <f t="shared" si="128"/>
        <v>1.2</v>
      </c>
      <c r="S292" s="2">
        <f t="shared" si="115"/>
        <v>13.4</v>
      </c>
      <c r="T292" s="2">
        <f t="shared" si="129"/>
        <v>0.45629361965298804</v>
      </c>
      <c r="U292" s="2">
        <f t="shared" si="130"/>
        <v>0.14436344918824284</v>
      </c>
      <c r="V292" s="2">
        <v>0</v>
      </c>
      <c r="W292" s="2">
        <f t="shared" si="116"/>
        <v>0.31638279162884514</v>
      </c>
      <c r="X292" s="16">
        <f t="shared" si="117"/>
        <v>35</v>
      </c>
      <c r="Y292" s="16">
        <f t="shared" si="118"/>
        <v>7.9630816338869277</v>
      </c>
      <c r="Z292" s="1">
        <f t="shared" si="119"/>
        <v>0.99999999999999911</v>
      </c>
      <c r="AA292" s="16">
        <f t="shared" si="120"/>
        <v>0.26800000000000002</v>
      </c>
      <c r="AB292" s="1">
        <f t="shared" si="121"/>
        <v>0</v>
      </c>
      <c r="AC292" s="1">
        <f t="shared" si="122"/>
        <v>0</v>
      </c>
    </row>
    <row r="293" spans="4:29" x14ac:dyDescent="0.3">
      <c r="D293" s="2">
        <v>7.4</v>
      </c>
      <c r="E293" s="2">
        <v>1</v>
      </c>
      <c r="F293" s="2">
        <v>5</v>
      </c>
      <c r="G293" s="2">
        <v>95</v>
      </c>
      <c r="H293" s="2">
        <v>0.4</v>
      </c>
      <c r="I293" s="2">
        <v>18.100000000000001</v>
      </c>
      <c r="J293" s="2">
        <v>8.1</v>
      </c>
      <c r="K293" s="2">
        <f t="shared" si="123"/>
        <v>2.2345679012345681</v>
      </c>
      <c r="L293" s="2">
        <v>0.56000000000000005</v>
      </c>
      <c r="N293" s="2">
        <f t="shared" si="124"/>
        <v>0.99234999999999995</v>
      </c>
      <c r="O293" s="2">
        <f t="shared" si="125"/>
        <v>1.0345864770195246</v>
      </c>
      <c r="P293" s="2">
        <f t="shared" si="126"/>
        <v>0.57654309876543208</v>
      </c>
      <c r="Q293" s="2">
        <f t="shared" si="127"/>
        <v>5</v>
      </c>
      <c r="R293" s="2">
        <f t="shared" si="128"/>
        <v>1.2</v>
      </c>
      <c r="S293" s="2">
        <f t="shared" si="115"/>
        <v>11</v>
      </c>
      <c r="T293" s="2">
        <f t="shared" si="129"/>
        <v>0.55726912304746046</v>
      </c>
      <c r="U293" s="2">
        <f t="shared" si="130"/>
        <v>0.12204090780370019</v>
      </c>
      <c r="V293" s="2">
        <v>0</v>
      </c>
      <c r="W293" s="2">
        <f t="shared" si="116"/>
        <v>0.21899815144308013</v>
      </c>
      <c r="X293" s="16">
        <f t="shared" si="117"/>
        <v>35</v>
      </c>
      <c r="Y293" s="16">
        <f t="shared" si="118"/>
        <v>6.7292884120249745</v>
      </c>
      <c r="Z293" s="1">
        <f t="shared" si="119"/>
        <v>0.99999999999147526</v>
      </c>
      <c r="AA293" s="16">
        <f t="shared" si="120"/>
        <v>0.22</v>
      </c>
      <c r="AB293" s="1">
        <f t="shared" si="121"/>
        <v>0</v>
      </c>
      <c r="AC293" s="1">
        <f t="shared" si="122"/>
        <v>0</v>
      </c>
    </row>
    <row r="294" spans="4:29" x14ac:dyDescent="0.3">
      <c r="D294" s="2">
        <v>7.4</v>
      </c>
      <c r="E294" s="2">
        <v>1.8</v>
      </c>
      <c r="F294" s="2">
        <v>5</v>
      </c>
      <c r="G294" s="2">
        <v>99</v>
      </c>
      <c r="H294" s="2">
        <v>0.4</v>
      </c>
      <c r="I294" s="2">
        <v>32.5</v>
      </c>
      <c r="J294" s="2">
        <v>14.5</v>
      </c>
      <c r="K294" s="2">
        <f t="shared" si="123"/>
        <v>2.2413793103448274</v>
      </c>
      <c r="L294" s="2">
        <v>0.56000000000000005</v>
      </c>
      <c r="N294" s="2">
        <f t="shared" si="124"/>
        <v>0.98623000000000005</v>
      </c>
      <c r="O294" s="2">
        <f t="shared" si="125"/>
        <v>1.0345864770195246</v>
      </c>
      <c r="P294" s="2">
        <f t="shared" si="126"/>
        <v>0.57473403448275873</v>
      </c>
      <c r="Q294" s="2">
        <f t="shared" si="127"/>
        <v>5</v>
      </c>
      <c r="R294" s="2">
        <f t="shared" si="128"/>
        <v>1.2</v>
      </c>
      <c r="S294" s="2">
        <f t="shared" si="115"/>
        <v>11</v>
      </c>
      <c r="T294" s="2">
        <f t="shared" si="129"/>
        <v>0.55552053622281439</v>
      </c>
      <c r="U294" s="2">
        <f t="shared" si="130"/>
        <v>0.12204090780370019</v>
      </c>
      <c r="V294" s="2">
        <v>0</v>
      </c>
      <c r="W294" s="2">
        <f t="shared" si="116"/>
        <v>0.21968748200291674</v>
      </c>
      <c r="X294" s="16">
        <f t="shared" si="117"/>
        <v>35</v>
      </c>
      <c r="Y294" s="16">
        <f t="shared" si="118"/>
        <v>7.5117299162685134</v>
      </c>
      <c r="Z294" s="1">
        <f t="shared" si="119"/>
        <v>0.9999999999999708</v>
      </c>
      <c r="AA294" s="16">
        <f t="shared" si="120"/>
        <v>0.22</v>
      </c>
      <c r="AB294" s="1">
        <f t="shared" si="121"/>
        <v>0</v>
      </c>
      <c r="AC294" s="1">
        <f t="shared" si="122"/>
        <v>0</v>
      </c>
    </row>
    <row r="295" spans="4:29" x14ac:dyDescent="0.3">
      <c r="D295" s="2">
        <v>7.4</v>
      </c>
      <c r="E295" s="2">
        <v>2.9</v>
      </c>
      <c r="F295" s="2">
        <v>5</v>
      </c>
      <c r="G295" s="2">
        <v>91</v>
      </c>
      <c r="H295" s="2">
        <v>0.4</v>
      </c>
      <c r="I295" s="2">
        <v>53</v>
      </c>
      <c r="J295" s="2">
        <v>24</v>
      </c>
      <c r="K295" s="2">
        <f t="shared" si="123"/>
        <v>2.2083333333333335</v>
      </c>
      <c r="L295" s="2">
        <v>0.54</v>
      </c>
      <c r="N295" s="2">
        <f t="shared" si="124"/>
        <v>0.97781499999999999</v>
      </c>
      <c r="O295" s="2">
        <f t="shared" si="125"/>
        <v>1.0345864770195246</v>
      </c>
      <c r="P295" s="2">
        <f t="shared" si="126"/>
        <v>0.56142877916666667</v>
      </c>
      <c r="Q295" s="2">
        <f t="shared" si="127"/>
        <v>5</v>
      </c>
      <c r="R295" s="2">
        <f t="shared" si="128"/>
        <v>1.2</v>
      </c>
      <c r="S295" s="2">
        <f t="shared" si="115"/>
        <v>11</v>
      </c>
      <c r="T295" s="2">
        <f t="shared" si="129"/>
        <v>0.54266007882110712</v>
      </c>
      <c r="U295" s="2">
        <f t="shared" si="130"/>
        <v>0.12204090780370019</v>
      </c>
      <c r="V295" s="2">
        <v>1</v>
      </c>
      <c r="W295" s="2">
        <f t="shared" si="116"/>
        <v>0.22489383790461598</v>
      </c>
      <c r="X295" s="16">
        <f t="shared" si="117"/>
        <v>35</v>
      </c>
      <c r="Y295" s="16">
        <f t="shared" si="118"/>
        <v>8.0867158467710674</v>
      </c>
      <c r="Z295" s="1">
        <f t="shared" si="119"/>
        <v>0.99999999999999967</v>
      </c>
      <c r="AA295" s="16">
        <f t="shared" si="120"/>
        <v>0.22</v>
      </c>
      <c r="AB295" s="1">
        <f t="shared" si="121"/>
        <v>1</v>
      </c>
      <c r="AC295" s="1">
        <f t="shared" si="122"/>
        <v>0</v>
      </c>
    </row>
    <row r="296" spans="4:29" x14ac:dyDescent="0.3">
      <c r="D296" s="2">
        <v>7.4</v>
      </c>
      <c r="E296" s="2">
        <v>4</v>
      </c>
      <c r="F296" s="2">
        <v>3</v>
      </c>
      <c r="G296" s="2">
        <v>78</v>
      </c>
      <c r="H296" s="2">
        <v>0.4</v>
      </c>
      <c r="I296" s="2">
        <v>73.7</v>
      </c>
      <c r="J296" s="2">
        <v>33.700000000000003</v>
      </c>
      <c r="K296" s="2">
        <f t="shared" si="123"/>
        <v>2.1869436201780412</v>
      </c>
      <c r="L296" s="2">
        <v>0.53</v>
      </c>
      <c r="N296" s="2">
        <f t="shared" si="124"/>
        <v>0.96940000000000004</v>
      </c>
      <c r="O296" s="2">
        <f t="shared" si="125"/>
        <v>1.0345864770195246</v>
      </c>
      <c r="P296" s="2">
        <f t="shared" si="126"/>
        <v>0.55120601780415435</v>
      </c>
      <c r="Q296" s="2">
        <f t="shared" si="127"/>
        <v>5</v>
      </c>
      <c r="R296" s="2">
        <f t="shared" si="128"/>
        <v>1.2</v>
      </c>
      <c r="S296" s="2">
        <f t="shared" si="115"/>
        <v>8.6</v>
      </c>
      <c r="T296" s="2">
        <f t="shared" si="129"/>
        <v>0.53277906685199417</v>
      </c>
      <c r="U296" s="2">
        <f t="shared" si="130"/>
        <v>0.10098736556838772</v>
      </c>
      <c r="V296" s="2">
        <v>1</v>
      </c>
      <c r="W296" s="2">
        <f t="shared" si="116"/>
        <v>0.18954829844401896</v>
      </c>
      <c r="X296" s="16">
        <f t="shared" si="117"/>
        <v>35</v>
      </c>
      <c r="Y296" s="16">
        <f t="shared" si="118"/>
        <v>9.3056679440089649</v>
      </c>
      <c r="Z296" s="1">
        <f t="shared" si="119"/>
        <v>1</v>
      </c>
      <c r="AA296" s="16">
        <f t="shared" si="120"/>
        <v>0.17199999999999999</v>
      </c>
      <c r="AB296" s="1">
        <f t="shared" si="121"/>
        <v>1</v>
      </c>
      <c r="AC296" s="1">
        <f t="shared" si="122"/>
        <v>0</v>
      </c>
    </row>
    <row r="297" spans="4:29" x14ac:dyDescent="0.3">
      <c r="D297" s="2">
        <v>7.4</v>
      </c>
      <c r="E297" s="2">
        <v>5</v>
      </c>
      <c r="F297" s="2">
        <v>16</v>
      </c>
      <c r="G297" s="2">
        <v>92</v>
      </c>
      <c r="H297" s="2">
        <v>0.4</v>
      </c>
      <c r="I297" s="2">
        <v>92.9</v>
      </c>
      <c r="J297" s="2">
        <v>42.9</v>
      </c>
      <c r="K297" s="2">
        <f t="shared" si="123"/>
        <v>2.1655011655011656</v>
      </c>
      <c r="L297" s="2">
        <v>0.51</v>
      </c>
      <c r="N297" s="2">
        <f t="shared" si="124"/>
        <v>0.96174999999999999</v>
      </c>
      <c r="O297" s="2">
        <f t="shared" si="125"/>
        <v>1.0345864770195246</v>
      </c>
      <c r="P297" s="2">
        <f t="shared" si="126"/>
        <v>0.54149439393939403</v>
      </c>
      <c r="Q297" s="2">
        <f t="shared" si="127"/>
        <v>5</v>
      </c>
      <c r="R297" s="2">
        <f t="shared" si="128"/>
        <v>1.2</v>
      </c>
      <c r="S297" s="2">
        <f t="shared" si="115"/>
        <v>24.2</v>
      </c>
      <c r="T297" s="2">
        <f t="shared" si="129"/>
        <v>0.52339210493003097</v>
      </c>
      <c r="U297" s="2">
        <f t="shared" si="130"/>
        <v>0.27690710007315766</v>
      </c>
      <c r="V297" s="2">
        <v>1</v>
      </c>
      <c r="W297" s="2">
        <f t="shared" si="116"/>
        <v>0.52906243228520933</v>
      </c>
      <c r="X297" s="16">
        <f t="shared" si="117"/>
        <v>35</v>
      </c>
      <c r="Y297" s="16">
        <f t="shared" si="118"/>
        <v>4.0598562601741479</v>
      </c>
      <c r="Z297" s="1">
        <f t="shared" si="119"/>
        <v>0.99997544853268827</v>
      </c>
      <c r="AA297" s="16">
        <f t="shared" si="120"/>
        <v>0.48399999999999999</v>
      </c>
      <c r="AB297" s="1">
        <f t="shared" si="121"/>
        <v>1</v>
      </c>
      <c r="AC297" s="1">
        <f t="shared" si="122"/>
        <v>0</v>
      </c>
    </row>
    <row r="298" spans="4:29" x14ac:dyDescent="0.3">
      <c r="D298" s="2">
        <v>7.4</v>
      </c>
      <c r="E298" s="2">
        <v>6.1</v>
      </c>
      <c r="F298" s="2">
        <v>16</v>
      </c>
      <c r="G298" s="2">
        <v>80</v>
      </c>
      <c r="H298" s="2">
        <v>0.4</v>
      </c>
      <c r="I298" s="2">
        <v>114.6</v>
      </c>
      <c r="J298" s="2">
        <v>53.6</v>
      </c>
      <c r="K298" s="2">
        <f t="shared" si="123"/>
        <v>2.1380597014925371</v>
      </c>
      <c r="L298" s="2">
        <v>0.5</v>
      </c>
      <c r="N298" s="2">
        <f t="shared" si="124"/>
        <v>0.95333500000000004</v>
      </c>
      <c r="O298" s="2">
        <f t="shared" si="125"/>
        <v>1.0345864770195246</v>
      </c>
      <c r="P298" s="2">
        <f t="shared" si="126"/>
        <v>0.52995465783582085</v>
      </c>
      <c r="Q298" s="2">
        <f t="shared" si="127"/>
        <v>5</v>
      </c>
      <c r="R298" s="2">
        <f t="shared" si="128"/>
        <v>1.2</v>
      </c>
      <c r="S298" s="2">
        <f t="shared" si="115"/>
        <v>24.2</v>
      </c>
      <c r="T298" s="2">
        <f t="shared" si="129"/>
        <v>0.5122381450050788</v>
      </c>
      <c r="U298" s="2">
        <f t="shared" si="130"/>
        <v>0.27690710007315766</v>
      </c>
      <c r="V298" s="2">
        <v>1</v>
      </c>
      <c r="W298" s="2">
        <f t="shared" si="116"/>
        <v>0.54058274022215225</v>
      </c>
      <c r="X298" s="16">
        <f t="shared" si="117"/>
        <v>35</v>
      </c>
      <c r="Y298" s="16">
        <f t="shared" si="118"/>
        <v>4.2587363294986247</v>
      </c>
      <c r="Z298" s="1">
        <f t="shared" si="119"/>
        <v>0.99998972071034442</v>
      </c>
      <c r="AA298" s="16">
        <f t="shared" si="120"/>
        <v>0.48399999999999999</v>
      </c>
      <c r="AB298" s="1">
        <f t="shared" si="121"/>
        <v>1</v>
      </c>
      <c r="AC298" s="1">
        <f t="shared" si="122"/>
        <v>0</v>
      </c>
    </row>
    <row r="299" spans="4:29" x14ac:dyDescent="0.3">
      <c r="D299" s="2">
        <v>7.4</v>
      </c>
      <c r="E299" s="2">
        <v>7.5</v>
      </c>
      <c r="F299" s="2">
        <v>38</v>
      </c>
      <c r="G299" s="2">
        <v>41</v>
      </c>
      <c r="H299" s="2">
        <v>0.4</v>
      </c>
      <c r="I299" s="2">
        <v>142.6</v>
      </c>
      <c r="J299" s="2">
        <v>67.599999999999994</v>
      </c>
      <c r="K299" s="2">
        <f t="shared" si="123"/>
        <v>2.109467455621302</v>
      </c>
      <c r="L299" s="2">
        <v>0.48</v>
      </c>
      <c r="N299" s="2">
        <f t="shared" si="124"/>
        <v>0.94262500000000005</v>
      </c>
      <c r="O299" s="2">
        <f t="shared" si="125"/>
        <v>1.0345864770195246</v>
      </c>
      <c r="P299" s="2">
        <f t="shared" si="126"/>
        <v>0.51699355769230781</v>
      </c>
      <c r="Q299" s="2">
        <f t="shared" si="127"/>
        <v>5</v>
      </c>
      <c r="R299" s="2">
        <f t="shared" si="128"/>
        <v>1.2</v>
      </c>
      <c r="S299" s="2">
        <f t="shared" si="115"/>
        <v>50</v>
      </c>
      <c r="T299" s="2">
        <f t="shared" si="129"/>
        <v>0.49971033758500516</v>
      </c>
      <c r="U299" s="2">
        <f t="shared" si="130"/>
        <v>0.30303870636902364</v>
      </c>
      <c r="V299" s="2">
        <v>0</v>
      </c>
      <c r="W299" s="2">
        <f t="shared" si="116"/>
        <v>5</v>
      </c>
      <c r="X299" s="16">
        <f t="shared" si="117"/>
        <v>35</v>
      </c>
      <c r="Y299" s="16">
        <f t="shared" si="118"/>
        <v>-4.834300352984747</v>
      </c>
      <c r="Z299" s="1">
        <f t="shared" si="119"/>
        <v>6.6807361360033736E-7</v>
      </c>
      <c r="AA299" s="16">
        <f t="shared" si="120"/>
        <v>1</v>
      </c>
      <c r="AB299" s="1">
        <f t="shared" si="121"/>
        <v>0</v>
      </c>
      <c r="AC299" s="1">
        <f t="shared" si="122"/>
        <v>1</v>
      </c>
    </row>
    <row r="300" spans="4:29" x14ac:dyDescent="0.3">
      <c r="D300" s="2">
        <v>7.4</v>
      </c>
      <c r="E300" s="2">
        <v>1.3</v>
      </c>
      <c r="F300" s="2">
        <v>5</v>
      </c>
      <c r="G300" s="2">
        <v>84</v>
      </c>
      <c r="H300" s="2">
        <v>0.4</v>
      </c>
      <c r="I300" s="2">
        <v>20.5</v>
      </c>
      <c r="J300" s="2">
        <v>12.5</v>
      </c>
      <c r="K300" s="2">
        <f t="shared" si="123"/>
        <v>1.64</v>
      </c>
      <c r="L300" s="2">
        <v>0.41</v>
      </c>
      <c r="N300" s="2">
        <f t="shared" si="124"/>
        <v>0.99005500000000002</v>
      </c>
      <c r="O300" s="2">
        <f t="shared" si="125"/>
        <v>1.0345864770195246</v>
      </c>
      <c r="P300" s="2">
        <f t="shared" si="126"/>
        <v>0.42215945199999999</v>
      </c>
      <c r="Q300" s="2">
        <f t="shared" si="127"/>
        <v>5</v>
      </c>
      <c r="R300" s="2">
        <f t="shared" si="128"/>
        <v>1.2</v>
      </c>
      <c r="S300" s="2">
        <f t="shared" si="115"/>
        <v>11</v>
      </c>
      <c r="T300" s="2">
        <f t="shared" si="129"/>
        <v>0.40804655906210252</v>
      </c>
      <c r="U300" s="2">
        <f t="shared" si="130"/>
        <v>0.12204090780370019</v>
      </c>
      <c r="V300" s="2">
        <v>1</v>
      </c>
      <c r="W300" s="2">
        <f t="shared" si="116"/>
        <v>0.29908574179429903</v>
      </c>
      <c r="X300" s="16">
        <f t="shared" si="117"/>
        <v>35</v>
      </c>
      <c r="Y300" s="16">
        <f t="shared" si="118"/>
        <v>5.7862863548917955</v>
      </c>
      <c r="Z300" s="1">
        <f t="shared" si="119"/>
        <v>0.99999999640202475</v>
      </c>
      <c r="AA300" s="16">
        <f t="shared" si="120"/>
        <v>0.22</v>
      </c>
      <c r="AB300" s="1">
        <f t="shared" si="121"/>
        <v>1</v>
      </c>
      <c r="AC300" s="1">
        <f t="shared" si="122"/>
        <v>0</v>
      </c>
    </row>
    <row r="301" spans="4:29" x14ac:dyDescent="0.3">
      <c r="D301" s="2">
        <v>7.4</v>
      </c>
      <c r="E301" s="2">
        <v>2.1</v>
      </c>
      <c r="F301" s="2">
        <v>11</v>
      </c>
      <c r="G301" s="2">
        <v>91</v>
      </c>
      <c r="H301" s="2">
        <v>0.4</v>
      </c>
      <c r="I301" s="2">
        <v>35.700000000000003</v>
      </c>
      <c r="J301" s="2">
        <v>19.7</v>
      </c>
      <c r="K301" s="2">
        <f t="shared" si="123"/>
        <v>1.8121827411167515</v>
      </c>
      <c r="L301" s="2">
        <v>0.45</v>
      </c>
      <c r="N301" s="2">
        <f t="shared" si="124"/>
        <v>0.983935</v>
      </c>
      <c r="O301" s="2">
        <f t="shared" si="125"/>
        <v>1.0345864770195246</v>
      </c>
      <c r="P301" s="2">
        <f t="shared" si="126"/>
        <v>0.46359820659898482</v>
      </c>
      <c r="Q301" s="2">
        <f t="shared" si="127"/>
        <v>5</v>
      </c>
      <c r="R301" s="2">
        <f t="shared" si="128"/>
        <v>1.2</v>
      </c>
      <c r="S301" s="2">
        <f t="shared" si="115"/>
        <v>18.2</v>
      </c>
      <c r="T301" s="2">
        <f t="shared" si="129"/>
        <v>0.44810000603771266</v>
      </c>
      <c r="U301" s="2">
        <f t="shared" si="130"/>
        <v>0.19407628144378197</v>
      </c>
      <c r="V301" s="2">
        <v>1</v>
      </c>
      <c r="W301" s="2">
        <f t="shared" si="116"/>
        <v>0.43310930334477227</v>
      </c>
      <c r="X301" s="16">
        <f t="shared" si="117"/>
        <v>35</v>
      </c>
      <c r="Y301" s="16">
        <f t="shared" si="118"/>
        <v>4.3382542042533521</v>
      </c>
      <c r="Z301" s="1">
        <f t="shared" si="119"/>
        <v>0.99999281905076798</v>
      </c>
      <c r="AA301" s="16">
        <f t="shared" si="120"/>
        <v>0.36399999999999999</v>
      </c>
      <c r="AB301" s="1">
        <f t="shared" si="121"/>
        <v>1</v>
      </c>
      <c r="AC301" s="1">
        <f t="shared" si="122"/>
        <v>0</v>
      </c>
    </row>
    <row r="302" spans="4:29" x14ac:dyDescent="0.3">
      <c r="D302" s="2">
        <v>7.4</v>
      </c>
      <c r="E302" s="2">
        <v>3</v>
      </c>
      <c r="F302" s="2">
        <v>6</v>
      </c>
      <c r="G302" s="2">
        <v>97</v>
      </c>
      <c r="H302" s="2">
        <v>0.4</v>
      </c>
      <c r="I302" s="2">
        <v>51.5</v>
      </c>
      <c r="J302" s="2">
        <v>26.5</v>
      </c>
      <c r="K302" s="2">
        <f t="shared" si="123"/>
        <v>1.9433962264150944</v>
      </c>
      <c r="L302" s="2">
        <v>0.47</v>
      </c>
      <c r="N302" s="2">
        <f t="shared" si="124"/>
        <v>0.97704999999999997</v>
      </c>
      <c r="O302" s="2">
        <f t="shared" si="125"/>
        <v>1.0345864770195246</v>
      </c>
      <c r="P302" s="2">
        <f t="shared" si="126"/>
        <v>0.49368677358490565</v>
      </c>
      <c r="Q302" s="2">
        <f t="shared" si="127"/>
        <v>5</v>
      </c>
      <c r="R302" s="2">
        <f t="shared" si="128"/>
        <v>1.2</v>
      </c>
      <c r="S302" s="2">
        <f t="shared" si="115"/>
        <v>12.2</v>
      </c>
      <c r="T302" s="2">
        <f t="shared" si="129"/>
        <v>0.47718270492683895</v>
      </c>
      <c r="U302" s="2">
        <f t="shared" si="130"/>
        <v>0.13303475154594152</v>
      </c>
      <c r="V302" s="2">
        <v>1</v>
      </c>
      <c r="W302" s="2">
        <f t="shared" si="116"/>
        <v>0.27879206470053908</v>
      </c>
      <c r="X302" s="16">
        <f t="shared" si="117"/>
        <v>35</v>
      </c>
      <c r="Y302" s="16">
        <f t="shared" si="118"/>
        <v>7.1659387497194631</v>
      </c>
      <c r="Z302" s="1">
        <f t="shared" si="119"/>
        <v>0.99999999999961375</v>
      </c>
      <c r="AA302" s="16">
        <f t="shared" si="120"/>
        <v>0.24399999999999999</v>
      </c>
      <c r="AB302" s="1">
        <f t="shared" si="121"/>
        <v>1</v>
      </c>
      <c r="AC302" s="1">
        <f t="shared" si="122"/>
        <v>0</v>
      </c>
    </row>
    <row r="303" spans="4:29" x14ac:dyDescent="0.3">
      <c r="D303" s="2">
        <v>7.4</v>
      </c>
      <c r="E303" s="2">
        <v>4</v>
      </c>
      <c r="F303" s="2">
        <v>7</v>
      </c>
      <c r="G303" s="2">
        <v>83</v>
      </c>
      <c r="H303" s="2">
        <v>0.4</v>
      </c>
      <c r="I303" s="2">
        <v>69.7</v>
      </c>
      <c r="J303" s="2">
        <v>34.700000000000003</v>
      </c>
      <c r="K303" s="2">
        <f t="shared" si="123"/>
        <v>2.0086455331412103</v>
      </c>
      <c r="L303" s="2">
        <v>0.48</v>
      </c>
      <c r="N303" s="2">
        <f t="shared" si="124"/>
        <v>0.96940000000000004</v>
      </c>
      <c r="O303" s="2">
        <f t="shared" si="125"/>
        <v>1.0345864770195246</v>
      </c>
      <c r="P303" s="2">
        <f t="shared" si="126"/>
        <v>0.50626705475504319</v>
      </c>
      <c r="Q303" s="2">
        <f t="shared" si="127"/>
        <v>5</v>
      </c>
      <c r="R303" s="2">
        <f t="shared" si="128"/>
        <v>1.2</v>
      </c>
      <c r="S303" s="2">
        <f t="shared" si="115"/>
        <v>13.4</v>
      </c>
      <c r="T303" s="2">
        <f t="shared" si="129"/>
        <v>0.48934242424424129</v>
      </c>
      <c r="U303" s="2">
        <f t="shared" si="130"/>
        <v>0.14436344918824284</v>
      </c>
      <c r="V303" s="2">
        <v>1</v>
      </c>
      <c r="W303" s="2">
        <f t="shared" si="116"/>
        <v>0.29501519188981651</v>
      </c>
      <c r="X303" s="16">
        <f t="shared" si="117"/>
        <v>35</v>
      </c>
      <c r="Y303" s="16">
        <f t="shared" si="118"/>
        <v>7.2372991863308691</v>
      </c>
      <c r="Z303" s="1">
        <f t="shared" si="119"/>
        <v>0.99999999999977118</v>
      </c>
      <c r="AA303" s="16">
        <f t="shared" si="120"/>
        <v>0.26800000000000002</v>
      </c>
      <c r="AB303" s="1">
        <f t="shared" si="121"/>
        <v>1</v>
      </c>
      <c r="AC303" s="1">
        <f t="shared" si="122"/>
        <v>0</v>
      </c>
    </row>
    <row r="304" spans="4:29" x14ac:dyDescent="0.3">
      <c r="D304" s="2">
        <v>7.4</v>
      </c>
      <c r="E304" s="2">
        <v>5</v>
      </c>
      <c r="F304" s="2">
        <v>15</v>
      </c>
      <c r="G304" s="2">
        <v>54</v>
      </c>
      <c r="H304" s="2">
        <v>0.4</v>
      </c>
      <c r="I304" s="2">
        <v>89.3</v>
      </c>
      <c r="J304" s="2">
        <v>44.3</v>
      </c>
      <c r="K304" s="2">
        <f t="shared" si="123"/>
        <v>2.0158013544018059</v>
      </c>
      <c r="L304" s="2">
        <v>0.48</v>
      </c>
      <c r="N304" s="2">
        <f t="shared" si="124"/>
        <v>0.96174999999999999</v>
      </c>
      <c r="O304" s="2">
        <f t="shared" si="125"/>
        <v>1.0345864770195246</v>
      </c>
      <c r="P304" s="2">
        <f t="shared" si="126"/>
        <v>0.50406120767494367</v>
      </c>
      <c r="Q304" s="2">
        <f t="shared" si="127"/>
        <v>5</v>
      </c>
      <c r="R304" s="2">
        <f t="shared" si="128"/>
        <v>1.2</v>
      </c>
      <c r="S304" s="2">
        <f t="shared" si="115"/>
        <v>23</v>
      </c>
      <c r="T304" s="2">
        <f t="shared" si="129"/>
        <v>0.48721031916738566</v>
      </c>
      <c r="U304" s="2">
        <f t="shared" si="130"/>
        <v>0.25694061830425469</v>
      </c>
      <c r="V304" s="2">
        <v>1</v>
      </c>
      <c r="W304" s="2">
        <f t="shared" si="116"/>
        <v>0.52737105146572305</v>
      </c>
      <c r="X304" s="16">
        <f t="shared" si="117"/>
        <v>35</v>
      </c>
      <c r="Y304" s="16">
        <f t="shared" si="118"/>
        <v>4.1726856040733908</v>
      </c>
      <c r="Z304" s="1">
        <f t="shared" si="119"/>
        <v>0.99998494849014563</v>
      </c>
      <c r="AA304" s="16">
        <f t="shared" si="120"/>
        <v>0.46</v>
      </c>
      <c r="AB304" s="1">
        <f t="shared" si="121"/>
        <v>1</v>
      </c>
      <c r="AC304" s="1">
        <f t="shared" si="122"/>
        <v>0</v>
      </c>
    </row>
    <row r="305" spans="4:29" x14ac:dyDescent="0.3">
      <c r="D305" s="2">
        <v>7.4</v>
      </c>
      <c r="E305" s="2">
        <v>6</v>
      </c>
      <c r="F305" s="2">
        <v>16</v>
      </c>
      <c r="G305" s="2">
        <v>99</v>
      </c>
      <c r="H305" s="2">
        <v>0.4</v>
      </c>
      <c r="I305" s="2">
        <v>108.1</v>
      </c>
      <c r="J305" s="2">
        <v>53.1</v>
      </c>
      <c r="K305" s="2">
        <f t="shared" si="123"/>
        <v>2.0357815442561202</v>
      </c>
      <c r="L305" s="2">
        <v>0.47</v>
      </c>
      <c r="N305" s="2">
        <f t="shared" si="124"/>
        <v>0.95409999999999995</v>
      </c>
      <c r="O305" s="2">
        <f t="shared" si="125"/>
        <v>1.0345864770195246</v>
      </c>
      <c r="P305" s="2">
        <f t="shared" si="126"/>
        <v>0.50500818455743868</v>
      </c>
      <c r="Q305" s="2">
        <f t="shared" si="127"/>
        <v>5</v>
      </c>
      <c r="R305" s="2">
        <f t="shared" si="128"/>
        <v>1.2</v>
      </c>
      <c r="S305" s="2">
        <f t="shared" si="115"/>
        <v>24.2</v>
      </c>
      <c r="T305" s="2">
        <f t="shared" si="129"/>
        <v>0.48812563838286882</v>
      </c>
      <c r="U305" s="2">
        <f t="shared" si="130"/>
        <v>0.27690710007315766</v>
      </c>
      <c r="V305" s="2">
        <v>1</v>
      </c>
      <c r="W305" s="2">
        <f t="shared" si="116"/>
        <v>0.56728653096472126</v>
      </c>
      <c r="X305" s="16">
        <f t="shared" si="117"/>
        <v>35</v>
      </c>
      <c r="Y305" s="16">
        <f t="shared" si="118"/>
        <v>4.0080234039090605</v>
      </c>
      <c r="Z305" s="1">
        <f t="shared" si="119"/>
        <v>0.999969385473094</v>
      </c>
      <c r="AA305" s="16">
        <f t="shared" si="120"/>
        <v>0.48399999999999999</v>
      </c>
      <c r="AB305" s="1">
        <f t="shared" si="121"/>
        <v>1</v>
      </c>
      <c r="AC305" s="1">
        <f t="shared" si="122"/>
        <v>0</v>
      </c>
    </row>
    <row r="306" spans="4:29" x14ac:dyDescent="0.3">
      <c r="D306" s="2">
        <v>7.4</v>
      </c>
      <c r="E306" s="2">
        <v>7</v>
      </c>
      <c r="F306" s="2">
        <v>13</v>
      </c>
      <c r="G306" s="2">
        <v>95</v>
      </c>
      <c r="H306" s="2">
        <v>0.4</v>
      </c>
      <c r="I306" s="2">
        <v>126.4</v>
      </c>
      <c r="J306" s="2">
        <v>61.4</v>
      </c>
      <c r="K306" s="2">
        <f t="shared" si="123"/>
        <v>2.0586319218241043</v>
      </c>
      <c r="L306" s="2">
        <v>0.47</v>
      </c>
      <c r="N306" s="2">
        <f t="shared" si="124"/>
        <v>0.94645000000000001</v>
      </c>
      <c r="O306" s="2">
        <f t="shared" si="125"/>
        <v>1.0345864770195246</v>
      </c>
      <c r="P306" s="2">
        <f t="shared" si="126"/>
        <v>0.50658196742671024</v>
      </c>
      <c r="Q306" s="2">
        <f t="shared" si="127"/>
        <v>5</v>
      </c>
      <c r="R306" s="2">
        <f t="shared" si="128"/>
        <v>1.2</v>
      </c>
      <c r="S306" s="2">
        <f t="shared" si="115"/>
        <v>20.6</v>
      </c>
      <c r="T306" s="2">
        <f t="shared" si="129"/>
        <v>0.48964680930886562</v>
      </c>
      <c r="U306" s="2">
        <f t="shared" si="130"/>
        <v>0.2230130964604535</v>
      </c>
      <c r="V306" s="2">
        <v>1</v>
      </c>
      <c r="W306" s="2">
        <f t="shared" si="116"/>
        <v>0.45545706051926599</v>
      </c>
      <c r="X306" s="16">
        <f t="shared" si="117"/>
        <v>35</v>
      </c>
      <c r="Y306" s="16">
        <f t="shared" si="118"/>
        <v>5.4890630365883508</v>
      </c>
      <c r="Z306" s="1">
        <f t="shared" si="119"/>
        <v>0.99999997979642941</v>
      </c>
      <c r="AA306" s="16">
        <f t="shared" si="120"/>
        <v>0.41200000000000003</v>
      </c>
      <c r="AB306" s="1">
        <f t="shared" si="121"/>
        <v>1</v>
      </c>
      <c r="AC306" s="1">
        <f t="shared" si="122"/>
        <v>0</v>
      </c>
    </row>
    <row r="307" spans="4:29" x14ac:dyDescent="0.3">
      <c r="D307" s="2">
        <v>7.4</v>
      </c>
      <c r="E307" s="2">
        <v>8</v>
      </c>
      <c r="F307" s="2">
        <v>6</v>
      </c>
      <c r="G307" s="2">
        <v>99</v>
      </c>
      <c r="H307" s="2">
        <v>0.4</v>
      </c>
      <c r="I307" s="2">
        <v>144.69999999999999</v>
      </c>
      <c r="J307" s="2">
        <v>69.7</v>
      </c>
      <c r="K307" s="2">
        <f t="shared" si="123"/>
        <v>2.0760401721664272</v>
      </c>
      <c r="L307" s="2">
        <v>0.47</v>
      </c>
      <c r="N307" s="2">
        <f t="shared" si="124"/>
        <v>0.93879999999999997</v>
      </c>
      <c r="O307" s="2">
        <f t="shared" si="125"/>
        <v>1.0345864770195246</v>
      </c>
      <c r="P307" s="2">
        <f t="shared" si="126"/>
        <v>0.50673649354375894</v>
      </c>
      <c r="Q307" s="2">
        <f t="shared" si="127"/>
        <v>5</v>
      </c>
      <c r="R307" s="2">
        <f t="shared" si="128"/>
        <v>1.2</v>
      </c>
      <c r="S307" s="2">
        <f t="shared" si="115"/>
        <v>12.2</v>
      </c>
      <c r="T307" s="2">
        <f t="shared" si="129"/>
        <v>0.48979616958031813</v>
      </c>
      <c r="U307" s="2">
        <f t="shared" si="130"/>
        <v>0.13303475154594152</v>
      </c>
      <c r="V307" s="2">
        <v>0</v>
      </c>
      <c r="W307" s="2">
        <f t="shared" si="116"/>
        <v>0.27161247843145109</v>
      </c>
      <c r="X307" s="16">
        <f t="shared" si="117"/>
        <v>35</v>
      </c>
      <c r="Y307" s="16">
        <f t="shared" si="118"/>
        <v>8.6198731312595456</v>
      </c>
      <c r="Z307" s="1">
        <f t="shared" si="119"/>
        <v>1</v>
      </c>
      <c r="AA307" s="16">
        <f t="shared" si="120"/>
        <v>0.24399999999999999</v>
      </c>
      <c r="AB307" s="1">
        <f t="shared" si="121"/>
        <v>0</v>
      </c>
      <c r="AC307" s="1">
        <f t="shared" si="122"/>
        <v>0</v>
      </c>
    </row>
    <row r="308" spans="4:29" x14ac:dyDescent="0.3">
      <c r="D308" s="2">
        <v>7.4</v>
      </c>
      <c r="E308" s="2">
        <v>9</v>
      </c>
      <c r="F308" s="2">
        <v>8</v>
      </c>
      <c r="G308" s="2">
        <v>100</v>
      </c>
      <c r="H308" s="2">
        <v>0.4</v>
      </c>
      <c r="I308" s="2">
        <v>162.9</v>
      </c>
      <c r="J308" s="2">
        <v>77.900000000000006</v>
      </c>
      <c r="K308" s="2">
        <f t="shared" si="123"/>
        <v>2.0911424903722722</v>
      </c>
      <c r="L308" s="2">
        <v>0.46</v>
      </c>
      <c r="N308" s="2">
        <f t="shared" si="124"/>
        <v>0.93115000000000003</v>
      </c>
      <c r="O308" s="2">
        <f t="shared" si="125"/>
        <v>1.0345864770195246</v>
      </c>
      <c r="P308" s="2">
        <f t="shared" si="126"/>
        <v>0.50626350577663681</v>
      </c>
      <c r="Q308" s="2">
        <f t="shared" si="127"/>
        <v>5</v>
      </c>
      <c r="R308" s="2">
        <f t="shared" si="128"/>
        <v>1.2</v>
      </c>
      <c r="S308" s="2">
        <f t="shared" si="115"/>
        <v>14.6</v>
      </c>
      <c r="T308" s="2">
        <f t="shared" si="129"/>
        <v>0.4893389939090444</v>
      </c>
      <c r="U308" s="2">
        <f t="shared" si="130"/>
        <v>0.15606511636518641</v>
      </c>
      <c r="V308" s="2">
        <v>1</v>
      </c>
      <c r="W308" s="2">
        <f t="shared" si="116"/>
        <v>0.31893047214257958</v>
      </c>
      <c r="X308" s="16">
        <f t="shared" si="117"/>
        <v>35</v>
      </c>
      <c r="Y308" s="16">
        <f t="shared" si="118"/>
        <v>7.9232420786166333</v>
      </c>
      <c r="Z308" s="1">
        <f t="shared" si="119"/>
        <v>0.99999999999999889</v>
      </c>
      <c r="AA308" s="16">
        <f t="shared" si="120"/>
        <v>0.29199999999999998</v>
      </c>
      <c r="AB308" s="1">
        <f t="shared" si="121"/>
        <v>1</v>
      </c>
      <c r="AC308" s="1">
        <f t="shared" si="122"/>
        <v>0</v>
      </c>
    </row>
    <row r="309" spans="4:29" hidden="1" x14ac:dyDescent="0.3">
      <c r="D309" s="2">
        <v>7.4</v>
      </c>
      <c r="E309" s="2">
        <v>1</v>
      </c>
      <c r="F309" s="2">
        <v>3</v>
      </c>
      <c r="G309" s="2">
        <v>89</v>
      </c>
      <c r="H309" s="2">
        <v>0.4</v>
      </c>
      <c r="I309" s="2">
        <v>15.5</v>
      </c>
      <c r="J309" s="2">
        <v>15.5</v>
      </c>
      <c r="K309" s="2">
        <f t="shared" si="123"/>
        <v>1</v>
      </c>
      <c r="L309" s="2">
        <v>0.25</v>
      </c>
      <c r="N309" s="2">
        <f t="shared" si="124"/>
        <v>0.99234999999999995</v>
      </c>
      <c r="O309" s="2">
        <f t="shared" si="125"/>
        <v>1.0345864770195246</v>
      </c>
      <c r="P309" s="2">
        <f t="shared" si="126"/>
        <v>0.25801099999999999</v>
      </c>
      <c r="Q309" s="2">
        <f t="shared" si="127"/>
        <v>5</v>
      </c>
      <c r="R309" s="2">
        <f t="shared" si="128"/>
        <v>1.2</v>
      </c>
      <c r="S309" s="2">
        <f t="shared" ref="S309" si="131">Q309+R309*F309</f>
        <v>8.6</v>
      </c>
      <c r="T309" s="2">
        <f t="shared" si="129"/>
        <v>0.24938562965107347</v>
      </c>
      <c r="U309" s="2">
        <f t="shared" si="130"/>
        <v>0.10098736556838772</v>
      </c>
      <c r="V309" s="2">
        <v>0</v>
      </c>
      <c r="W309" s="2">
        <f t="shared" ref="W309:W326" si="132">IF(S309&lt;=30,U309/T309,"Non-Liq.")</f>
        <v>0.40494460610935618</v>
      </c>
    </row>
    <row r="310" spans="4:29" x14ac:dyDescent="0.3">
      <c r="D310" s="2">
        <v>7.4</v>
      </c>
      <c r="E310" s="2">
        <v>2</v>
      </c>
      <c r="F310" s="2">
        <v>7</v>
      </c>
      <c r="G310" s="2">
        <v>57</v>
      </c>
      <c r="H310" s="2">
        <v>0.4</v>
      </c>
      <c r="I310" s="2">
        <v>34.700000000000003</v>
      </c>
      <c r="J310" s="2">
        <v>26.3</v>
      </c>
      <c r="K310" s="2">
        <f t="shared" si="123"/>
        <v>1.3193916349809887</v>
      </c>
      <c r="L310" s="2">
        <v>0.33</v>
      </c>
      <c r="N310" s="2">
        <f t="shared" si="124"/>
        <v>0.98470000000000002</v>
      </c>
      <c r="O310" s="2">
        <f t="shared" si="125"/>
        <v>1.0345864770195246</v>
      </c>
      <c r="P310" s="2">
        <f t="shared" si="126"/>
        <v>0.33779328517110269</v>
      </c>
      <c r="Q310" s="2">
        <f t="shared" si="127"/>
        <v>5</v>
      </c>
      <c r="R310" s="2">
        <f t="shared" si="128"/>
        <v>1.2</v>
      </c>
      <c r="S310" s="2">
        <f t="shared" ref="S310:S325" si="133">IF(Q310+R310*F310&lt;=50,Q310+R310*F310,50)</f>
        <v>13.4</v>
      </c>
      <c r="T310" s="2">
        <f t="shared" si="129"/>
        <v>0.32650077366585173</v>
      </c>
      <c r="U310" s="2">
        <f t="shared" si="130"/>
        <v>0.14436344918824284</v>
      </c>
      <c r="V310" s="2">
        <v>1</v>
      </c>
      <c r="W310" s="2">
        <f t="shared" ref="W310:W325" si="134">IF(S310&lt;=30,U310/T310,5)</f>
        <v>0.44215346740950656</v>
      </c>
      <c r="X310" s="16">
        <f t="shared" ref="X310:X325" si="135">IF(G310&lt;5,5,IF(G310&gt;35,35,G310))</f>
        <v>35</v>
      </c>
      <c r="Y310" s="16">
        <f t="shared" ref="Y310:Y325" si="136">-(F310*(1+0.004*X310)-13.32*LN(P310)-29.53*LN(D310)-3.7*LN(J310/100)+0.05*X310+16.85)/2.7</f>
        <v>4.8612970503910624</v>
      </c>
      <c r="Z310" s="1">
        <f t="shared" ref="Z310:Z325" si="137">_xlfn.NORM.S.DIST(Y310,TRUE)</f>
        <v>0.99999941690449057</v>
      </c>
      <c r="AA310" s="16">
        <f t="shared" ref="AA310:AA325" si="138">S310/50</f>
        <v>0.26800000000000002</v>
      </c>
      <c r="AB310" s="1">
        <f t="shared" ref="AB310:AB325" si="139">IF(AND(V310=1,W310&lt;=1),1,0)</f>
        <v>1</v>
      </c>
      <c r="AC310" s="1">
        <f t="shared" ref="AC310:AC325" si="140">IF(AND(V310=0,W310&gt;1),1,0)</f>
        <v>0</v>
      </c>
    </row>
    <row r="311" spans="4:29" x14ac:dyDescent="0.3">
      <c r="D311" s="2">
        <v>7.4</v>
      </c>
      <c r="E311" s="2">
        <v>3</v>
      </c>
      <c r="F311" s="2">
        <v>4</v>
      </c>
      <c r="G311" s="2">
        <v>99</v>
      </c>
      <c r="H311" s="2">
        <v>0.4</v>
      </c>
      <c r="I311" s="2">
        <v>52.5</v>
      </c>
      <c r="J311" s="2">
        <v>34.1</v>
      </c>
      <c r="K311" s="2">
        <f t="shared" si="123"/>
        <v>1.5395894428152492</v>
      </c>
      <c r="L311" s="2">
        <v>0.38</v>
      </c>
      <c r="N311" s="2">
        <f t="shared" si="124"/>
        <v>0.97704999999999997</v>
      </c>
      <c r="O311" s="2">
        <f t="shared" si="125"/>
        <v>1.0345864770195246</v>
      </c>
      <c r="P311" s="2">
        <f t="shared" si="126"/>
        <v>0.39110652492668618</v>
      </c>
      <c r="Q311" s="2">
        <f t="shared" si="127"/>
        <v>5</v>
      </c>
      <c r="R311" s="2">
        <f t="shared" si="128"/>
        <v>1.2</v>
      </c>
      <c r="S311" s="2">
        <f t="shared" si="133"/>
        <v>9.8000000000000007</v>
      </c>
      <c r="T311" s="2">
        <f t="shared" si="129"/>
        <v>0.3780317388773537</v>
      </c>
      <c r="U311" s="2">
        <f t="shared" si="130"/>
        <v>0.11136001398239161</v>
      </c>
      <c r="V311" s="2">
        <v>0</v>
      </c>
      <c r="W311" s="2">
        <f t="shared" si="134"/>
        <v>0.29457847722812652</v>
      </c>
      <c r="X311" s="16">
        <f t="shared" si="135"/>
        <v>35</v>
      </c>
      <c r="Y311" s="16">
        <f t="shared" si="136"/>
        <v>7.2068473554229806</v>
      </c>
      <c r="Z311" s="1">
        <f t="shared" si="137"/>
        <v>0.99999999999971367</v>
      </c>
      <c r="AA311" s="16">
        <f t="shared" si="138"/>
        <v>0.19600000000000001</v>
      </c>
      <c r="AB311" s="1">
        <f t="shared" si="139"/>
        <v>0</v>
      </c>
      <c r="AC311" s="1">
        <f t="shared" si="140"/>
        <v>0</v>
      </c>
    </row>
    <row r="312" spans="4:29" x14ac:dyDescent="0.3">
      <c r="D312" s="2">
        <v>7.4</v>
      </c>
      <c r="E312" s="2">
        <v>3.9</v>
      </c>
      <c r="F312" s="2">
        <v>4</v>
      </c>
      <c r="G312" s="2">
        <v>92</v>
      </c>
      <c r="H312" s="2">
        <v>0.4</v>
      </c>
      <c r="I312" s="2">
        <v>69.599999999999994</v>
      </c>
      <c r="J312" s="2">
        <v>42.2</v>
      </c>
      <c r="K312" s="2">
        <f t="shared" si="123"/>
        <v>1.6492890995260661</v>
      </c>
      <c r="L312" s="2">
        <v>0.4</v>
      </c>
      <c r="N312" s="2">
        <f t="shared" si="124"/>
        <v>0.97016500000000006</v>
      </c>
      <c r="O312" s="2">
        <f t="shared" si="125"/>
        <v>1.0345864770195246</v>
      </c>
      <c r="P312" s="2">
        <f t="shared" si="126"/>
        <v>0.41602146540284357</v>
      </c>
      <c r="Q312" s="2">
        <f t="shared" si="127"/>
        <v>5</v>
      </c>
      <c r="R312" s="2">
        <f t="shared" si="128"/>
        <v>1.2</v>
      </c>
      <c r="S312" s="2">
        <f t="shared" si="133"/>
        <v>9.8000000000000007</v>
      </c>
      <c r="T312" s="2">
        <f t="shared" si="129"/>
        <v>0.40211376684657024</v>
      </c>
      <c r="U312" s="2">
        <f t="shared" si="130"/>
        <v>0.11136001398239161</v>
      </c>
      <c r="V312" s="2">
        <v>1</v>
      </c>
      <c r="W312" s="2">
        <f t="shared" si="134"/>
        <v>0.27693658651801872</v>
      </c>
      <c r="X312" s="16">
        <f t="shared" si="135"/>
        <v>35</v>
      </c>
      <c r="Y312" s="16">
        <f t="shared" si="136"/>
        <v>7.8035719164806512</v>
      </c>
      <c r="Z312" s="1">
        <f t="shared" si="137"/>
        <v>0.999999999999997</v>
      </c>
      <c r="AA312" s="16">
        <f t="shared" si="138"/>
        <v>0.19600000000000001</v>
      </c>
      <c r="AB312" s="1">
        <f t="shared" si="139"/>
        <v>1</v>
      </c>
      <c r="AC312" s="1">
        <f t="shared" si="140"/>
        <v>0</v>
      </c>
    </row>
    <row r="313" spans="4:29" x14ac:dyDescent="0.3">
      <c r="D313" s="2">
        <v>7.4</v>
      </c>
      <c r="E313" s="2">
        <v>6</v>
      </c>
      <c r="F313" s="2">
        <v>10</v>
      </c>
      <c r="G313" s="2">
        <v>82</v>
      </c>
      <c r="H313" s="2">
        <v>0.4</v>
      </c>
      <c r="I313" s="2">
        <v>110.6</v>
      </c>
      <c r="J313" s="2">
        <v>62.2</v>
      </c>
      <c r="K313" s="2">
        <f t="shared" si="123"/>
        <v>1.778135048231511</v>
      </c>
      <c r="L313" s="2">
        <v>0.41</v>
      </c>
      <c r="N313" s="2">
        <f t="shared" si="124"/>
        <v>0.95409999999999995</v>
      </c>
      <c r="O313" s="2">
        <f t="shared" si="125"/>
        <v>1.0345864770195246</v>
      </c>
      <c r="P313" s="2">
        <f t="shared" si="126"/>
        <v>0.44109484887459804</v>
      </c>
      <c r="Q313" s="2">
        <f t="shared" si="127"/>
        <v>5</v>
      </c>
      <c r="R313" s="2">
        <f t="shared" si="128"/>
        <v>1.2</v>
      </c>
      <c r="S313" s="2">
        <f t="shared" si="133"/>
        <v>17</v>
      </c>
      <c r="T313" s="2">
        <f t="shared" si="129"/>
        <v>0.42634894102358711</v>
      </c>
      <c r="U313" s="2">
        <f t="shared" si="130"/>
        <v>0.18083112110296912</v>
      </c>
      <c r="V313" s="2">
        <v>1</v>
      </c>
      <c r="W313" s="2">
        <f t="shared" si="134"/>
        <v>0.42413878329057442</v>
      </c>
      <c r="X313" s="16">
        <f t="shared" si="135"/>
        <v>35</v>
      </c>
      <c r="Y313" s="16">
        <f t="shared" si="136"/>
        <v>6.0905667248639714</v>
      </c>
      <c r="Z313" s="1">
        <f t="shared" si="137"/>
        <v>0.99999999943744167</v>
      </c>
      <c r="AA313" s="16">
        <f t="shared" si="138"/>
        <v>0.34</v>
      </c>
      <c r="AB313" s="1">
        <f t="shared" si="139"/>
        <v>1</v>
      </c>
      <c r="AC313" s="1">
        <f t="shared" si="140"/>
        <v>0</v>
      </c>
    </row>
    <row r="314" spans="4:29" x14ac:dyDescent="0.3">
      <c r="D314" s="2">
        <v>7.4</v>
      </c>
      <c r="E314" s="2">
        <v>7</v>
      </c>
      <c r="F314" s="2">
        <v>11</v>
      </c>
      <c r="G314" s="2">
        <v>93</v>
      </c>
      <c r="H314" s="2">
        <v>0.4</v>
      </c>
      <c r="I314" s="2">
        <v>128.5</v>
      </c>
      <c r="J314" s="2">
        <v>70.099999999999994</v>
      </c>
      <c r="K314" s="2">
        <f t="shared" si="123"/>
        <v>1.8330955777460771</v>
      </c>
      <c r="L314" s="2">
        <v>0.42</v>
      </c>
      <c r="N314" s="2">
        <f t="shared" si="124"/>
        <v>0.94645000000000001</v>
      </c>
      <c r="O314" s="2">
        <f t="shared" si="125"/>
        <v>1.0345864770195246</v>
      </c>
      <c r="P314" s="2">
        <f t="shared" si="126"/>
        <v>0.45108266048502149</v>
      </c>
      <c r="Q314" s="2">
        <f t="shared" si="127"/>
        <v>5</v>
      </c>
      <c r="R314" s="2">
        <f t="shared" si="128"/>
        <v>1.2</v>
      </c>
      <c r="S314" s="2">
        <f t="shared" si="133"/>
        <v>18.2</v>
      </c>
      <c r="T314" s="2">
        <f t="shared" si="129"/>
        <v>0.43600285766784552</v>
      </c>
      <c r="U314" s="2">
        <f t="shared" si="130"/>
        <v>0.19407628144378197</v>
      </c>
      <c r="V314" s="2">
        <v>1</v>
      </c>
      <c r="W314" s="2">
        <f t="shared" si="134"/>
        <v>0.4451261683968884</v>
      </c>
      <c r="X314" s="16">
        <f t="shared" si="135"/>
        <v>35</v>
      </c>
      <c r="Y314" s="16">
        <f t="shared" si="136"/>
        <v>5.9426573346752711</v>
      </c>
      <c r="Z314" s="1">
        <f t="shared" si="137"/>
        <v>0.99999999859780864</v>
      </c>
      <c r="AA314" s="16">
        <f t="shared" si="138"/>
        <v>0.36399999999999999</v>
      </c>
      <c r="AB314" s="1">
        <f t="shared" si="139"/>
        <v>1</v>
      </c>
      <c r="AC314" s="1">
        <f t="shared" si="140"/>
        <v>0</v>
      </c>
    </row>
    <row r="315" spans="4:29" x14ac:dyDescent="0.3">
      <c r="D315" s="2">
        <v>7.4</v>
      </c>
      <c r="E315" s="2">
        <v>8</v>
      </c>
      <c r="F315" s="2">
        <v>13</v>
      </c>
      <c r="G315" s="2">
        <v>58</v>
      </c>
      <c r="H315" s="2">
        <v>0.4</v>
      </c>
      <c r="I315" s="2">
        <v>147.69999999999999</v>
      </c>
      <c r="J315" s="2">
        <v>79.3</v>
      </c>
      <c r="K315" s="2">
        <f t="shared" si="123"/>
        <v>1.8625472887767969</v>
      </c>
      <c r="L315" s="2">
        <v>0.42</v>
      </c>
      <c r="N315" s="2">
        <f t="shared" si="124"/>
        <v>0.93879999999999997</v>
      </c>
      <c r="O315" s="2">
        <f t="shared" si="125"/>
        <v>1.0345864770195246</v>
      </c>
      <c r="P315" s="2">
        <f t="shared" si="126"/>
        <v>0.45462544262295085</v>
      </c>
      <c r="Q315" s="2">
        <f t="shared" si="127"/>
        <v>5</v>
      </c>
      <c r="R315" s="2">
        <f t="shared" si="128"/>
        <v>1.2</v>
      </c>
      <c r="S315" s="2">
        <f t="shared" si="133"/>
        <v>20.6</v>
      </c>
      <c r="T315" s="2">
        <f t="shared" si="129"/>
        <v>0.4394272037390754</v>
      </c>
      <c r="U315" s="2">
        <f t="shared" si="130"/>
        <v>0.2230130964604535</v>
      </c>
      <c r="V315" s="2">
        <v>1</v>
      </c>
      <c r="W315" s="2">
        <f t="shared" si="134"/>
        <v>0.50750862614521919</v>
      </c>
      <c r="X315" s="16">
        <f t="shared" si="135"/>
        <v>35</v>
      </c>
      <c r="Y315" s="16">
        <f t="shared" si="136"/>
        <v>5.305795377176441</v>
      </c>
      <c r="Z315" s="1">
        <f t="shared" si="137"/>
        <v>0.99999994390862657</v>
      </c>
      <c r="AA315" s="16">
        <f t="shared" si="138"/>
        <v>0.41200000000000003</v>
      </c>
      <c r="AB315" s="1">
        <f t="shared" si="139"/>
        <v>1</v>
      </c>
      <c r="AC315" s="1">
        <f t="shared" si="140"/>
        <v>0</v>
      </c>
    </row>
    <row r="316" spans="4:29" x14ac:dyDescent="0.3">
      <c r="D316" s="2">
        <v>7.4</v>
      </c>
      <c r="E316" s="2">
        <v>9</v>
      </c>
      <c r="F316" s="2">
        <v>8</v>
      </c>
      <c r="G316" s="2">
        <v>99</v>
      </c>
      <c r="H316" s="2">
        <v>0.4</v>
      </c>
      <c r="I316" s="2">
        <v>166.9</v>
      </c>
      <c r="J316" s="2">
        <v>88.5</v>
      </c>
      <c r="K316" s="2">
        <f t="shared" si="123"/>
        <v>1.8858757062146894</v>
      </c>
      <c r="L316" s="2">
        <v>0.42</v>
      </c>
      <c r="N316" s="2">
        <f t="shared" si="124"/>
        <v>0.93115000000000003</v>
      </c>
      <c r="O316" s="2">
        <f t="shared" si="125"/>
        <v>1.0345864770195246</v>
      </c>
      <c r="P316" s="2">
        <f t="shared" si="126"/>
        <v>0.45656862259887016</v>
      </c>
      <c r="Q316" s="2">
        <f t="shared" si="127"/>
        <v>5</v>
      </c>
      <c r="R316" s="2">
        <f t="shared" si="128"/>
        <v>1.2</v>
      </c>
      <c r="S316" s="2">
        <f t="shared" si="133"/>
        <v>14.6</v>
      </c>
      <c r="T316" s="2">
        <f t="shared" si="129"/>
        <v>0.44130542273679252</v>
      </c>
      <c r="U316" s="2">
        <f t="shared" si="130"/>
        <v>0.15606511636518641</v>
      </c>
      <c r="V316" s="2">
        <v>1</v>
      </c>
      <c r="W316" s="2">
        <f t="shared" si="134"/>
        <v>0.35364422987901561</v>
      </c>
      <c r="X316" s="16">
        <f t="shared" si="135"/>
        <v>35</v>
      </c>
      <c r="Y316" s="16">
        <f t="shared" si="136"/>
        <v>7.5883657352450475</v>
      </c>
      <c r="Z316" s="1">
        <f t="shared" si="137"/>
        <v>0.99999999999998379</v>
      </c>
      <c r="AA316" s="16">
        <f t="shared" si="138"/>
        <v>0.29199999999999998</v>
      </c>
      <c r="AB316" s="1">
        <f t="shared" si="139"/>
        <v>1</v>
      </c>
      <c r="AC316" s="1">
        <f t="shared" si="140"/>
        <v>0</v>
      </c>
    </row>
    <row r="317" spans="4:29" x14ac:dyDescent="0.3">
      <c r="D317" s="2">
        <v>7.4</v>
      </c>
      <c r="E317" s="2">
        <v>1</v>
      </c>
      <c r="F317" s="2">
        <v>7</v>
      </c>
      <c r="G317" s="2">
        <v>87</v>
      </c>
      <c r="H317" s="2">
        <v>0.4</v>
      </c>
      <c r="I317" s="2">
        <v>16.100000000000001</v>
      </c>
      <c r="J317" s="2">
        <v>12.5</v>
      </c>
      <c r="K317" s="2">
        <f t="shared" si="123"/>
        <v>1.288</v>
      </c>
      <c r="L317" s="2">
        <v>0.32</v>
      </c>
      <c r="N317" s="2">
        <f t="shared" si="124"/>
        <v>0.99234999999999995</v>
      </c>
      <c r="O317" s="2">
        <f t="shared" si="125"/>
        <v>1.0345864770195246</v>
      </c>
      <c r="P317" s="2">
        <f t="shared" si="126"/>
        <v>0.33231816800000002</v>
      </c>
      <c r="Q317" s="2">
        <f t="shared" si="127"/>
        <v>5</v>
      </c>
      <c r="R317" s="2">
        <f t="shared" si="128"/>
        <v>1.2</v>
      </c>
      <c r="S317" s="2">
        <f t="shared" si="133"/>
        <v>13.4</v>
      </c>
      <c r="T317" s="2">
        <f t="shared" si="129"/>
        <v>0.32120869099058269</v>
      </c>
      <c r="U317" s="2">
        <f t="shared" si="130"/>
        <v>0.14436344918824284</v>
      </c>
      <c r="V317" s="2">
        <v>0</v>
      </c>
      <c r="W317" s="2">
        <f t="shared" si="134"/>
        <v>0.44943817909483447</v>
      </c>
      <c r="X317" s="16">
        <f t="shared" si="135"/>
        <v>35</v>
      </c>
      <c r="Y317" s="16">
        <f t="shared" si="136"/>
        <v>3.7613433750742211</v>
      </c>
      <c r="Z317" s="1">
        <f t="shared" si="137"/>
        <v>0.99991549838292326</v>
      </c>
      <c r="AA317" s="16">
        <f t="shared" si="138"/>
        <v>0.26800000000000002</v>
      </c>
      <c r="AB317" s="1">
        <f t="shared" si="139"/>
        <v>0</v>
      </c>
      <c r="AC317" s="1">
        <f t="shared" si="140"/>
        <v>0</v>
      </c>
    </row>
    <row r="318" spans="4:29" x14ac:dyDescent="0.3">
      <c r="D318" s="2">
        <v>7.4</v>
      </c>
      <c r="E318" s="2">
        <v>2</v>
      </c>
      <c r="F318" s="2">
        <v>12</v>
      </c>
      <c r="G318" s="2">
        <v>43</v>
      </c>
      <c r="H318" s="2">
        <v>0.4</v>
      </c>
      <c r="I318" s="2">
        <v>34.700000000000003</v>
      </c>
      <c r="J318" s="2">
        <v>21.1</v>
      </c>
      <c r="K318" s="2">
        <f t="shared" si="123"/>
        <v>1.6445497630331753</v>
      </c>
      <c r="L318" s="2">
        <v>0.41</v>
      </c>
      <c r="N318" s="2">
        <f t="shared" si="124"/>
        <v>0.98470000000000002</v>
      </c>
      <c r="O318" s="2">
        <f t="shared" si="125"/>
        <v>1.0345864770195246</v>
      </c>
      <c r="P318" s="2">
        <f t="shared" si="126"/>
        <v>0.42104091943127964</v>
      </c>
      <c r="Q318" s="2">
        <f t="shared" si="127"/>
        <v>5</v>
      </c>
      <c r="R318" s="2">
        <f t="shared" si="128"/>
        <v>1.2</v>
      </c>
      <c r="S318" s="2">
        <f t="shared" si="133"/>
        <v>19.399999999999999</v>
      </c>
      <c r="T318" s="2">
        <f t="shared" si="129"/>
        <v>0.40696541930862085</v>
      </c>
      <c r="U318" s="2">
        <f t="shared" si="130"/>
        <v>0.20807218920420215</v>
      </c>
      <c r="V318" s="2">
        <v>1</v>
      </c>
      <c r="W318" s="2">
        <f t="shared" si="134"/>
        <v>0.51127732070623744</v>
      </c>
      <c r="X318" s="16">
        <f t="shared" si="135"/>
        <v>35</v>
      </c>
      <c r="Y318" s="16">
        <f t="shared" si="136"/>
        <v>3.5350920672467416</v>
      </c>
      <c r="Z318" s="1">
        <f t="shared" si="137"/>
        <v>0.99979618344782395</v>
      </c>
      <c r="AA318" s="16">
        <f t="shared" si="138"/>
        <v>0.38799999999999996</v>
      </c>
      <c r="AB318" s="1">
        <f t="shared" si="139"/>
        <v>1</v>
      </c>
      <c r="AC318" s="1">
        <f t="shared" si="140"/>
        <v>0</v>
      </c>
    </row>
    <row r="319" spans="4:29" x14ac:dyDescent="0.3">
      <c r="D319" s="2">
        <v>7.4</v>
      </c>
      <c r="E319" s="2">
        <v>3</v>
      </c>
      <c r="F319" s="2">
        <v>3</v>
      </c>
      <c r="G319" s="2">
        <v>57</v>
      </c>
      <c r="H319" s="2">
        <v>0.4</v>
      </c>
      <c r="I319" s="2">
        <v>53.9</v>
      </c>
      <c r="J319" s="2">
        <v>30.3</v>
      </c>
      <c r="K319" s="2">
        <f t="shared" si="123"/>
        <v>1.7788778877887788</v>
      </c>
      <c r="L319" s="2">
        <v>0.43</v>
      </c>
      <c r="N319" s="2">
        <f t="shared" si="124"/>
        <v>0.97704999999999997</v>
      </c>
      <c r="O319" s="2">
        <f t="shared" si="125"/>
        <v>1.0345864770195246</v>
      </c>
      <c r="P319" s="2">
        <f t="shared" si="126"/>
        <v>0.4518936864686468</v>
      </c>
      <c r="Q319" s="2">
        <f t="shared" si="127"/>
        <v>5</v>
      </c>
      <c r="R319" s="2">
        <f t="shared" si="128"/>
        <v>1.2</v>
      </c>
      <c r="S319" s="2">
        <f t="shared" si="133"/>
        <v>8.6</v>
      </c>
      <c r="T319" s="2">
        <f t="shared" si="129"/>
        <v>0.43678677085600331</v>
      </c>
      <c r="U319" s="2">
        <f t="shared" si="130"/>
        <v>0.10098736556838772</v>
      </c>
      <c r="V319" s="2">
        <v>1</v>
      </c>
      <c r="W319" s="2">
        <f t="shared" si="134"/>
        <v>0.23120518364252499</v>
      </c>
      <c r="X319" s="16">
        <f t="shared" si="135"/>
        <v>35</v>
      </c>
      <c r="Y319" s="16">
        <f t="shared" si="136"/>
        <v>8.1798645366284291</v>
      </c>
      <c r="Z319" s="1">
        <f t="shared" si="137"/>
        <v>0.99999999999999989</v>
      </c>
      <c r="AA319" s="16">
        <f t="shared" si="138"/>
        <v>0.17199999999999999</v>
      </c>
      <c r="AB319" s="1">
        <f t="shared" si="139"/>
        <v>1</v>
      </c>
      <c r="AC319" s="1">
        <f t="shared" si="140"/>
        <v>0</v>
      </c>
    </row>
    <row r="320" spans="4:29" x14ac:dyDescent="0.3">
      <c r="D320" s="2">
        <v>7.4</v>
      </c>
      <c r="E320" s="2">
        <v>4</v>
      </c>
      <c r="F320" s="2">
        <v>5</v>
      </c>
      <c r="G320" s="2">
        <v>95</v>
      </c>
      <c r="H320" s="2">
        <v>0.4</v>
      </c>
      <c r="I320" s="2">
        <v>72.3</v>
      </c>
      <c r="J320" s="2">
        <v>38.700000000000003</v>
      </c>
      <c r="K320" s="2">
        <f t="shared" si="123"/>
        <v>1.8682170542635657</v>
      </c>
      <c r="L320" s="2">
        <v>0.45</v>
      </c>
      <c r="N320" s="2">
        <f t="shared" si="124"/>
        <v>0.96940000000000004</v>
      </c>
      <c r="O320" s="2">
        <f t="shared" si="125"/>
        <v>1.0345864770195246</v>
      </c>
      <c r="P320" s="2">
        <f t="shared" si="126"/>
        <v>0.47087289922480619</v>
      </c>
      <c r="Q320" s="2">
        <f t="shared" si="127"/>
        <v>5</v>
      </c>
      <c r="R320" s="2">
        <f t="shared" si="128"/>
        <v>1.2</v>
      </c>
      <c r="S320" s="2">
        <f t="shared" si="133"/>
        <v>11</v>
      </c>
      <c r="T320" s="2">
        <f t="shared" si="129"/>
        <v>0.45513150392349461</v>
      </c>
      <c r="U320" s="2">
        <f t="shared" si="130"/>
        <v>0.12204090780370019</v>
      </c>
      <c r="V320" s="2">
        <v>0</v>
      </c>
      <c r="W320" s="2">
        <f t="shared" si="134"/>
        <v>0.26814427643799116</v>
      </c>
      <c r="X320" s="16">
        <f t="shared" si="135"/>
        <v>35</v>
      </c>
      <c r="Y320" s="16">
        <f t="shared" si="136"/>
        <v>7.8737021507630374</v>
      </c>
      <c r="Z320" s="1">
        <f t="shared" si="137"/>
        <v>0.99999999999999822</v>
      </c>
      <c r="AA320" s="16">
        <f t="shared" si="138"/>
        <v>0.22</v>
      </c>
      <c r="AB320" s="1">
        <f t="shared" si="139"/>
        <v>0</v>
      </c>
      <c r="AC320" s="1">
        <f t="shared" si="140"/>
        <v>0</v>
      </c>
    </row>
    <row r="321" spans="1:29" x14ac:dyDescent="0.3">
      <c r="D321" s="2">
        <v>7.4</v>
      </c>
      <c r="E321" s="2">
        <v>5</v>
      </c>
      <c r="F321" s="2">
        <v>11</v>
      </c>
      <c r="G321" s="2">
        <v>91</v>
      </c>
      <c r="H321" s="2">
        <v>0.4</v>
      </c>
      <c r="I321" s="2">
        <v>91.6</v>
      </c>
      <c r="J321" s="2">
        <v>48</v>
      </c>
      <c r="K321" s="2">
        <f t="shared" si="123"/>
        <v>1.9083333333333332</v>
      </c>
      <c r="L321" s="2">
        <v>0.45</v>
      </c>
      <c r="N321" s="2">
        <f t="shared" si="124"/>
        <v>0.96174999999999999</v>
      </c>
      <c r="O321" s="2">
        <f t="shared" si="125"/>
        <v>1.0345864770195246</v>
      </c>
      <c r="P321" s="2">
        <f t="shared" si="126"/>
        <v>0.4771882916666666</v>
      </c>
      <c r="Q321" s="2">
        <f t="shared" si="127"/>
        <v>5</v>
      </c>
      <c r="R321" s="2">
        <f t="shared" si="128"/>
        <v>1.2</v>
      </c>
      <c r="S321" s="2">
        <f t="shared" si="133"/>
        <v>18.2</v>
      </c>
      <c r="T321" s="2">
        <f t="shared" si="129"/>
        <v>0.46123577126328624</v>
      </c>
      <c r="U321" s="2">
        <f t="shared" si="130"/>
        <v>0.19407628144378197</v>
      </c>
      <c r="V321" s="2">
        <v>1</v>
      </c>
      <c r="W321" s="2">
        <f t="shared" si="134"/>
        <v>0.42077456592801388</v>
      </c>
      <c r="X321" s="16">
        <f t="shared" si="135"/>
        <v>35</v>
      </c>
      <c r="Y321" s="16">
        <f t="shared" si="136"/>
        <v>5.701220266474138</v>
      </c>
      <c r="Z321" s="1">
        <f t="shared" si="137"/>
        <v>0.9999999940523594</v>
      </c>
      <c r="AA321" s="16">
        <f t="shared" si="138"/>
        <v>0.36399999999999999</v>
      </c>
      <c r="AB321" s="1">
        <f t="shared" si="139"/>
        <v>1</v>
      </c>
      <c r="AC321" s="1">
        <f t="shared" si="140"/>
        <v>0</v>
      </c>
    </row>
    <row r="322" spans="1:29" x14ac:dyDescent="0.3">
      <c r="D322" s="2">
        <v>7.4</v>
      </c>
      <c r="E322" s="2">
        <v>6</v>
      </c>
      <c r="F322" s="2">
        <v>12</v>
      </c>
      <c r="G322" s="2">
        <v>58</v>
      </c>
      <c r="H322" s="2">
        <v>0.4</v>
      </c>
      <c r="I322" s="2">
        <v>111.2</v>
      </c>
      <c r="J322" s="2">
        <v>57.6</v>
      </c>
      <c r="K322" s="2">
        <f t="shared" si="123"/>
        <v>1.9305555555555556</v>
      </c>
      <c r="L322" s="2">
        <v>0.45</v>
      </c>
      <c r="N322" s="2">
        <f t="shared" si="124"/>
        <v>0.95409999999999995</v>
      </c>
      <c r="O322" s="2">
        <f t="shared" si="125"/>
        <v>1.0345864770195246</v>
      </c>
      <c r="P322" s="2">
        <f t="shared" si="126"/>
        <v>0.47890519444444446</v>
      </c>
      <c r="Q322" s="2">
        <f t="shared" si="127"/>
        <v>5</v>
      </c>
      <c r="R322" s="2">
        <f t="shared" si="128"/>
        <v>1.2</v>
      </c>
      <c r="S322" s="2">
        <f t="shared" si="133"/>
        <v>19.399999999999999</v>
      </c>
      <c r="T322" s="2">
        <f t="shared" si="129"/>
        <v>0.46289527756451299</v>
      </c>
      <c r="U322" s="2">
        <f t="shared" si="130"/>
        <v>0.20807218920420215</v>
      </c>
      <c r="V322" s="2">
        <v>1</v>
      </c>
      <c r="W322" s="2">
        <f t="shared" si="134"/>
        <v>0.44950164602878984</v>
      </c>
      <c r="X322" s="16">
        <f t="shared" si="135"/>
        <v>35</v>
      </c>
      <c r="Y322" s="16">
        <f t="shared" si="136"/>
        <v>5.5465641676034885</v>
      </c>
      <c r="Z322" s="1">
        <f t="shared" si="137"/>
        <v>0.99999998543311308</v>
      </c>
      <c r="AA322" s="16">
        <f t="shared" si="138"/>
        <v>0.38799999999999996</v>
      </c>
      <c r="AB322" s="1">
        <f t="shared" si="139"/>
        <v>1</v>
      </c>
      <c r="AC322" s="1">
        <f t="shared" si="140"/>
        <v>0</v>
      </c>
    </row>
    <row r="323" spans="1:29" x14ac:dyDescent="0.3">
      <c r="D323" s="2">
        <v>7.4</v>
      </c>
      <c r="E323" s="2">
        <v>7</v>
      </c>
      <c r="F323" s="2">
        <v>10</v>
      </c>
      <c r="G323" s="2">
        <v>93</v>
      </c>
      <c r="H323" s="2">
        <v>0.4</v>
      </c>
      <c r="I323" s="2">
        <v>130.19999999999999</v>
      </c>
      <c r="J323" s="2">
        <v>66.599999999999994</v>
      </c>
      <c r="K323" s="2">
        <f t="shared" si="123"/>
        <v>1.954954954954955</v>
      </c>
      <c r="L323" s="2">
        <v>0.45</v>
      </c>
      <c r="N323" s="2">
        <f t="shared" si="124"/>
        <v>0.94645000000000001</v>
      </c>
      <c r="O323" s="2">
        <f t="shared" si="125"/>
        <v>1.0345864770195246</v>
      </c>
      <c r="P323" s="2">
        <f t="shared" si="126"/>
        <v>0.48106945045045046</v>
      </c>
      <c r="Q323" s="2">
        <f t="shared" si="127"/>
        <v>5</v>
      </c>
      <c r="R323" s="2">
        <f t="shared" si="128"/>
        <v>1.2</v>
      </c>
      <c r="S323" s="2">
        <f t="shared" si="133"/>
        <v>17</v>
      </c>
      <c r="T323" s="2">
        <f t="shared" si="129"/>
        <v>0.46498718196697614</v>
      </c>
      <c r="U323" s="2">
        <f t="shared" si="130"/>
        <v>0.18083112110296912</v>
      </c>
      <c r="V323" s="2">
        <v>1</v>
      </c>
      <c r="W323" s="2">
        <f t="shared" si="134"/>
        <v>0.38889485154842812</v>
      </c>
      <c r="X323" s="16">
        <f t="shared" si="135"/>
        <v>35</v>
      </c>
      <c r="Y323" s="16">
        <f t="shared" si="136"/>
        <v>6.6122061041287088</v>
      </c>
      <c r="Z323" s="1">
        <f t="shared" si="137"/>
        <v>0.99999999998106825</v>
      </c>
      <c r="AA323" s="16">
        <f t="shared" si="138"/>
        <v>0.34</v>
      </c>
      <c r="AB323" s="1">
        <f t="shared" si="139"/>
        <v>1</v>
      </c>
      <c r="AC323" s="1">
        <f t="shared" si="140"/>
        <v>0</v>
      </c>
    </row>
    <row r="324" spans="1:29" x14ac:dyDescent="0.3">
      <c r="D324" s="2">
        <v>7.4</v>
      </c>
      <c r="E324" s="2">
        <v>8</v>
      </c>
      <c r="F324" s="2">
        <v>9</v>
      </c>
      <c r="G324" s="2">
        <v>89</v>
      </c>
      <c r="H324" s="2">
        <v>0.4</v>
      </c>
      <c r="I324" s="2">
        <v>147.69999999999999</v>
      </c>
      <c r="J324" s="2">
        <v>74.099999999999994</v>
      </c>
      <c r="K324" s="2">
        <f t="shared" ref="K324:K331" si="141">I324/J324</f>
        <v>1.9932523616734144</v>
      </c>
      <c r="L324" s="2">
        <v>0.45</v>
      </c>
      <c r="N324" s="2">
        <f t="shared" si="124"/>
        <v>0.93879999999999997</v>
      </c>
      <c r="O324" s="2">
        <f t="shared" si="125"/>
        <v>1.0345864770195246</v>
      </c>
      <c r="P324" s="2">
        <f t="shared" si="126"/>
        <v>0.4865289824561404</v>
      </c>
      <c r="Q324" s="2">
        <f t="shared" si="127"/>
        <v>5</v>
      </c>
      <c r="R324" s="2">
        <f t="shared" si="128"/>
        <v>1.2</v>
      </c>
      <c r="S324" s="2">
        <f t="shared" si="133"/>
        <v>15.799999999999999</v>
      </c>
      <c r="T324" s="2">
        <f t="shared" si="129"/>
        <v>0.47026420049269474</v>
      </c>
      <c r="U324" s="2">
        <f t="shared" si="130"/>
        <v>0.1681954191679009</v>
      </c>
      <c r="V324" s="2">
        <v>1</v>
      </c>
      <c r="W324" s="2">
        <f t="shared" si="134"/>
        <v>0.35766154215371476</v>
      </c>
      <c r="X324" s="16">
        <f t="shared" si="135"/>
        <v>35</v>
      </c>
      <c r="Y324" s="16">
        <f t="shared" si="136"/>
        <v>7.2363336648723235</v>
      </c>
      <c r="Z324" s="1">
        <f t="shared" si="137"/>
        <v>0.99999999999976952</v>
      </c>
      <c r="AA324" s="16">
        <f t="shared" si="138"/>
        <v>0.316</v>
      </c>
      <c r="AB324" s="1">
        <f t="shared" si="139"/>
        <v>1</v>
      </c>
      <c r="AC324" s="1">
        <f t="shared" si="140"/>
        <v>0</v>
      </c>
    </row>
    <row r="325" spans="1:29" x14ac:dyDescent="0.3">
      <c r="D325" s="2">
        <v>7.4</v>
      </c>
      <c r="E325" s="2">
        <v>8.8000000000000007</v>
      </c>
      <c r="F325" s="2">
        <v>7</v>
      </c>
      <c r="G325" s="2">
        <v>100</v>
      </c>
      <c r="H325" s="2">
        <v>0.4</v>
      </c>
      <c r="I325" s="2">
        <v>162.19999999999999</v>
      </c>
      <c r="J325" s="2">
        <v>80.599999999999994</v>
      </c>
      <c r="K325" s="2">
        <f t="shared" si="141"/>
        <v>2.0124069478908186</v>
      </c>
      <c r="L325" s="2">
        <v>0.45</v>
      </c>
      <c r="N325" s="2">
        <f t="shared" ref="N325:N331" si="142">IF(E325&lt;=9.15,1-0.00765*E325,IF(AND(E325&gt;9.15,E325&lt;=23),1.174-0.0267*E325,IF(AND(E325&gt;23,E325&lt;=30),0.744-0.008*E325,0.5)))</f>
        <v>0.93267999999999995</v>
      </c>
      <c r="O325" s="2">
        <f t="shared" ref="O325:O331" si="143">(10^2.24)/(D325^2.56)</f>
        <v>1.0345864770195246</v>
      </c>
      <c r="P325" s="2">
        <f t="shared" ref="P325:P331" si="144">0.65*H325*I325*N325/J325</f>
        <v>0.48800224516129026</v>
      </c>
      <c r="Q325" s="2">
        <f t="shared" ref="Q325:Q331" si="145">IF(G325&lt;=5,0,IF(AND(G325&gt;5,G325&lt;35),EXP(1.76-190/G325^2),5))</f>
        <v>5</v>
      </c>
      <c r="R325" s="2">
        <f t="shared" ref="R325:R331" si="146">IF(G325&lt;=5,1,IF(AND(G325&gt;5,G325&lt;35),(0.99+(G325^1.5)/1000),1.2))</f>
        <v>1.2</v>
      </c>
      <c r="S325" s="2">
        <f t="shared" si="133"/>
        <v>13.4</v>
      </c>
      <c r="T325" s="2">
        <f t="shared" ref="T325:T331" si="147">P325/O325</f>
        <v>0.47168821166805253</v>
      </c>
      <c r="U325" s="2">
        <f t="shared" ref="U325:U331" si="148">1/(34-S325)+S325/135+50/((10*S325+45)^2)-1/200</f>
        <v>0.14436344918824284</v>
      </c>
      <c r="V325" s="2">
        <v>1</v>
      </c>
      <c r="W325" s="2">
        <f t="shared" si="134"/>
        <v>0.3060569368009512</v>
      </c>
      <c r="X325" s="16">
        <f t="shared" si="135"/>
        <v>35</v>
      </c>
      <c r="Y325" s="16">
        <f t="shared" si="136"/>
        <v>8.2109192195881189</v>
      </c>
      <c r="Z325" s="1">
        <f t="shared" si="137"/>
        <v>0.99999999999999989</v>
      </c>
      <c r="AA325" s="16">
        <f t="shared" si="138"/>
        <v>0.26800000000000002</v>
      </c>
      <c r="AB325" s="1">
        <f t="shared" si="139"/>
        <v>1</v>
      </c>
      <c r="AC325" s="1">
        <f t="shared" si="140"/>
        <v>0</v>
      </c>
    </row>
    <row r="326" spans="1:29" hidden="1" x14ac:dyDescent="0.3">
      <c r="D326" s="2">
        <v>7.4</v>
      </c>
      <c r="E326" s="2">
        <v>1.1000000000000001</v>
      </c>
      <c r="F326" s="2">
        <v>11</v>
      </c>
      <c r="G326" s="2">
        <v>89</v>
      </c>
      <c r="H326" s="2">
        <v>0.4</v>
      </c>
      <c r="I326" s="2">
        <v>17.7</v>
      </c>
      <c r="J326" s="2">
        <v>17.7</v>
      </c>
      <c r="K326" s="2">
        <f t="shared" si="141"/>
        <v>1</v>
      </c>
      <c r="L326" s="2">
        <v>0.25</v>
      </c>
      <c r="N326" s="2">
        <f t="shared" si="142"/>
        <v>0.99158500000000005</v>
      </c>
      <c r="O326" s="2">
        <f t="shared" si="143"/>
        <v>1.0345864770195246</v>
      </c>
      <c r="P326" s="2">
        <f t="shared" si="144"/>
        <v>0.25781210000000004</v>
      </c>
      <c r="Q326" s="2">
        <f t="shared" si="145"/>
        <v>5</v>
      </c>
      <c r="R326" s="2">
        <f t="shared" si="146"/>
        <v>1.2</v>
      </c>
      <c r="S326" s="2">
        <f t="shared" ref="S326" si="149">Q326+R326*F326</f>
        <v>18.2</v>
      </c>
      <c r="T326" s="2">
        <f t="shared" si="147"/>
        <v>0.2491933789263463</v>
      </c>
      <c r="U326" s="2">
        <f t="shared" si="148"/>
        <v>0.19407628144378197</v>
      </c>
      <c r="V326" s="2">
        <v>0</v>
      </c>
      <c r="W326" s="2">
        <f t="shared" si="132"/>
        <v>0.77881796972280226</v>
      </c>
    </row>
    <row r="327" spans="1:29" x14ac:dyDescent="0.3">
      <c r="D327" s="2">
        <v>7.4</v>
      </c>
      <c r="E327" s="2">
        <v>3.5</v>
      </c>
      <c r="F327" s="2">
        <v>5</v>
      </c>
      <c r="G327" s="2">
        <v>65</v>
      </c>
      <c r="H327" s="2">
        <v>0.4</v>
      </c>
      <c r="I327" s="2">
        <v>65.5</v>
      </c>
      <c r="J327" s="2">
        <v>47</v>
      </c>
      <c r="K327" s="2">
        <f t="shared" si="141"/>
        <v>1.3936170212765957</v>
      </c>
      <c r="L327" s="2">
        <v>0.34</v>
      </c>
      <c r="N327" s="2">
        <f t="shared" si="142"/>
        <v>0.97322500000000001</v>
      </c>
      <c r="O327" s="2">
        <f t="shared" si="143"/>
        <v>1.0345864770195246</v>
      </c>
      <c r="P327" s="2">
        <f t="shared" si="144"/>
        <v>0.35263876063829785</v>
      </c>
      <c r="Q327" s="2">
        <f t="shared" si="145"/>
        <v>5</v>
      </c>
      <c r="R327" s="2">
        <f t="shared" si="146"/>
        <v>1.2</v>
      </c>
      <c r="S327" s="2">
        <f t="shared" ref="S327:S337" si="150">IF(Q327+R327*F327&lt;=50,Q327+R327*F327,50)</f>
        <v>11</v>
      </c>
      <c r="T327" s="2">
        <f t="shared" si="147"/>
        <v>0.3408499612852014</v>
      </c>
      <c r="U327" s="2">
        <f t="shared" si="148"/>
        <v>0.12204090780370019</v>
      </c>
      <c r="V327" s="2">
        <v>1</v>
      </c>
      <c r="W327" s="2">
        <f t="shared" ref="W327:W337" si="151">IF(S327&lt;=30,U327/T327,5)</f>
        <v>0.35804876533808427</v>
      </c>
      <c r="X327" s="16">
        <f t="shared" ref="X327:X337" si="152">IF(G327&lt;5,5,IF(G327&gt;35,35,G327))</f>
        <v>35</v>
      </c>
      <c r="Y327" s="16">
        <f t="shared" ref="Y327:Y337" si="153">-(F327*(1+0.004*X327)-13.32*LN(P327)-29.53*LN(D327)-3.7*LN(J327/100)+0.05*X327+16.85)/2.7</f>
        <v>6.7135322835926186</v>
      </c>
      <c r="Z327" s="1">
        <f t="shared" ref="Z327:Z337" si="154">_xlfn.NORM.S.DIST(Y327,TRUE)</f>
        <v>0.9999999999905016</v>
      </c>
      <c r="AA327" s="16">
        <f t="shared" ref="AA327:AA337" si="155">S327/50</f>
        <v>0.22</v>
      </c>
      <c r="AB327" s="1">
        <f t="shared" ref="AB327:AB337" si="156">IF(AND(V327=1,W327&lt;=1),1,0)</f>
        <v>1</v>
      </c>
      <c r="AC327" s="1">
        <f t="shared" ref="AC327:AC337" si="157">IF(AND(V327=0,W327&gt;1),1,0)</f>
        <v>0</v>
      </c>
    </row>
    <row r="328" spans="1:29" x14ac:dyDescent="0.3">
      <c r="D328" s="2">
        <v>7.4</v>
      </c>
      <c r="E328" s="2">
        <v>4.7</v>
      </c>
      <c r="F328" s="2">
        <v>6</v>
      </c>
      <c r="G328" s="2">
        <v>97</v>
      </c>
      <c r="H328" s="2">
        <v>0.4</v>
      </c>
      <c r="I328" s="2">
        <v>86.2</v>
      </c>
      <c r="J328" s="2">
        <v>55.7</v>
      </c>
      <c r="K328" s="2">
        <f t="shared" si="141"/>
        <v>1.5475763016157988</v>
      </c>
      <c r="L328" s="2">
        <v>0.37</v>
      </c>
      <c r="N328" s="2">
        <f t="shared" si="142"/>
        <v>0.96404500000000004</v>
      </c>
      <c r="O328" s="2">
        <f t="shared" si="143"/>
        <v>1.0345864770195246</v>
      </c>
      <c r="P328" s="2">
        <f t="shared" si="144"/>
        <v>0.38790263087971277</v>
      </c>
      <c r="Q328" s="2">
        <f t="shared" si="145"/>
        <v>5</v>
      </c>
      <c r="R328" s="2">
        <f t="shared" si="146"/>
        <v>1.2</v>
      </c>
      <c r="S328" s="2">
        <f t="shared" si="150"/>
        <v>12.2</v>
      </c>
      <c r="T328" s="2">
        <f t="shared" si="147"/>
        <v>0.37493495178595143</v>
      </c>
      <c r="U328" s="2">
        <f t="shared" si="148"/>
        <v>0.13303475154594152</v>
      </c>
      <c r="V328" s="2">
        <v>0</v>
      </c>
      <c r="W328" s="2">
        <f t="shared" si="151"/>
        <v>0.35482088536224393</v>
      </c>
      <c r="X328" s="16">
        <f t="shared" si="152"/>
        <v>35</v>
      </c>
      <c r="Y328" s="16">
        <f t="shared" si="153"/>
        <v>6.9942403622542129</v>
      </c>
      <c r="Z328" s="1">
        <f t="shared" si="154"/>
        <v>0.99999999999866651</v>
      </c>
      <c r="AA328" s="16">
        <f t="shared" si="155"/>
        <v>0.24399999999999999</v>
      </c>
      <c r="AB328" s="1">
        <f t="shared" si="156"/>
        <v>0</v>
      </c>
      <c r="AC328" s="1">
        <f t="shared" si="157"/>
        <v>0</v>
      </c>
    </row>
    <row r="329" spans="1:29" x14ac:dyDescent="0.3">
      <c r="D329" s="2">
        <v>7.4</v>
      </c>
      <c r="E329" s="2">
        <v>7</v>
      </c>
      <c r="F329" s="2">
        <v>9</v>
      </c>
      <c r="G329" s="2">
        <v>84</v>
      </c>
      <c r="H329" s="2">
        <v>0.4</v>
      </c>
      <c r="I329" s="2">
        <v>132.5</v>
      </c>
      <c r="J329" s="2">
        <v>79</v>
      </c>
      <c r="K329" s="2">
        <f t="shared" si="141"/>
        <v>1.6772151898734178</v>
      </c>
      <c r="L329" s="2">
        <v>0.38</v>
      </c>
      <c r="N329" s="2">
        <f t="shared" si="142"/>
        <v>0.94645000000000001</v>
      </c>
      <c r="O329" s="2">
        <f t="shared" si="143"/>
        <v>1.0345864770195246</v>
      </c>
      <c r="P329" s="2">
        <f t="shared" si="144"/>
        <v>0.41272408227848106</v>
      </c>
      <c r="Q329" s="2">
        <f t="shared" si="145"/>
        <v>5</v>
      </c>
      <c r="R329" s="2">
        <f t="shared" si="146"/>
        <v>1.2</v>
      </c>
      <c r="S329" s="2">
        <f t="shared" si="150"/>
        <v>15.799999999999999</v>
      </c>
      <c r="T329" s="2">
        <f t="shared" si="147"/>
        <v>0.39892661604032564</v>
      </c>
      <c r="U329" s="2">
        <f t="shared" si="148"/>
        <v>0.1681954191679009</v>
      </c>
      <c r="V329" s="2">
        <v>1</v>
      </c>
      <c r="W329" s="2">
        <f t="shared" si="151"/>
        <v>0.42161994814329162</v>
      </c>
      <c r="X329" s="16">
        <f t="shared" si="152"/>
        <v>35</v>
      </c>
      <c r="Y329" s="16">
        <f t="shared" si="153"/>
        <v>6.5124635455158062</v>
      </c>
      <c r="Z329" s="1">
        <f t="shared" si="154"/>
        <v>0.9999999999630359</v>
      </c>
      <c r="AA329" s="16">
        <f t="shared" si="155"/>
        <v>0.316</v>
      </c>
      <c r="AB329" s="1">
        <f t="shared" si="156"/>
        <v>1</v>
      </c>
      <c r="AC329" s="1">
        <f t="shared" si="157"/>
        <v>0</v>
      </c>
    </row>
    <row r="330" spans="1:29" x14ac:dyDescent="0.3">
      <c r="D330" s="2">
        <v>7.4</v>
      </c>
      <c r="E330" s="2">
        <v>8.3000000000000007</v>
      </c>
      <c r="F330" s="2">
        <v>10</v>
      </c>
      <c r="G330" s="2">
        <v>96</v>
      </c>
      <c r="H330" s="2">
        <v>0.4</v>
      </c>
      <c r="I330" s="2">
        <v>157.5</v>
      </c>
      <c r="J330" s="2">
        <v>91</v>
      </c>
      <c r="K330" s="2">
        <f t="shared" si="141"/>
        <v>1.7307692307692308</v>
      </c>
      <c r="L330" s="2">
        <v>0.39</v>
      </c>
      <c r="N330" s="2">
        <f t="shared" si="142"/>
        <v>0.93650500000000003</v>
      </c>
      <c r="O330" s="2">
        <f t="shared" si="143"/>
        <v>1.0345864770195246</v>
      </c>
      <c r="P330" s="2">
        <f t="shared" si="144"/>
        <v>0.42142725000000009</v>
      </c>
      <c r="Q330" s="2">
        <f t="shared" si="145"/>
        <v>5</v>
      </c>
      <c r="R330" s="2">
        <f t="shared" si="146"/>
        <v>1.2</v>
      </c>
      <c r="S330" s="2">
        <f t="shared" si="150"/>
        <v>17</v>
      </c>
      <c r="T330" s="2">
        <f t="shared" si="147"/>
        <v>0.40733883475266708</v>
      </c>
      <c r="U330" s="2">
        <f t="shared" si="148"/>
        <v>0.18083112110296912</v>
      </c>
      <c r="V330" s="2">
        <v>1</v>
      </c>
      <c r="W330" s="2">
        <f t="shared" si="151"/>
        <v>0.44393292678015428</v>
      </c>
      <c r="X330" s="16">
        <f t="shared" si="152"/>
        <v>35</v>
      </c>
      <c r="Y330" s="16">
        <f t="shared" si="153"/>
        <v>6.3869758554305367</v>
      </c>
      <c r="Z330" s="1">
        <f t="shared" si="154"/>
        <v>0.99999999991540078</v>
      </c>
      <c r="AA330" s="16">
        <f t="shared" si="155"/>
        <v>0.34</v>
      </c>
      <c r="AB330" s="1">
        <f t="shared" si="156"/>
        <v>1</v>
      </c>
      <c r="AC330" s="1">
        <f t="shared" si="157"/>
        <v>0</v>
      </c>
    </row>
    <row r="331" spans="1:29" x14ac:dyDescent="0.3">
      <c r="D331" s="2">
        <v>7.4</v>
      </c>
      <c r="E331" s="2">
        <v>9.1999999999999993</v>
      </c>
      <c r="F331" s="2">
        <v>7</v>
      </c>
      <c r="G331" s="2">
        <v>94</v>
      </c>
      <c r="H331" s="2">
        <v>0.4</v>
      </c>
      <c r="I331" s="2">
        <v>174.1</v>
      </c>
      <c r="J331" s="2">
        <v>98.6</v>
      </c>
      <c r="K331" s="2">
        <f t="shared" si="141"/>
        <v>1.7657200811359026</v>
      </c>
      <c r="L331" s="2">
        <v>0.39</v>
      </c>
      <c r="N331" s="2">
        <f t="shared" si="142"/>
        <v>0.92835999999999996</v>
      </c>
      <c r="O331" s="2">
        <f t="shared" si="143"/>
        <v>1.0345864770195246</v>
      </c>
      <c r="P331" s="2">
        <f t="shared" si="144"/>
        <v>0.42619821257606488</v>
      </c>
      <c r="Q331" s="2">
        <f t="shared" si="145"/>
        <v>5</v>
      </c>
      <c r="R331" s="2">
        <f t="shared" si="146"/>
        <v>1.2</v>
      </c>
      <c r="S331" s="2">
        <f t="shared" si="150"/>
        <v>13.4</v>
      </c>
      <c r="T331" s="2">
        <f t="shared" si="147"/>
        <v>0.41195030289190776</v>
      </c>
      <c r="U331" s="2">
        <f t="shared" si="148"/>
        <v>0.14436344918824284</v>
      </c>
      <c r="V331" s="2">
        <v>1</v>
      </c>
      <c r="W331" s="2">
        <f t="shared" si="151"/>
        <v>0.35043899270083212</v>
      </c>
      <c r="X331" s="16">
        <f t="shared" si="152"/>
        <v>35</v>
      </c>
      <c r="Y331" s="16">
        <f t="shared" si="153"/>
        <v>7.8190986494565449</v>
      </c>
      <c r="Z331" s="1">
        <f t="shared" si="154"/>
        <v>0.99999999999999734</v>
      </c>
      <c r="AA331" s="16">
        <f t="shared" si="155"/>
        <v>0.26800000000000002</v>
      </c>
      <c r="AB331" s="1">
        <f t="shared" si="156"/>
        <v>1</v>
      </c>
      <c r="AC331" s="1">
        <f t="shared" si="157"/>
        <v>0</v>
      </c>
    </row>
    <row r="332" spans="1:29" x14ac:dyDescent="0.3">
      <c r="A332" s="2" t="s">
        <v>17</v>
      </c>
      <c r="B332" s="2">
        <v>1999</v>
      </c>
      <c r="C332" s="2" t="s">
        <v>16</v>
      </c>
      <c r="D332" s="2">
        <v>7.6</v>
      </c>
      <c r="E332" s="2">
        <v>16.2</v>
      </c>
      <c r="F332" s="2">
        <v>13</v>
      </c>
      <c r="G332" s="2">
        <v>13</v>
      </c>
      <c r="H332" s="2">
        <v>0.18</v>
      </c>
      <c r="I332" s="2">
        <v>313</v>
      </c>
      <c r="J332" s="2">
        <v>160</v>
      </c>
      <c r="K332" s="2">
        <f t="shared" si="33"/>
        <v>1.95625</v>
      </c>
      <c r="L332" s="2">
        <v>0.17</v>
      </c>
      <c r="N332" s="2">
        <f t="shared" si="1"/>
        <v>0.74146000000000001</v>
      </c>
      <c r="O332" s="2">
        <f t="shared" si="2"/>
        <v>0.96631162390064473</v>
      </c>
      <c r="P332" s="2">
        <f t="shared" si="3"/>
        <v>0.16970629162499998</v>
      </c>
      <c r="Q332" s="2">
        <f t="shared" si="4"/>
        <v>1.888418384193032</v>
      </c>
      <c r="R332" s="2">
        <f t="shared" si="5"/>
        <v>1.0368721665810319</v>
      </c>
      <c r="S332" s="2">
        <f t="shared" si="150"/>
        <v>15.367756549746447</v>
      </c>
      <c r="T332" s="2">
        <f t="shared" si="7"/>
        <v>0.17562273642115375</v>
      </c>
      <c r="U332" s="2">
        <f t="shared" si="8"/>
        <v>0.16377233175102299</v>
      </c>
      <c r="V332" s="2">
        <v>1</v>
      </c>
      <c r="W332" s="2">
        <f t="shared" si="151"/>
        <v>0.93252351653539445</v>
      </c>
      <c r="X332" s="16">
        <f t="shared" si="152"/>
        <v>13</v>
      </c>
      <c r="Y332" s="16">
        <f t="shared" si="153"/>
        <v>2.5291604513322241</v>
      </c>
      <c r="Z332" s="1">
        <f t="shared" si="154"/>
        <v>0.9942832127632828</v>
      </c>
      <c r="AA332" s="16">
        <f t="shared" si="155"/>
        <v>0.30735513099492895</v>
      </c>
      <c r="AB332" s="1">
        <f t="shared" si="156"/>
        <v>1</v>
      </c>
      <c r="AC332" s="1">
        <f t="shared" si="157"/>
        <v>0</v>
      </c>
    </row>
    <row r="333" spans="1:29" x14ac:dyDescent="0.3">
      <c r="D333" s="2">
        <v>7.6</v>
      </c>
      <c r="E333" s="2">
        <v>13.2</v>
      </c>
      <c r="F333" s="2">
        <v>18</v>
      </c>
      <c r="G333" s="2">
        <v>15</v>
      </c>
      <c r="H333" s="2">
        <v>0.18</v>
      </c>
      <c r="I333" s="2">
        <v>238.1</v>
      </c>
      <c r="J333" s="2">
        <v>126.1</v>
      </c>
      <c r="K333" s="2">
        <f t="shared" si="33"/>
        <v>1.8881839809674861</v>
      </c>
      <c r="L333" s="2">
        <v>0.18</v>
      </c>
      <c r="N333" s="2">
        <f t="shared" si="1"/>
        <v>0.82155999999999996</v>
      </c>
      <c r="O333" s="2">
        <f t="shared" si="2"/>
        <v>0.96631162390064473</v>
      </c>
      <c r="P333" s="2">
        <f t="shared" si="3"/>
        <v>0.18149700247422679</v>
      </c>
      <c r="Q333" s="2">
        <f t="shared" si="4"/>
        <v>2.4981627346432429</v>
      </c>
      <c r="R333" s="2">
        <f t="shared" si="5"/>
        <v>1.0480947501931113</v>
      </c>
      <c r="S333" s="2">
        <f t="shared" si="150"/>
        <v>21.363868238119245</v>
      </c>
      <c r="T333" s="2">
        <f t="shared" si="7"/>
        <v>0.1878245050407136</v>
      </c>
      <c r="U333" s="2">
        <f t="shared" si="8"/>
        <v>0.23313647020157879</v>
      </c>
      <c r="V333" s="2">
        <v>0</v>
      </c>
      <c r="W333" s="2">
        <f t="shared" si="151"/>
        <v>1.2412462907917323</v>
      </c>
      <c r="X333" s="16">
        <f t="shared" si="152"/>
        <v>15</v>
      </c>
      <c r="Y333" s="16">
        <f t="shared" si="153"/>
        <v>0.49573017005872005</v>
      </c>
      <c r="Z333" s="1">
        <f t="shared" si="154"/>
        <v>0.6899576009678795</v>
      </c>
      <c r="AA333" s="16">
        <f t="shared" si="155"/>
        <v>0.42727736476238493</v>
      </c>
      <c r="AB333" s="1">
        <f t="shared" si="156"/>
        <v>0</v>
      </c>
      <c r="AC333" s="1">
        <f t="shared" si="157"/>
        <v>1</v>
      </c>
    </row>
    <row r="334" spans="1:29" x14ac:dyDescent="0.3">
      <c r="D334" s="2">
        <v>7.6</v>
      </c>
      <c r="E334" s="2">
        <v>16.2</v>
      </c>
      <c r="F334" s="2">
        <v>17</v>
      </c>
      <c r="G334" s="2">
        <v>13</v>
      </c>
      <c r="H334" s="2">
        <v>0.18</v>
      </c>
      <c r="I334" s="2">
        <v>299.39999999999998</v>
      </c>
      <c r="J334" s="2">
        <v>157.9</v>
      </c>
      <c r="K334" s="2">
        <f t="shared" si="33"/>
        <v>1.8961367954401518</v>
      </c>
      <c r="L334" s="2">
        <v>0.16</v>
      </c>
      <c r="N334" s="2">
        <f t="shared" si="1"/>
        <v>0.74146000000000001</v>
      </c>
      <c r="O334" s="2">
        <f t="shared" si="2"/>
        <v>0.96631162390064473</v>
      </c>
      <c r="P334" s="2">
        <f t="shared" si="3"/>
        <v>0.16449142183660542</v>
      </c>
      <c r="Q334" s="2">
        <f t="shared" si="4"/>
        <v>1.888418384193032</v>
      </c>
      <c r="R334" s="2">
        <f t="shared" si="5"/>
        <v>1.0368721665810319</v>
      </c>
      <c r="S334" s="2">
        <f t="shared" si="150"/>
        <v>19.515245216070571</v>
      </c>
      <c r="T334" s="2">
        <f t="shared" si="7"/>
        <v>0.17022606141548213</v>
      </c>
      <c r="U334" s="2">
        <f t="shared" si="8"/>
        <v>0.2094624292722623</v>
      </c>
      <c r="V334" s="2">
        <v>0</v>
      </c>
      <c r="W334" s="2">
        <f t="shared" si="151"/>
        <v>1.2304956569547441</v>
      </c>
      <c r="X334" s="16">
        <f t="shared" si="152"/>
        <v>13</v>
      </c>
      <c r="Y334" s="16">
        <f t="shared" si="153"/>
        <v>0.79856334350453761</v>
      </c>
      <c r="Z334" s="1">
        <f t="shared" si="154"/>
        <v>0.78772817505003834</v>
      </c>
      <c r="AA334" s="16">
        <f t="shared" si="155"/>
        <v>0.39030490432141141</v>
      </c>
      <c r="AB334" s="1">
        <f t="shared" si="156"/>
        <v>0</v>
      </c>
      <c r="AC334" s="1">
        <f t="shared" si="157"/>
        <v>1</v>
      </c>
    </row>
    <row r="335" spans="1:29" x14ac:dyDescent="0.3">
      <c r="D335" s="2">
        <v>7.6</v>
      </c>
      <c r="E335" s="2">
        <v>17.8</v>
      </c>
      <c r="F335" s="2">
        <v>16</v>
      </c>
      <c r="G335" s="2">
        <v>12</v>
      </c>
      <c r="H335" s="2">
        <v>0.18</v>
      </c>
      <c r="I335" s="2">
        <v>328.7</v>
      </c>
      <c r="J335" s="2">
        <v>162.4</v>
      </c>
      <c r="K335" s="2">
        <f t="shared" si="33"/>
        <v>2.0240147783251232</v>
      </c>
      <c r="L335" s="2">
        <v>0.16</v>
      </c>
      <c r="N335" s="2">
        <f t="shared" si="1"/>
        <v>0.69873999999999992</v>
      </c>
      <c r="O335" s="2">
        <f t="shared" si="2"/>
        <v>0.96631162390064473</v>
      </c>
      <c r="P335" s="2">
        <f t="shared" si="3"/>
        <v>0.16546843008620685</v>
      </c>
      <c r="Q335" s="2">
        <f t="shared" si="4"/>
        <v>1.5535700732924222</v>
      </c>
      <c r="R335" s="2">
        <f t="shared" si="5"/>
        <v>1.031569219381653</v>
      </c>
      <c r="S335" s="2">
        <f t="shared" si="150"/>
        <v>18.058677583398872</v>
      </c>
      <c r="T335" s="2">
        <f t="shared" si="7"/>
        <v>0.17123713095602808</v>
      </c>
      <c r="U335" s="2">
        <f t="shared" si="8"/>
        <v>0.1924805581037968</v>
      </c>
      <c r="V335" s="2">
        <v>0</v>
      </c>
      <c r="W335" s="2">
        <f t="shared" si="151"/>
        <v>1.1240585323356289</v>
      </c>
      <c r="X335" s="16">
        <f t="shared" si="152"/>
        <v>12</v>
      </c>
      <c r="Y335" s="16">
        <f t="shared" si="153"/>
        <v>1.2981384963124818</v>
      </c>
      <c r="Z335" s="1">
        <f t="shared" si="154"/>
        <v>0.90288012603465062</v>
      </c>
      <c r="AA335" s="16">
        <f t="shared" si="155"/>
        <v>0.36117355166797743</v>
      </c>
      <c r="AB335" s="1">
        <f t="shared" si="156"/>
        <v>0</v>
      </c>
      <c r="AC335" s="1">
        <f t="shared" si="157"/>
        <v>1</v>
      </c>
    </row>
    <row r="336" spans="1:29" x14ac:dyDescent="0.3">
      <c r="D336" s="2">
        <v>7.6</v>
      </c>
      <c r="E336" s="2">
        <v>1.2</v>
      </c>
      <c r="F336" s="2">
        <v>4</v>
      </c>
      <c r="G336" s="2">
        <v>7</v>
      </c>
      <c r="H336" s="2">
        <v>0.18</v>
      </c>
      <c r="I336" s="2">
        <v>20.7</v>
      </c>
      <c r="J336" s="2">
        <v>15.9</v>
      </c>
      <c r="K336" s="2">
        <f t="shared" si="33"/>
        <v>1.3018867924528301</v>
      </c>
      <c r="L336" s="2">
        <v>0.15</v>
      </c>
      <c r="N336" s="2">
        <f t="shared" si="1"/>
        <v>0.99082000000000003</v>
      </c>
      <c r="O336" s="2">
        <f t="shared" si="2"/>
        <v>0.96631162390064473</v>
      </c>
      <c r="P336" s="2">
        <f t="shared" si="3"/>
        <v>0.15092245018867925</v>
      </c>
      <c r="Q336" s="2">
        <f t="shared" si="4"/>
        <v>0.12032594375897732</v>
      </c>
      <c r="R336" s="2">
        <f t="shared" si="5"/>
        <v>1.008520259177452</v>
      </c>
      <c r="S336" s="2">
        <f t="shared" si="150"/>
        <v>4.1544069804687851</v>
      </c>
      <c r="T336" s="2">
        <f t="shared" si="7"/>
        <v>0.15618403675975748</v>
      </c>
      <c r="U336" s="2">
        <f t="shared" si="8"/>
        <v>6.5954847198329614E-2</v>
      </c>
      <c r="V336" s="2">
        <v>1</v>
      </c>
      <c r="W336" s="2">
        <f t="shared" si="151"/>
        <v>0.42228929771985252</v>
      </c>
      <c r="X336" s="16">
        <f t="shared" si="152"/>
        <v>7</v>
      </c>
      <c r="Y336" s="16">
        <f t="shared" si="153"/>
        <v>2.4398123310458009</v>
      </c>
      <c r="Z336" s="1">
        <f t="shared" si="154"/>
        <v>0.99265255316981083</v>
      </c>
      <c r="AA336" s="16">
        <f t="shared" si="155"/>
        <v>8.3088139609375708E-2</v>
      </c>
      <c r="AB336" s="1">
        <f t="shared" si="156"/>
        <v>1</v>
      </c>
      <c r="AC336" s="1">
        <f t="shared" si="157"/>
        <v>0</v>
      </c>
    </row>
    <row r="337" spans="4:29" x14ac:dyDescent="0.3">
      <c r="D337" s="2">
        <v>7.6</v>
      </c>
      <c r="E337" s="2">
        <v>14.8</v>
      </c>
      <c r="F337" s="2">
        <v>12</v>
      </c>
      <c r="G337" s="2">
        <v>11</v>
      </c>
      <c r="H337" s="2">
        <v>0.18</v>
      </c>
      <c r="I337" s="2">
        <v>279.5</v>
      </c>
      <c r="J337" s="2">
        <v>141.19999999999999</v>
      </c>
      <c r="K337" s="2">
        <f t="shared" si="33"/>
        <v>1.9794617563739378</v>
      </c>
      <c r="L337" s="2">
        <v>0.18</v>
      </c>
      <c r="N337" s="2">
        <f t="shared" si="1"/>
        <v>0.77883999999999987</v>
      </c>
      <c r="O337" s="2">
        <f t="shared" si="2"/>
        <v>0.96631162390064473</v>
      </c>
      <c r="P337" s="2">
        <f t="shared" si="3"/>
        <v>0.18037702733711045</v>
      </c>
      <c r="Q337" s="2">
        <f t="shared" si="4"/>
        <v>1.208949820871366</v>
      </c>
      <c r="R337" s="2">
        <f t="shared" si="5"/>
        <v>1.0264828726939095</v>
      </c>
      <c r="S337" s="2">
        <f t="shared" si="150"/>
        <v>13.526744293198279</v>
      </c>
      <c r="T337" s="2">
        <f t="shared" si="7"/>
        <v>0.1866654843796608</v>
      </c>
      <c r="U337" s="2">
        <f t="shared" si="8"/>
        <v>0.14558095011298297</v>
      </c>
      <c r="V337" s="2">
        <v>1</v>
      </c>
      <c r="W337" s="2">
        <f t="shared" si="151"/>
        <v>0.77990288668945573</v>
      </c>
      <c r="X337" s="16">
        <f t="shared" si="152"/>
        <v>11</v>
      </c>
      <c r="Y337" s="16">
        <f t="shared" si="153"/>
        <v>3.120925903319022</v>
      </c>
      <c r="Z337" s="1">
        <f t="shared" si="154"/>
        <v>0.99909858304853028</v>
      </c>
      <c r="AA337" s="16">
        <f t="shared" si="155"/>
        <v>0.27053488586396557</v>
      </c>
      <c r="AB337" s="1">
        <f t="shared" si="156"/>
        <v>1</v>
      </c>
      <c r="AC337" s="1">
        <f t="shared" si="157"/>
        <v>0</v>
      </c>
    </row>
    <row r="338" spans="4:29" hidden="1" x14ac:dyDescent="0.3">
      <c r="D338" s="2">
        <v>7.6</v>
      </c>
      <c r="E338" s="2">
        <v>1.2</v>
      </c>
      <c r="F338" s="2">
        <v>6</v>
      </c>
      <c r="G338" s="2">
        <v>8</v>
      </c>
      <c r="H338" s="2">
        <v>0.18</v>
      </c>
      <c r="I338" s="2">
        <v>17</v>
      </c>
      <c r="J338" s="2">
        <v>17</v>
      </c>
      <c r="K338" s="2">
        <f t="shared" si="33"/>
        <v>1</v>
      </c>
      <c r="L338" s="2">
        <v>0.12</v>
      </c>
      <c r="N338" s="2">
        <f t="shared" si="1"/>
        <v>0.99082000000000003</v>
      </c>
      <c r="O338" s="2">
        <f t="shared" si="2"/>
        <v>0.96631162390064473</v>
      </c>
      <c r="P338" s="2">
        <f t="shared" si="3"/>
        <v>0.11592594000000001</v>
      </c>
      <c r="Q338" s="2">
        <f t="shared" si="4"/>
        <v>0.29857025909289908</v>
      </c>
      <c r="R338" s="2">
        <f t="shared" si="5"/>
        <v>1.0126274169979694</v>
      </c>
      <c r="S338" s="2">
        <f t="shared" si="16"/>
        <v>6.3743347610807151</v>
      </c>
      <c r="T338" s="2">
        <f t="shared" si="7"/>
        <v>0.11996744852561082</v>
      </c>
      <c r="U338" s="2">
        <f t="shared" si="8"/>
        <v>8.2643806314705234E-2</v>
      </c>
      <c r="V338" s="2">
        <v>0</v>
      </c>
      <c r="W338" s="2">
        <f t="shared" si="17"/>
        <v>0.68888525454521365</v>
      </c>
    </row>
    <row r="339" spans="4:29" x14ac:dyDescent="0.3">
      <c r="D339" s="2">
        <v>7.6</v>
      </c>
      <c r="E339" s="2">
        <v>6.1</v>
      </c>
      <c r="F339" s="2">
        <v>14</v>
      </c>
      <c r="G339" s="2">
        <v>14</v>
      </c>
      <c r="H339" s="2">
        <v>0.18</v>
      </c>
      <c r="I339" s="2">
        <v>106.9</v>
      </c>
      <c r="J339" s="2">
        <v>63.7</v>
      </c>
      <c r="K339" s="2">
        <f t="shared" si="33"/>
        <v>1.6781789638932496</v>
      </c>
      <c r="L339" s="2">
        <v>0.19</v>
      </c>
      <c r="N339" s="2">
        <f t="shared" si="1"/>
        <v>0.95333500000000004</v>
      </c>
      <c r="O339" s="2">
        <f t="shared" si="2"/>
        <v>0.96631162390064473</v>
      </c>
      <c r="P339" s="2">
        <f t="shared" si="3"/>
        <v>0.18718440887755103</v>
      </c>
      <c r="Q339" s="2">
        <f t="shared" si="4"/>
        <v>2.204745857525146</v>
      </c>
      <c r="R339" s="2">
        <f t="shared" si="5"/>
        <v>1.042383203414835</v>
      </c>
      <c r="S339" s="2">
        <f t="shared" ref="S339:S359" si="158">IF(Q339+R339*F339&lt;=50,Q339+R339*F339,50)</f>
        <v>16.798110705332835</v>
      </c>
      <c r="T339" s="2">
        <f t="shared" si="7"/>
        <v>0.19371019063390379</v>
      </c>
      <c r="U339" s="2">
        <f t="shared" si="8"/>
        <v>0.17866586868583476</v>
      </c>
      <c r="V339" s="2">
        <v>0</v>
      </c>
      <c r="W339" s="2">
        <f t="shared" ref="W339:W359" si="159">IF(S339&lt;=30,U339/T339,5)</f>
        <v>0.92233592926196861</v>
      </c>
      <c r="X339" s="16">
        <f t="shared" ref="X339:X359" si="160">IF(G339&lt;5,5,IF(G339&gt;35,35,G339))</f>
        <v>14</v>
      </c>
      <c r="Y339" s="16">
        <f t="shared" ref="Y339:Y359" si="161">-(F339*(1+0.004*X339)-13.32*LN(P339)-29.53*LN(D339)-3.7*LN(J339/100)+0.05*X339+16.85)/2.7</f>
        <v>1.3217653179309172</v>
      </c>
      <c r="Z339" s="1">
        <f t="shared" ref="Z339:Z359" si="162">_xlfn.NORM.S.DIST(Y339,TRUE)</f>
        <v>0.90687684471907692</v>
      </c>
      <c r="AA339" s="16">
        <f t="shared" ref="AA339:AA359" si="163">S339/50</f>
        <v>0.33596221410665672</v>
      </c>
      <c r="AB339" s="1">
        <f t="shared" ref="AB339:AB359" si="164">IF(AND(V339=1,W339&lt;=1),1,0)</f>
        <v>0</v>
      </c>
      <c r="AC339" s="1">
        <f t="shared" ref="AC339:AC359" si="165">IF(AND(V339=0,W339&gt;1),1,0)</f>
        <v>0</v>
      </c>
    </row>
    <row r="340" spans="4:29" x14ac:dyDescent="0.3">
      <c r="D340" s="2">
        <v>7.6</v>
      </c>
      <c r="E340" s="2">
        <v>14</v>
      </c>
      <c r="F340" s="2">
        <v>18</v>
      </c>
      <c r="G340" s="2">
        <v>6</v>
      </c>
      <c r="H340" s="2">
        <v>0.18</v>
      </c>
      <c r="I340" s="2">
        <v>261.3</v>
      </c>
      <c r="J340" s="2">
        <v>140.6</v>
      </c>
      <c r="K340" s="2">
        <f t="shared" si="33"/>
        <v>1.8584637268847797</v>
      </c>
      <c r="L340" s="2">
        <v>0.18</v>
      </c>
      <c r="N340" s="2">
        <f t="shared" si="1"/>
        <v>0.80019999999999991</v>
      </c>
      <c r="O340" s="2">
        <f t="shared" si="2"/>
        <v>0.96631162390064473</v>
      </c>
      <c r="P340" s="2">
        <f t="shared" si="3"/>
        <v>0.17399569288762445</v>
      </c>
      <c r="Q340" s="2">
        <f t="shared" si="4"/>
        <v>2.9665284829679565E-2</v>
      </c>
      <c r="R340" s="2">
        <f t="shared" si="5"/>
        <v>1.0046969384566991</v>
      </c>
      <c r="S340" s="2">
        <f t="shared" si="158"/>
        <v>18.114210177050264</v>
      </c>
      <c r="T340" s="2">
        <f t="shared" si="7"/>
        <v>0.18006167843171317</v>
      </c>
      <c r="U340" s="2">
        <f t="shared" si="8"/>
        <v>0.19310637907445966</v>
      </c>
      <c r="V340" s="2">
        <v>0</v>
      </c>
      <c r="W340" s="2">
        <f t="shared" si="159"/>
        <v>1.0724457350190344</v>
      </c>
      <c r="X340" s="16">
        <f t="shared" si="160"/>
        <v>6</v>
      </c>
      <c r="Y340" s="16">
        <f t="shared" si="161"/>
        <v>0.84332400985729272</v>
      </c>
      <c r="Z340" s="1">
        <f t="shared" si="162"/>
        <v>0.80047637086498691</v>
      </c>
      <c r="AA340" s="16">
        <f t="shared" si="163"/>
        <v>0.36228420354100527</v>
      </c>
      <c r="AB340" s="1">
        <f t="shared" si="164"/>
        <v>0</v>
      </c>
      <c r="AC340" s="1">
        <f t="shared" si="165"/>
        <v>1</v>
      </c>
    </row>
    <row r="341" spans="4:29" x14ac:dyDescent="0.3">
      <c r="D341" s="2">
        <v>7.6</v>
      </c>
      <c r="E341" s="2">
        <v>14.8</v>
      </c>
      <c r="F341" s="2">
        <v>20</v>
      </c>
      <c r="G341" s="2">
        <v>14</v>
      </c>
      <c r="H341" s="2">
        <v>0.18</v>
      </c>
      <c r="I341" s="2">
        <v>277.8</v>
      </c>
      <c r="J341" s="2">
        <v>149.30000000000001</v>
      </c>
      <c r="K341" s="2">
        <f t="shared" si="33"/>
        <v>1.8606831882116543</v>
      </c>
      <c r="L341" s="2">
        <v>0.17</v>
      </c>
      <c r="N341" s="2">
        <f t="shared" si="1"/>
        <v>0.77883999999999987</v>
      </c>
      <c r="O341" s="2">
        <f t="shared" si="2"/>
        <v>0.96631162390064473</v>
      </c>
      <c r="P341" s="2">
        <f t="shared" si="3"/>
        <v>0.16955341583389144</v>
      </c>
      <c r="Q341" s="2">
        <f t="shared" si="4"/>
        <v>2.204745857525146</v>
      </c>
      <c r="R341" s="2">
        <f t="shared" si="5"/>
        <v>1.042383203414835</v>
      </c>
      <c r="S341" s="2">
        <f t="shared" si="158"/>
        <v>23.052409925821848</v>
      </c>
      <c r="T341" s="2">
        <f t="shared" si="7"/>
        <v>0.17546453094444486</v>
      </c>
      <c r="U341" s="2">
        <f t="shared" si="8"/>
        <v>0.25776154055065603</v>
      </c>
      <c r="V341" s="2">
        <v>0</v>
      </c>
      <c r="W341" s="2">
        <f t="shared" si="159"/>
        <v>1.4690236206898581</v>
      </c>
      <c r="X341" s="16">
        <f t="shared" si="160"/>
        <v>14</v>
      </c>
      <c r="Y341" s="16">
        <f t="shared" si="161"/>
        <v>-0.34569288785029467</v>
      </c>
      <c r="Z341" s="1">
        <f t="shared" si="162"/>
        <v>0.36478676489506134</v>
      </c>
      <c r="AA341" s="16">
        <f t="shared" si="163"/>
        <v>0.46104819851643697</v>
      </c>
      <c r="AB341" s="1">
        <f t="shared" si="164"/>
        <v>0</v>
      </c>
      <c r="AC341" s="1">
        <f t="shared" si="165"/>
        <v>1</v>
      </c>
    </row>
    <row r="342" spans="4:29" x14ac:dyDescent="0.3">
      <c r="D342" s="2">
        <v>7.6</v>
      </c>
      <c r="E342" s="2">
        <v>17.2</v>
      </c>
      <c r="F342" s="2">
        <v>18</v>
      </c>
      <c r="G342" s="2">
        <v>6</v>
      </c>
      <c r="H342" s="2">
        <v>0.18</v>
      </c>
      <c r="I342" s="2">
        <v>328.2</v>
      </c>
      <c r="J342" s="2">
        <v>176.2</v>
      </c>
      <c r="K342" s="2">
        <f t="shared" si="33"/>
        <v>1.8626560726447219</v>
      </c>
      <c r="L342" s="2">
        <v>0.15</v>
      </c>
      <c r="N342" s="2">
        <f t="shared" si="1"/>
        <v>0.71475999999999995</v>
      </c>
      <c r="O342" s="2">
        <f t="shared" si="2"/>
        <v>0.96631162390064473</v>
      </c>
      <c r="P342" s="2">
        <f t="shared" si="3"/>
        <v>0.15576819037457432</v>
      </c>
      <c r="Q342" s="2">
        <f t="shared" si="4"/>
        <v>2.9665284829679565E-2</v>
      </c>
      <c r="R342" s="2">
        <f t="shared" si="5"/>
        <v>1.0046969384566991</v>
      </c>
      <c r="S342" s="2">
        <f t="shared" si="158"/>
        <v>18.114210177050264</v>
      </c>
      <c r="T342" s="2">
        <f t="shared" si="7"/>
        <v>0.16119871325338653</v>
      </c>
      <c r="U342" s="2">
        <f t="shared" si="8"/>
        <v>0.19310637907445966</v>
      </c>
      <c r="V342" s="2">
        <v>0</v>
      </c>
      <c r="W342" s="2">
        <f t="shared" si="159"/>
        <v>1.1979399535957698</v>
      </c>
      <c r="X342" s="16">
        <f t="shared" si="160"/>
        <v>6</v>
      </c>
      <c r="Y342" s="16">
        <f t="shared" si="161"/>
        <v>0.60668703659049561</v>
      </c>
      <c r="Z342" s="1">
        <f t="shared" si="162"/>
        <v>0.7279706865907295</v>
      </c>
      <c r="AA342" s="16">
        <f t="shared" si="163"/>
        <v>0.36228420354100527</v>
      </c>
      <c r="AB342" s="1">
        <f t="shared" si="164"/>
        <v>0</v>
      </c>
      <c r="AC342" s="1">
        <f t="shared" si="165"/>
        <v>1</v>
      </c>
    </row>
    <row r="343" spans="4:29" x14ac:dyDescent="0.3">
      <c r="D343" s="2">
        <v>7.6</v>
      </c>
      <c r="E343" s="2">
        <v>17.8</v>
      </c>
      <c r="F343" s="2">
        <v>16</v>
      </c>
      <c r="G343" s="2">
        <v>14</v>
      </c>
      <c r="H343" s="2">
        <v>0.18</v>
      </c>
      <c r="I343" s="2">
        <v>345.3</v>
      </c>
      <c r="J343" s="2">
        <v>193.3</v>
      </c>
      <c r="K343" s="2">
        <f t="shared" si="33"/>
        <v>1.7863424728401449</v>
      </c>
      <c r="L343" s="2">
        <v>0.14000000000000001</v>
      </c>
      <c r="N343" s="2">
        <f t="shared" si="1"/>
        <v>0.69873999999999992</v>
      </c>
      <c r="O343" s="2">
        <f t="shared" si="2"/>
        <v>0.96631162390064473</v>
      </c>
      <c r="P343" s="2">
        <f t="shared" si="3"/>
        <v>0.14603810591826175</v>
      </c>
      <c r="Q343" s="2">
        <f t="shared" si="4"/>
        <v>2.204745857525146</v>
      </c>
      <c r="R343" s="2">
        <f t="shared" si="5"/>
        <v>1.042383203414835</v>
      </c>
      <c r="S343" s="2">
        <f t="shared" si="158"/>
        <v>18.882877112162507</v>
      </c>
      <c r="T343" s="2">
        <f t="shared" si="7"/>
        <v>0.15112941033324179</v>
      </c>
      <c r="U343" s="2">
        <f t="shared" si="8"/>
        <v>0.20193779711171667</v>
      </c>
      <c r="V343" s="2">
        <v>0</v>
      </c>
      <c r="W343" s="2">
        <f t="shared" si="159"/>
        <v>1.3361912593084424</v>
      </c>
      <c r="X343" s="16">
        <f t="shared" si="160"/>
        <v>14</v>
      </c>
      <c r="Y343" s="16">
        <f t="shared" si="161"/>
        <v>0.8361498249736532</v>
      </c>
      <c r="Z343" s="1">
        <f t="shared" si="162"/>
        <v>0.79846468936523707</v>
      </c>
      <c r="AA343" s="16">
        <f t="shared" si="163"/>
        <v>0.37765754224325015</v>
      </c>
      <c r="AB343" s="1">
        <f t="shared" si="164"/>
        <v>0</v>
      </c>
      <c r="AC343" s="1">
        <f t="shared" si="165"/>
        <v>1</v>
      </c>
    </row>
    <row r="344" spans="4:29" x14ac:dyDescent="0.3">
      <c r="D344" s="2">
        <v>7.6</v>
      </c>
      <c r="E344" s="2">
        <v>19.2</v>
      </c>
      <c r="F344" s="2">
        <v>13</v>
      </c>
      <c r="G344" s="2">
        <v>10</v>
      </c>
      <c r="H344" s="2">
        <v>0.18</v>
      </c>
      <c r="I344" s="2">
        <v>375</v>
      </c>
      <c r="J344" s="2">
        <v>209.2</v>
      </c>
      <c r="K344" s="2">
        <f t="shared" si="33"/>
        <v>1.7925430210325048</v>
      </c>
      <c r="L344" s="2">
        <v>0.14000000000000001</v>
      </c>
      <c r="N344" s="2">
        <f t="shared" si="1"/>
        <v>0.66135999999999995</v>
      </c>
      <c r="O344" s="2">
        <f t="shared" si="2"/>
        <v>0.96631162390064473</v>
      </c>
      <c r="P344" s="2">
        <f t="shared" si="3"/>
        <v>0.1387054015296367</v>
      </c>
      <c r="Q344" s="2">
        <f t="shared" si="4"/>
        <v>0.86935823539880586</v>
      </c>
      <c r="R344" s="2">
        <f t="shared" si="5"/>
        <v>1.0216227766016839</v>
      </c>
      <c r="S344" s="2">
        <f t="shared" si="158"/>
        <v>14.150454331220697</v>
      </c>
      <c r="T344" s="2">
        <f t="shared" si="7"/>
        <v>0.14354106697975338</v>
      </c>
      <c r="U344" s="2">
        <f t="shared" si="8"/>
        <v>0.15163461185843735</v>
      </c>
      <c r="V344" s="2">
        <v>0</v>
      </c>
      <c r="W344" s="2">
        <f t="shared" si="159"/>
        <v>1.0563848733256636</v>
      </c>
      <c r="X344" s="16">
        <f t="shared" si="160"/>
        <v>10</v>
      </c>
      <c r="Y344" s="16">
        <f t="shared" si="161"/>
        <v>2.0147761818657695</v>
      </c>
      <c r="Z344" s="1">
        <f t="shared" si="162"/>
        <v>0.97803594712058439</v>
      </c>
      <c r="AA344" s="16">
        <f t="shared" si="163"/>
        <v>0.28300908662441393</v>
      </c>
      <c r="AB344" s="1">
        <f t="shared" si="164"/>
        <v>0</v>
      </c>
      <c r="AC344" s="1">
        <f t="shared" si="165"/>
        <v>1</v>
      </c>
    </row>
    <row r="345" spans="4:29" x14ac:dyDescent="0.3">
      <c r="D345" s="2">
        <v>7.6</v>
      </c>
      <c r="E345" s="2">
        <v>11.8</v>
      </c>
      <c r="F345" s="2">
        <v>15</v>
      </c>
      <c r="G345" s="2">
        <v>13</v>
      </c>
      <c r="H345" s="2">
        <v>0.18</v>
      </c>
      <c r="I345" s="2">
        <v>211.1</v>
      </c>
      <c r="J345" s="2">
        <v>103.2</v>
      </c>
      <c r="K345" s="2">
        <f t="shared" si="33"/>
        <v>2.0455426356589146</v>
      </c>
      <c r="L345" s="2">
        <v>0.21</v>
      </c>
      <c r="N345" s="2">
        <f t="shared" si="1"/>
        <v>0.85893999999999981</v>
      </c>
      <c r="O345" s="2">
        <f t="shared" si="2"/>
        <v>0.96631162390064473</v>
      </c>
      <c r="P345" s="2">
        <f t="shared" si="3"/>
        <v>0.2055688118023255</v>
      </c>
      <c r="Q345" s="2">
        <f t="shared" si="4"/>
        <v>1.888418384193032</v>
      </c>
      <c r="R345" s="2">
        <f t="shared" si="5"/>
        <v>1.0368721665810319</v>
      </c>
      <c r="S345" s="2">
        <f t="shared" si="158"/>
        <v>17.44150088290851</v>
      </c>
      <c r="T345" s="2">
        <f t="shared" si="7"/>
        <v>0.21273552621929537</v>
      </c>
      <c r="U345" s="2">
        <f t="shared" si="8"/>
        <v>0.18562682351981749</v>
      </c>
      <c r="V345" s="2">
        <v>1</v>
      </c>
      <c r="W345" s="2">
        <f t="shared" si="159"/>
        <v>0.87257087153589352</v>
      </c>
      <c r="X345" s="16">
        <f t="shared" si="160"/>
        <v>13</v>
      </c>
      <c r="Y345" s="16">
        <f t="shared" si="161"/>
        <v>2.0947641223398734</v>
      </c>
      <c r="Z345" s="1">
        <f t="shared" si="162"/>
        <v>0.98190401704364816</v>
      </c>
      <c r="AA345" s="16">
        <f t="shared" si="163"/>
        <v>0.34883001765817023</v>
      </c>
      <c r="AB345" s="1">
        <f t="shared" si="164"/>
        <v>1</v>
      </c>
      <c r="AC345" s="1">
        <f t="shared" si="165"/>
        <v>0</v>
      </c>
    </row>
    <row r="346" spans="4:29" x14ac:dyDescent="0.3">
      <c r="D346" s="2">
        <v>7.6</v>
      </c>
      <c r="E346" s="2">
        <v>2.2000000000000002</v>
      </c>
      <c r="F346" s="2">
        <v>9</v>
      </c>
      <c r="G346" s="2">
        <v>15</v>
      </c>
      <c r="H346" s="2">
        <v>0.18</v>
      </c>
      <c r="I346" s="2">
        <v>39.1</v>
      </c>
      <c r="J346" s="2">
        <v>37.1</v>
      </c>
      <c r="K346" s="2">
        <f t="shared" si="33"/>
        <v>1.0539083557951483</v>
      </c>
      <c r="L346" s="2">
        <v>0.12</v>
      </c>
      <c r="N346" s="2">
        <f t="shared" si="1"/>
        <v>0.98316999999999999</v>
      </c>
      <c r="O346" s="2">
        <f t="shared" si="2"/>
        <v>0.96631162390064473</v>
      </c>
      <c r="P346" s="2">
        <f t="shared" si="3"/>
        <v>0.12123201614555254</v>
      </c>
      <c r="Q346" s="2">
        <f t="shared" si="4"/>
        <v>2.4981627346432429</v>
      </c>
      <c r="R346" s="2">
        <f t="shared" si="5"/>
        <v>1.0480947501931113</v>
      </c>
      <c r="S346" s="2">
        <f t="shared" si="158"/>
        <v>11.931015486381245</v>
      </c>
      <c r="T346" s="2">
        <f t="shared" si="7"/>
        <v>0.12545850960188543</v>
      </c>
      <c r="U346" s="2">
        <f t="shared" si="8"/>
        <v>0.13054235439217435</v>
      </c>
      <c r="V346" s="2">
        <v>1</v>
      </c>
      <c r="W346" s="2">
        <f t="shared" si="159"/>
        <v>1.0405221200731729</v>
      </c>
      <c r="X346" s="16">
        <f t="shared" si="160"/>
        <v>15</v>
      </c>
      <c r="Y346" s="16">
        <f t="shared" si="161"/>
        <v>0.36171003265709317</v>
      </c>
      <c r="Z346" s="1">
        <f t="shared" si="162"/>
        <v>0.64121563548203642</v>
      </c>
      <c r="AA346" s="16">
        <f t="shared" si="163"/>
        <v>0.23862030972762491</v>
      </c>
      <c r="AB346" s="1">
        <f t="shared" si="164"/>
        <v>0</v>
      </c>
      <c r="AC346" s="1">
        <f t="shared" si="165"/>
        <v>0</v>
      </c>
    </row>
    <row r="347" spans="4:29" x14ac:dyDescent="0.3">
      <c r="D347" s="2">
        <v>7.6</v>
      </c>
      <c r="E347" s="2">
        <v>7.2</v>
      </c>
      <c r="F347" s="2">
        <v>14</v>
      </c>
      <c r="G347" s="2">
        <v>9</v>
      </c>
      <c r="H347" s="2">
        <v>0.18</v>
      </c>
      <c r="I347" s="2">
        <v>137.5</v>
      </c>
      <c r="J347" s="2">
        <v>86.4</v>
      </c>
      <c r="K347" s="2">
        <f t="shared" si="33"/>
        <v>1.5914351851851851</v>
      </c>
      <c r="L347" s="2">
        <v>0.18</v>
      </c>
      <c r="N347" s="2">
        <f t="shared" si="1"/>
        <v>0.94491999999999998</v>
      </c>
      <c r="O347" s="2">
        <f t="shared" si="2"/>
        <v>0.96631162390064473</v>
      </c>
      <c r="P347" s="2">
        <f t="shared" si="3"/>
        <v>0.17594213541666665</v>
      </c>
      <c r="Q347" s="2">
        <f t="shared" si="4"/>
        <v>0.5567277084540817</v>
      </c>
      <c r="R347" s="2">
        <f t="shared" si="5"/>
        <v>1.0169999999999999</v>
      </c>
      <c r="S347" s="2">
        <f t="shared" si="158"/>
        <v>14.794727708454081</v>
      </c>
      <c r="T347" s="2">
        <f t="shared" si="7"/>
        <v>0.18207597949246737</v>
      </c>
      <c r="U347" s="2">
        <f t="shared" si="8"/>
        <v>0.15800266246413872</v>
      </c>
      <c r="V347" s="2">
        <v>1</v>
      </c>
      <c r="W347" s="2">
        <f t="shared" si="159"/>
        <v>0.86778422340260108</v>
      </c>
      <c r="X347" s="16">
        <f t="shared" si="160"/>
        <v>9</v>
      </c>
      <c r="Y347" s="16">
        <f t="shared" si="161"/>
        <v>1.6301884947450429</v>
      </c>
      <c r="Z347" s="1">
        <f t="shared" si="162"/>
        <v>0.94846916760036049</v>
      </c>
      <c r="AA347" s="16">
        <f t="shared" si="163"/>
        <v>0.29589455416908161</v>
      </c>
      <c r="AB347" s="1">
        <f t="shared" si="164"/>
        <v>1</v>
      </c>
      <c r="AC347" s="1">
        <f t="shared" si="165"/>
        <v>0</v>
      </c>
    </row>
    <row r="348" spans="4:29" x14ac:dyDescent="0.3">
      <c r="D348" s="2">
        <v>7.6</v>
      </c>
      <c r="E348" s="2">
        <v>13.2</v>
      </c>
      <c r="F348" s="2">
        <v>25</v>
      </c>
      <c r="G348" s="2">
        <v>7</v>
      </c>
      <c r="H348" s="2">
        <v>0.18</v>
      </c>
      <c r="I348" s="2">
        <v>257.39999999999998</v>
      </c>
      <c r="J348" s="2">
        <v>147.6</v>
      </c>
      <c r="K348" s="2">
        <f t="shared" si="33"/>
        <v>1.7439024390243902</v>
      </c>
      <c r="L348" s="2">
        <v>0.17</v>
      </c>
      <c r="N348" s="2">
        <f t="shared" si="1"/>
        <v>0.82155999999999996</v>
      </c>
      <c r="O348" s="2">
        <f t="shared" si="2"/>
        <v>0.96631162390064473</v>
      </c>
      <c r="P348" s="2">
        <f t="shared" si="3"/>
        <v>0.1676282970731707</v>
      </c>
      <c r="Q348" s="2">
        <f t="shared" si="4"/>
        <v>0.12032594375897732</v>
      </c>
      <c r="R348" s="2">
        <f t="shared" si="5"/>
        <v>1.008520259177452</v>
      </c>
      <c r="S348" s="2">
        <f t="shared" si="158"/>
        <v>25.33333242319528</v>
      </c>
      <c r="T348" s="2">
        <f t="shared" si="7"/>
        <v>0.17347229705932429</v>
      </c>
      <c r="U348" s="2">
        <f t="shared" si="8"/>
        <v>0.29860069776665626</v>
      </c>
      <c r="V348" s="2">
        <v>0</v>
      </c>
      <c r="W348" s="2">
        <f t="shared" si="159"/>
        <v>1.7213163302065482</v>
      </c>
      <c r="X348" s="16">
        <f t="shared" si="160"/>
        <v>7</v>
      </c>
      <c r="Y348" s="16">
        <f t="shared" si="161"/>
        <v>-1.9843865049882534</v>
      </c>
      <c r="Z348" s="1">
        <f t="shared" si="162"/>
        <v>2.3606384636113854E-2</v>
      </c>
      <c r="AA348" s="16">
        <f t="shared" si="163"/>
        <v>0.50666664846390563</v>
      </c>
      <c r="AB348" s="1">
        <f t="shared" si="164"/>
        <v>0</v>
      </c>
      <c r="AC348" s="1">
        <f t="shared" si="165"/>
        <v>1</v>
      </c>
    </row>
    <row r="349" spans="4:29" x14ac:dyDescent="0.3">
      <c r="D349" s="2">
        <v>7.6</v>
      </c>
      <c r="E349" s="2">
        <v>16.2</v>
      </c>
      <c r="F349" s="2">
        <v>17</v>
      </c>
      <c r="G349" s="2">
        <v>10</v>
      </c>
      <c r="H349" s="2">
        <v>0.18</v>
      </c>
      <c r="I349" s="2">
        <v>323.39999999999998</v>
      </c>
      <c r="J349" s="2">
        <v>184.1</v>
      </c>
      <c r="K349" s="2">
        <f t="shared" si="33"/>
        <v>1.7566539923954372</v>
      </c>
      <c r="L349" s="2">
        <v>0.15</v>
      </c>
      <c r="N349" s="2">
        <f t="shared" ref="N349:N664" si="166">IF(E349&lt;=9.15,1-0.00765*E349,IF(AND(E349&gt;9.15,E349&lt;=23),1.174-0.0267*E349,IF(AND(E349&gt;23,E349&lt;=30),0.744-0.008*E349,0.5)))</f>
        <v>0.74146000000000001</v>
      </c>
      <c r="O349" s="2">
        <f t="shared" ref="O349:O664" si="167">(10^2.24)/(D349^2.56)</f>
        <v>0.96631162390064473</v>
      </c>
      <c r="P349" s="2">
        <f t="shared" ref="P349:P664" si="168">0.65*H349*I349*N349/J349</f>
        <v>0.15239117429657792</v>
      </c>
      <c r="Q349" s="2">
        <f t="shared" ref="Q349:Q664" si="169">IF(G349&lt;=5,0,IF(AND(G349&gt;5,G349&lt;35),EXP(1.76-190/G349^2),5))</f>
        <v>0.86935823539880586</v>
      </c>
      <c r="R349" s="2">
        <f t="shared" ref="R349:R664" si="170">IF(G349&lt;=5,1,IF(AND(G349&gt;5,G349&lt;35),(0.99+(G349^1.5)/1000),1.2))</f>
        <v>1.0216227766016839</v>
      </c>
      <c r="S349" s="2">
        <f t="shared" si="158"/>
        <v>18.236945437627433</v>
      </c>
      <c r="T349" s="2">
        <f t="shared" ref="T349:T664" si="171">P349/O349</f>
        <v>0.15770396477425241</v>
      </c>
      <c r="U349" s="2">
        <f t="shared" ref="U349:U664" si="172">1/(34-S349)+S349/135+50/((10*S349+45)^2)-1/200</f>
        <v>0.19449514226261266</v>
      </c>
      <c r="V349" s="2">
        <v>0</v>
      </c>
      <c r="W349" s="2">
        <f t="shared" si="159"/>
        <v>1.2332926603400587</v>
      </c>
      <c r="X349" s="16">
        <f t="shared" si="160"/>
        <v>10</v>
      </c>
      <c r="Y349" s="16">
        <f t="shared" si="161"/>
        <v>0.76310521860627289</v>
      </c>
      <c r="Z349" s="1">
        <f t="shared" si="162"/>
        <v>0.7772996759898656</v>
      </c>
      <c r="AA349" s="16">
        <f t="shared" si="163"/>
        <v>0.36473890875254866</v>
      </c>
      <c r="AB349" s="1">
        <f t="shared" si="164"/>
        <v>0</v>
      </c>
      <c r="AC349" s="1">
        <f t="shared" si="165"/>
        <v>1</v>
      </c>
    </row>
    <row r="350" spans="4:29" x14ac:dyDescent="0.3">
      <c r="D350" s="2">
        <v>7.6</v>
      </c>
      <c r="E350" s="2">
        <v>17.8</v>
      </c>
      <c r="F350" s="2">
        <v>21</v>
      </c>
      <c r="G350" s="2">
        <v>6</v>
      </c>
      <c r="H350" s="2">
        <v>0.18</v>
      </c>
      <c r="I350" s="2">
        <v>358.3</v>
      </c>
      <c r="J350" s="2">
        <v>203.3</v>
      </c>
      <c r="K350" s="2">
        <f t="shared" si="33"/>
        <v>1.7624200688637481</v>
      </c>
      <c r="L350" s="2">
        <v>0.14000000000000001</v>
      </c>
      <c r="N350" s="2">
        <f t="shared" si="166"/>
        <v>0.69873999999999992</v>
      </c>
      <c r="O350" s="2">
        <f t="shared" si="167"/>
        <v>0.96631162390064473</v>
      </c>
      <c r="P350" s="2">
        <f t="shared" si="168"/>
        <v>0.14408238767338905</v>
      </c>
      <c r="Q350" s="2">
        <f t="shared" si="169"/>
        <v>2.9665284829679565E-2</v>
      </c>
      <c r="R350" s="2">
        <f t="shared" si="170"/>
        <v>1.0046969384566991</v>
      </c>
      <c r="S350" s="2">
        <f t="shared" si="158"/>
        <v>21.12830099242036</v>
      </c>
      <c r="T350" s="2">
        <f t="shared" si="171"/>
        <v>0.14910551017877796</v>
      </c>
      <c r="U350" s="2">
        <f t="shared" si="172"/>
        <v>0.2299570102848944</v>
      </c>
      <c r="V350" s="2">
        <v>0</v>
      </c>
      <c r="W350" s="2">
        <f t="shared" si="159"/>
        <v>1.5422435429057937</v>
      </c>
      <c r="X350" s="16">
        <f t="shared" si="160"/>
        <v>6</v>
      </c>
      <c r="Y350" s="16">
        <f t="shared" si="161"/>
        <v>-0.71976087571274106</v>
      </c>
      <c r="Z350" s="1">
        <f t="shared" si="162"/>
        <v>0.23583611882925853</v>
      </c>
      <c r="AA350" s="16">
        <f t="shared" si="163"/>
        <v>0.42256601984840719</v>
      </c>
      <c r="AB350" s="1">
        <f t="shared" si="164"/>
        <v>0</v>
      </c>
      <c r="AC350" s="1">
        <f t="shared" si="165"/>
        <v>1</v>
      </c>
    </row>
    <row r="351" spans="4:29" x14ac:dyDescent="0.3">
      <c r="D351" s="2">
        <v>7.6</v>
      </c>
      <c r="E351" s="2">
        <v>6.8</v>
      </c>
      <c r="F351" s="2">
        <v>10</v>
      </c>
      <c r="G351" s="2">
        <v>15</v>
      </c>
      <c r="H351" s="2">
        <v>0.18</v>
      </c>
      <c r="I351" s="2">
        <v>124</v>
      </c>
      <c r="J351" s="2">
        <v>68.099999999999994</v>
      </c>
      <c r="K351" s="2">
        <f t="shared" si="33"/>
        <v>1.8208516886930985</v>
      </c>
      <c r="L351" s="2">
        <v>0.21</v>
      </c>
      <c r="N351" s="2">
        <f t="shared" si="166"/>
        <v>0.94798000000000004</v>
      </c>
      <c r="O351" s="2">
        <f t="shared" si="167"/>
        <v>0.96631162390064473</v>
      </c>
      <c r="P351" s="2">
        <f t="shared" si="168"/>
        <v>0.20195732511013217</v>
      </c>
      <c r="Q351" s="2">
        <f t="shared" si="169"/>
        <v>2.4981627346432429</v>
      </c>
      <c r="R351" s="2">
        <f t="shared" si="170"/>
        <v>1.0480947501931113</v>
      </c>
      <c r="S351" s="2">
        <f t="shared" si="158"/>
        <v>12.979110236574355</v>
      </c>
      <c r="T351" s="2">
        <f t="shared" si="171"/>
        <v>0.20899813281237858</v>
      </c>
      <c r="U351" s="2">
        <f t="shared" si="172"/>
        <v>0.14034984077251741</v>
      </c>
      <c r="V351" s="2">
        <v>1</v>
      </c>
      <c r="W351" s="2">
        <f t="shared" si="159"/>
        <v>0.67153633807107749</v>
      </c>
      <c r="X351" s="16">
        <f t="shared" si="160"/>
        <v>15</v>
      </c>
      <c r="Y351" s="16">
        <f t="shared" si="161"/>
        <v>3.31915364871299</v>
      </c>
      <c r="Z351" s="1">
        <f t="shared" si="162"/>
        <v>0.99954854632991841</v>
      </c>
      <c r="AA351" s="16">
        <f t="shared" si="163"/>
        <v>0.25958220473148708</v>
      </c>
      <c r="AB351" s="1">
        <f t="shared" si="164"/>
        <v>1</v>
      </c>
      <c r="AC351" s="1">
        <f t="shared" si="165"/>
        <v>0</v>
      </c>
    </row>
    <row r="352" spans="4:29" x14ac:dyDescent="0.3">
      <c r="D352" s="2">
        <v>7.6</v>
      </c>
      <c r="E352" s="2">
        <v>8.1999999999999993</v>
      </c>
      <c r="F352" s="2">
        <v>16</v>
      </c>
      <c r="G352" s="2">
        <v>15</v>
      </c>
      <c r="H352" s="2">
        <v>0.18</v>
      </c>
      <c r="I352" s="2">
        <v>153.5</v>
      </c>
      <c r="J352" s="2">
        <v>83.9</v>
      </c>
      <c r="K352" s="2">
        <f t="shared" si="33"/>
        <v>1.8295589988081047</v>
      </c>
      <c r="L352" s="2">
        <v>0.2</v>
      </c>
      <c r="N352" s="2">
        <f t="shared" si="166"/>
        <v>0.93727000000000005</v>
      </c>
      <c r="O352" s="2">
        <f t="shared" si="167"/>
        <v>0.96631162390064473</v>
      </c>
      <c r="P352" s="2">
        <f t="shared" si="168"/>
        <v>0.20063051924910605</v>
      </c>
      <c r="Q352" s="2">
        <f t="shared" si="169"/>
        <v>2.4981627346432429</v>
      </c>
      <c r="R352" s="2">
        <f t="shared" si="170"/>
        <v>1.0480947501931113</v>
      </c>
      <c r="S352" s="2">
        <f t="shared" si="158"/>
        <v>19.267678737733021</v>
      </c>
      <c r="T352" s="2">
        <f t="shared" si="171"/>
        <v>0.20762507071914793</v>
      </c>
      <c r="U352" s="2">
        <f t="shared" si="172"/>
        <v>0.20648662049702746</v>
      </c>
      <c r="V352" s="2">
        <v>1</v>
      </c>
      <c r="W352" s="2">
        <f t="shared" si="159"/>
        <v>0.9945167979079923</v>
      </c>
      <c r="X352" s="16">
        <f t="shared" si="160"/>
        <v>15</v>
      </c>
      <c r="Y352" s="16">
        <f t="shared" si="161"/>
        <v>1.2170060587286713</v>
      </c>
      <c r="Z352" s="1">
        <f t="shared" si="162"/>
        <v>0.88819904466249666</v>
      </c>
      <c r="AA352" s="16">
        <f t="shared" si="163"/>
        <v>0.38535357475466042</v>
      </c>
      <c r="AB352" s="1">
        <f t="shared" si="164"/>
        <v>1</v>
      </c>
      <c r="AC352" s="1">
        <f t="shared" si="165"/>
        <v>0</v>
      </c>
    </row>
    <row r="353" spans="4:29" x14ac:dyDescent="0.3">
      <c r="D353" s="2">
        <v>7.6</v>
      </c>
      <c r="E353" s="2">
        <v>12.8</v>
      </c>
      <c r="F353" s="2">
        <v>25</v>
      </c>
      <c r="G353" s="2">
        <v>7</v>
      </c>
      <c r="H353" s="2">
        <v>0.18</v>
      </c>
      <c r="I353" s="2">
        <v>244.1</v>
      </c>
      <c r="J353" s="2">
        <v>129.30000000000001</v>
      </c>
      <c r="K353" s="2">
        <f t="shared" si="33"/>
        <v>1.887857695282289</v>
      </c>
      <c r="L353" s="2">
        <v>0.19</v>
      </c>
      <c r="N353" s="2">
        <f t="shared" si="166"/>
        <v>0.83223999999999987</v>
      </c>
      <c r="O353" s="2">
        <f t="shared" si="167"/>
        <v>0.96631162390064473</v>
      </c>
      <c r="P353" s="2">
        <f t="shared" si="168"/>
        <v>0.18382463053364262</v>
      </c>
      <c r="Q353" s="2">
        <f t="shared" si="169"/>
        <v>0.12032594375897732</v>
      </c>
      <c r="R353" s="2">
        <f t="shared" si="170"/>
        <v>1.008520259177452</v>
      </c>
      <c r="S353" s="2">
        <f t="shared" si="158"/>
        <v>25.33333242319528</v>
      </c>
      <c r="T353" s="2">
        <f t="shared" si="171"/>
        <v>0.19023328084537591</v>
      </c>
      <c r="U353" s="2">
        <f t="shared" si="172"/>
        <v>0.29860069776665626</v>
      </c>
      <c r="V353" s="2">
        <v>0</v>
      </c>
      <c r="W353" s="2">
        <f t="shared" si="159"/>
        <v>1.569655406455208</v>
      </c>
      <c r="X353" s="16">
        <f t="shared" si="160"/>
        <v>7</v>
      </c>
      <c r="Y353" s="16">
        <f t="shared" si="161"/>
        <v>-1.7107661818753432</v>
      </c>
      <c r="Z353" s="1">
        <f t="shared" si="162"/>
        <v>4.3562142405070038E-2</v>
      </c>
      <c r="AA353" s="16">
        <f t="shared" si="163"/>
        <v>0.50666664846390563</v>
      </c>
      <c r="AB353" s="1">
        <f t="shared" si="164"/>
        <v>0</v>
      </c>
      <c r="AC353" s="1">
        <f t="shared" si="165"/>
        <v>1</v>
      </c>
    </row>
    <row r="354" spans="4:29" x14ac:dyDescent="0.3">
      <c r="D354" s="2">
        <v>7.6</v>
      </c>
      <c r="E354" s="2">
        <v>17.2</v>
      </c>
      <c r="F354" s="2">
        <v>21</v>
      </c>
      <c r="G354" s="2">
        <v>10</v>
      </c>
      <c r="H354" s="2">
        <v>0.18</v>
      </c>
      <c r="I354" s="2">
        <v>339.4</v>
      </c>
      <c r="J354" s="2">
        <v>181.4</v>
      </c>
      <c r="K354" s="2">
        <f t="shared" si="33"/>
        <v>1.871003307607497</v>
      </c>
      <c r="L354" s="2">
        <v>0.15</v>
      </c>
      <c r="N354" s="2">
        <f t="shared" si="166"/>
        <v>0.71475999999999995</v>
      </c>
      <c r="O354" s="2">
        <f t="shared" si="167"/>
        <v>0.96631162390064473</v>
      </c>
      <c r="P354" s="2">
        <f t="shared" si="168"/>
        <v>0.1564662439250275</v>
      </c>
      <c r="Q354" s="2">
        <f t="shared" si="169"/>
        <v>0.86935823539880586</v>
      </c>
      <c r="R354" s="2">
        <f t="shared" si="170"/>
        <v>1.0216227766016839</v>
      </c>
      <c r="S354" s="2">
        <f t="shared" si="158"/>
        <v>22.323436544034166</v>
      </c>
      <c r="T354" s="2">
        <f t="shared" si="171"/>
        <v>0.16192110293926798</v>
      </c>
      <c r="U354" s="2">
        <f t="shared" si="172"/>
        <v>0.24669535562615547</v>
      </c>
      <c r="V354" s="2">
        <v>0</v>
      </c>
      <c r="W354" s="2">
        <f t="shared" si="159"/>
        <v>1.5235528362148318</v>
      </c>
      <c r="X354" s="16">
        <f t="shared" si="160"/>
        <v>10</v>
      </c>
      <c r="Y354" s="16">
        <f t="shared" si="161"/>
        <v>-0.66769361859531262</v>
      </c>
      <c r="Z354" s="1">
        <f t="shared" si="162"/>
        <v>0.25216459213340431</v>
      </c>
      <c r="AA354" s="16">
        <f t="shared" si="163"/>
        <v>0.44646873088068334</v>
      </c>
      <c r="AB354" s="1">
        <f t="shared" si="164"/>
        <v>0</v>
      </c>
      <c r="AC354" s="1">
        <f t="shared" si="165"/>
        <v>1</v>
      </c>
    </row>
    <row r="355" spans="4:29" x14ac:dyDescent="0.3">
      <c r="D355" s="2">
        <v>7.6</v>
      </c>
      <c r="E355" s="2">
        <v>13.2</v>
      </c>
      <c r="F355" s="2">
        <v>21</v>
      </c>
      <c r="G355" s="2">
        <v>10</v>
      </c>
      <c r="H355" s="2">
        <v>0.18</v>
      </c>
      <c r="I355" s="2">
        <v>229.7</v>
      </c>
      <c r="J355" s="2">
        <v>122.8</v>
      </c>
      <c r="K355" s="2">
        <f t="shared" si="33"/>
        <v>1.8705211726384365</v>
      </c>
      <c r="L355" s="2">
        <v>0.18</v>
      </c>
      <c r="N355" s="2">
        <f t="shared" si="166"/>
        <v>0.82155999999999996</v>
      </c>
      <c r="O355" s="2">
        <f t="shared" si="167"/>
        <v>0.96631162390064473</v>
      </c>
      <c r="P355" s="2">
        <f t="shared" si="168"/>
        <v>0.17979920882736153</v>
      </c>
      <c r="Q355" s="2">
        <f t="shared" si="169"/>
        <v>0.86935823539880586</v>
      </c>
      <c r="R355" s="2">
        <f t="shared" si="170"/>
        <v>1.0216227766016839</v>
      </c>
      <c r="S355" s="2">
        <f t="shared" si="158"/>
        <v>22.323436544034166</v>
      </c>
      <c r="T355" s="2">
        <f t="shared" si="171"/>
        <v>0.18606752147053579</v>
      </c>
      <c r="U355" s="2">
        <f t="shared" si="172"/>
        <v>0.24669535562615547</v>
      </c>
      <c r="V355" s="2">
        <v>0</v>
      </c>
      <c r="W355" s="2">
        <f t="shared" si="159"/>
        <v>1.3258378124052146</v>
      </c>
      <c r="X355" s="16">
        <f t="shared" si="160"/>
        <v>10</v>
      </c>
      <c r="Y355" s="16">
        <f t="shared" si="161"/>
        <v>-0.51660477407679117</v>
      </c>
      <c r="Z355" s="1">
        <f t="shared" si="162"/>
        <v>0.30271604118871231</v>
      </c>
      <c r="AA355" s="16">
        <f t="shared" si="163"/>
        <v>0.44646873088068334</v>
      </c>
      <c r="AB355" s="1">
        <f t="shared" si="164"/>
        <v>0</v>
      </c>
      <c r="AC355" s="1">
        <f t="shared" si="165"/>
        <v>1</v>
      </c>
    </row>
    <row r="356" spans="4:29" x14ac:dyDescent="0.3">
      <c r="D356" s="2">
        <v>7.6</v>
      </c>
      <c r="E356" s="2">
        <v>14.8</v>
      </c>
      <c r="F356" s="2">
        <v>19</v>
      </c>
      <c r="G356" s="2">
        <v>8</v>
      </c>
      <c r="H356" s="2">
        <v>0.18</v>
      </c>
      <c r="I356" s="2">
        <v>262.39999999999998</v>
      </c>
      <c r="J356" s="2">
        <v>139.80000000000001</v>
      </c>
      <c r="K356" s="2">
        <f t="shared" si="33"/>
        <v>1.8769670958512157</v>
      </c>
      <c r="L356" s="2">
        <v>0.17</v>
      </c>
      <c r="N356" s="2">
        <f t="shared" si="166"/>
        <v>0.77883999999999987</v>
      </c>
      <c r="O356" s="2">
        <f t="shared" si="167"/>
        <v>0.96631162390064473</v>
      </c>
      <c r="P356" s="2">
        <f t="shared" si="168"/>
        <v>0.17103727519313297</v>
      </c>
      <c r="Q356" s="2">
        <f t="shared" si="169"/>
        <v>0.29857025909289908</v>
      </c>
      <c r="R356" s="2">
        <f t="shared" si="170"/>
        <v>1.0126274169979694</v>
      </c>
      <c r="S356" s="2">
        <f t="shared" si="158"/>
        <v>19.538491182054319</v>
      </c>
      <c r="T356" s="2">
        <f t="shared" si="171"/>
        <v>0.17700012186826272</v>
      </c>
      <c r="U356" s="2">
        <f t="shared" si="172"/>
        <v>0.20974392009101328</v>
      </c>
      <c r="V356" s="2">
        <v>0</v>
      </c>
      <c r="W356" s="2">
        <f t="shared" si="159"/>
        <v>1.1849930829263555</v>
      </c>
      <c r="X356" s="16">
        <f t="shared" si="160"/>
        <v>8</v>
      </c>
      <c r="Y356" s="16">
        <f t="shared" si="161"/>
        <v>0.27831000228191427</v>
      </c>
      <c r="Z356" s="1">
        <f t="shared" si="162"/>
        <v>0.60961280069582868</v>
      </c>
      <c r="AA356" s="16">
        <f t="shared" si="163"/>
        <v>0.39076982364108637</v>
      </c>
      <c r="AB356" s="1">
        <f t="shared" si="164"/>
        <v>0</v>
      </c>
      <c r="AC356" s="1">
        <f t="shared" si="165"/>
        <v>1</v>
      </c>
    </row>
    <row r="357" spans="4:29" x14ac:dyDescent="0.3">
      <c r="D357" s="2">
        <v>7.6</v>
      </c>
      <c r="E357" s="2">
        <v>16.2</v>
      </c>
      <c r="F357" s="2">
        <v>16</v>
      </c>
      <c r="G357" s="2">
        <v>7</v>
      </c>
      <c r="H357" s="2">
        <v>0.18</v>
      </c>
      <c r="I357" s="2">
        <v>291.60000000000002</v>
      </c>
      <c r="J357" s="2">
        <v>155.30000000000001</v>
      </c>
      <c r="K357" s="2">
        <f t="shared" si="33"/>
        <v>1.8776561493882808</v>
      </c>
      <c r="L357" s="2">
        <v>0.16</v>
      </c>
      <c r="N357" s="2">
        <f t="shared" si="166"/>
        <v>0.74146000000000001</v>
      </c>
      <c r="O357" s="2">
        <f t="shared" si="167"/>
        <v>0.96631162390064473</v>
      </c>
      <c r="P357" s="2">
        <f t="shared" si="168"/>
        <v>0.16288821063747588</v>
      </c>
      <c r="Q357" s="2">
        <f t="shared" si="169"/>
        <v>0.12032594375897732</v>
      </c>
      <c r="R357" s="2">
        <f t="shared" si="170"/>
        <v>1.008520259177452</v>
      </c>
      <c r="S357" s="2">
        <f t="shared" si="158"/>
        <v>16.25665009059821</v>
      </c>
      <c r="T357" s="2">
        <f t="shared" si="171"/>
        <v>0.16856695770662064</v>
      </c>
      <c r="U357" s="2">
        <f t="shared" si="172"/>
        <v>0.17293930119818174</v>
      </c>
      <c r="V357" s="2">
        <v>0</v>
      </c>
      <c r="W357" s="2">
        <f t="shared" si="159"/>
        <v>1.0259383188202926</v>
      </c>
      <c r="X357" s="16">
        <f t="shared" si="160"/>
        <v>7</v>
      </c>
      <c r="Y357" s="16">
        <f t="shared" si="161"/>
        <v>1.3704553336501897</v>
      </c>
      <c r="Z357" s="1">
        <f t="shared" si="162"/>
        <v>0.91472759535122017</v>
      </c>
      <c r="AA357" s="16">
        <f t="shared" si="163"/>
        <v>0.3251330018119642</v>
      </c>
      <c r="AB357" s="1">
        <f t="shared" si="164"/>
        <v>0</v>
      </c>
      <c r="AC357" s="1">
        <f t="shared" si="165"/>
        <v>1</v>
      </c>
    </row>
    <row r="358" spans="4:29" x14ac:dyDescent="0.3">
      <c r="D358" s="2">
        <v>7.6</v>
      </c>
      <c r="E358" s="2">
        <v>3.2</v>
      </c>
      <c r="F358" s="2">
        <v>15</v>
      </c>
      <c r="G358" s="2">
        <v>10</v>
      </c>
      <c r="H358" s="2">
        <v>0.38</v>
      </c>
      <c r="I358" s="2">
        <v>84.1</v>
      </c>
      <c r="J358" s="2">
        <v>59.6</v>
      </c>
      <c r="K358" s="2">
        <f t="shared" si="33"/>
        <v>1.4110738255033555</v>
      </c>
      <c r="L358" s="2">
        <v>0.35</v>
      </c>
      <c r="N358" s="2">
        <f t="shared" si="166"/>
        <v>0.97551999999999994</v>
      </c>
      <c r="O358" s="2">
        <f t="shared" si="167"/>
        <v>0.96631162390064473</v>
      </c>
      <c r="P358" s="2">
        <f t="shared" si="168"/>
        <v>0.34000309234899329</v>
      </c>
      <c r="Q358" s="2">
        <f t="shared" si="169"/>
        <v>0.86935823539880586</v>
      </c>
      <c r="R358" s="2">
        <f t="shared" si="170"/>
        <v>1.0216227766016839</v>
      </c>
      <c r="S358" s="2">
        <f t="shared" si="158"/>
        <v>16.193699884424063</v>
      </c>
      <c r="T358" s="2">
        <f t="shared" si="171"/>
        <v>0.3518565687707717</v>
      </c>
      <c r="U358" s="2">
        <f t="shared" si="172"/>
        <v>0.17228082956837079</v>
      </c>
      <c r="V358" s="2">
        <v>1</v>
      </c>
      <c r="W358" s="2">
        <f t="shared" si="159"/>
        <v>0.48963368843799726</v>
      </c>
      <c r="X358" s="16">
        <f t="shared" si="160"/>
        <v>10</v>
      </c>
      <c r="Y358" s="16">
        <f t="shared" si="161"/>
        <v>3.9469593095345989</v>
      </c>
      <c r="Z358" s="1">
        <f t="shared" si="162"/>
        <v>0.99996042499886162</v>
      </c>
      <c r="AA358" s="16">
        <f t="shared" si="163"/>
        <v>0.32387399768848124</v>
      </c>
      <c r="AB358" s="1">
        <f t="shared" si="164"/>
        <v>1</v>
      </c>
      <c r="AC358" s="1">
        <f t="shared" si="165"/>
        <v>0</v>
      </c>
    </row>
    <row r="359" spans="4:29" x14ac:dyDescent="0.3">
      <c r="D359" s="2">
        <v>7.6</v>
      </c>
      <c r="E359" s="2">
        <v>14.8</v>
      </c>
      <c r="F359" s="2">
        <v>62</v>
      </c>
      <c r="G359" s="2">
        <v>11</v>
      </c>
      <c r="H359" s="2">
        <v>0.38</v>
      </c>
      <c r="I359" s="2">
        <v>333.6</v>
      </c>
      <c r="J359" s="2">
        <v>195.3</v>
      </c>
      <c r="K359" s="2">
        <f t="shared" si="33"/>
        <v>1.7081413210445469</v>
      </c>
      <c r="L359" s="2">
        <v>0.33</v>
      </c>
      <c r="N359" s="2">
        <f t="shared" si="166"/>
        <v>0.77883999999999987</v>
      </c>
      <c r="O359" s="2">
        <f t="shared" si="167"/>
        <v>0.96631162390064473</v>
      </c>
      <c r="P359" s="2">
        <f t="shared" si="168"/>
        <v>0.32860109026113665</v>
      </c>
      <c r="Q359" s="2">
        <f t="shared" si="169"/>
        <v>1.208949820871366</v>
      </c>
      <c r="R359" s="2">
        <f t="shared" si="170"/>
        <v>1.0264828726939095</v>
      </c>
      <c r="S359" s="2">
        <f t="shared" si="158"/>
        <v>50</v>
      </c>
      <c r="T359" s="2">
        <f t="shared" si="171"/>
        <v>0.34005706040738171</v>
      </c>
      <c r="U359" s="2">
        <f t="shared" si="172"/>
        <v>0.30303870636902364</v>
      </c>
      <c r="V359" s="2">
        <v>0</v>
      </c>
      <c r="W359" s="2">
        <f t="shared" si="159"/>
        <v>5</v>
      </c>
      <c r="X359" s="16">
        <f t="shared" si="160"/>
        <v>11</v>
      </c>
      <c r="Y359" s="16">
        <f t="shared" si="161"/>
        <v>-12.808924780938804</v>
      </c>
      <c r="Z359" s="1">
        <f t="shared" si="162"/>
        <v>7.3072790741559136E-38</v>
      </c>
      <c r="AA359" s="16">
        <f t="shared" si="163"/>
        <v>1</v>
      </c>
      <c r="AB359" s="1">
        <f t="shared" si="164"/>
        <v>0</v>
      </c>
      <c r="AC359" s="1">
        <f t="shared" si="165"/>
        <v>1</v>
      </c>
    </row>
    <row r="360" spans="4:29" hidden="1" x14ac:dyDescent="0.3">
      <c r="D360" s="2">
        <v>7.6</v>
      </c>
      <c r="E360" s="2">
        <v>1.2</v>
      </c>
      <c r="F360" s="2">
        <v>27</v>
      </c>
      <c r="G360" s="2">
        <v>13</v>
      </c>
      <c r="H360" s="2">
        <v>0.38</v>
      </c>
      <c r="I360" s="2">
        <v>21.5</v>
      </c>
      <c r="J360" s="2">
        <v>21.5</v>
      </c>
      <c r="K360" s="2">
        <f t="shared" si="33"/>
        <v>1</v>
      </c>
      <c r="L360" s="2">
        <v>0.25</v>
      </c>
      <c r="N360" s="2">
        <f t="shared" si="166"/>
        <v>0.99082000000000003</v>
      </c>
      <c r="O360" s="2">
        <f t="shared" si="167"/>
        <v>0.96631162390064473</v>
      </c>
      <c r="P360" s="2">
        <f t="shared" si="168"/>
        <v>0.24473254000000003</v>
      </c>
      <c r="Q360" s="2">
        <f t="shared" si="169"/>
        <v>1.888418384193032</v>
      </c>
      <c r="R360" s="2">
        <f t="shared" si="170"/>
        <v>1.0368721665810319</v>
      </c>
      <c r="S360" s="2">
        <f t="shared" ref="S360:S436" si="173">Q360+R360*F360</f>
        <v>29.883966881880891</v>
      </c>
      <c r="T360" s="2">
        <f t="shared" si="171"/>
        <v>0.25326461355406732</v>
      </c>
      <c r="U360" s="2">
        <f t="shared" si="172"/>
        <v>0.45973800721535174</v>
      </c>
      <c r="V360" s="2">
        <v>0</v>
      </c>
      <c r="W360" s="2">
        <f t="shared" ref="W360:W559" si="174">IF(S360&lt;=30,U360/T360,"Non-Liq.")</f>
        <v>1.8152476998813187</v>
      </c>
    </row>
    <row r="361" spans="4:29" x14ac:dyDescent="0.3">
      <c r="D361" s="2">
        <v>7.6</v>
      </c>
      <c r="E361" s="2">
        <v>7.2</v>
      </c>
      <c r="F361" s="2">
        <v>22</v>
      </c>
      <c r="G361" s="2">
        <v>6</v>
      </c>
      <c r="H361" s="2">
        <v>0.38</v>
      </c>
      <c r="I361" s="2">
        <v>144.19999999999999</v>
      </c>
      <c r="J361" s="2">
        <v>88.3</v>
      </c>
      <c r="K361" s="2">
        <f t="shared" si="33"/>
        <v>1.6330690826727066</v>
      </c>
      <c r="L361" s="2">
        <v>0.39</v>
      </c>
      <c r="N361" s="2">
        <f t="shared" si="166"/>
        <v>0.94491999999999998</v>
      </c>
      <c r="O361" s="2">
        <f t="shared" si="167"/>
        <v>0.96631162390064473</v>
      </c>
      <c r="P361" s="2">
        <f t="shared" si="168"/>
        <v>0.38115055048697627</v>
      </c>
      <c r="Q361" s="2">
        <f t="shared" si="169"/>
        <v>2.9665284829679565E-2</v>
      </c>
      <c r="R361" s="2">
        <f t="shared" si="170"/>
        <v>1.0046969384566991</v>
      </c>
      <c r="S361" s="2">
        <f t="shared" ref="S361:S369" si="175">IF(Q361+R361*F361&lt;=50,Q361+R361*F361,50)</f>
        <v>22.132997930877057</v>
      </c>
      <c r="T361" s="2">
        <f t="shared" si="171"/>
        <v>0.39443854452294763</v>
      </c>
      <c r="U361" s="2">
        <f t="shared" si="172"/>
        <v>0.2439203178589629</v>
      </c>
      <c r="V361" s="2">
        <v>1</v>
      </c>
      <c r="W361" s="2">
        <f t="shared" ref="W361:W369" si="176">IF(S361&lt;=30,U361/T361,5)</f>
        <v>0.61839878796320857</v>
      </c>
      <c r="X361" s="16">
        <f t="shared" ref="X361:X369" si="177">IF(G361&lt;5,5,IF(G361&gt;35,35,G361))</f>
        <v>6</v>
      </c>
      <c r="Y361" s="16">
        <f t="shared" ref="Y361:Y369" si="178">-(F361*(1+0.004*X361)-13.32*LN(P361)-29.53*LN(D361)-3.7*LN(J361/100)+0.05*X361+16.85)/2.7</f>
        <v>2.5573615234919003</v>
      </c>
      <c r="Z361" s="1">
        <f t="shared" ref="Z361:Z369" si="179">_xlfn.NORM.S.DIST(Y361,TRUE)</f>
        <v>0.99472652294308517</v>
      </c>
      <c r="AA361" s="16">
        <f t="shared" ref="AA361:AA369" si="180">S361/50</f>
        <v>0.44265995861754115</v>
      </c>
      <c r="AB361" s="1">
        <f t="shared" ref="AB361:AB369" si="181">IF(AND(V361=1,W361&lt;=1),1,0)</f>
        <v>1</v>
      </c>
      <c r="AC361" s="1">
        <f t="shared" ref="AC361:AC369" si="182">IF(AND(V361=0,W361&gt;1),1,0)</f>
        <v>0</v>
      </c>
    </row>
    <row r="362" spans="4:29" x14ac:dyDescent="0.3">
      <c r="D362" s="2">
        <v>7.6</v>
      </c>
      <c r="E362" s="2">
        <v>6.2</v>
      </c>
      <c r="F362" s="2">
        <v>16</v>
      </c>
      <c r="G362" s="2">
        <v>15</v>
      </c>
      <c r="H362" s="2">
        <v>0.67</v>
      </c>
      <c r="I362" s="2">
        <v>114.1</v>
      </c>
      <c r="J362" s="2">
        <v>64.5</v>
      </c>
      <c r="K362" s="2">
        <f t="shared" si="33"/>
        <v>1.7689922480620155</v>
      </c>
      <c r="L362" s="2">
        <v>0.75</v>
      </c>
      <c r="N362" s="2">
        <f t="shared" si="166"/>
        <v>0.95257000000000003</v>
      </c>
      <c r="O362" s="2">
        <f t="shared" si="167"/>
        <v>0.96631162390064473</v>
      </c>
      <c r="P362" s="2">
        <f t="shared" si="168"/>
        <v>0.73385623586821713</v>
      </c>
      <c r="Q362" s="2">
        <f t="shared" si="169"/>
        <v>2.4981627346432429</v>
      </c>
      <c r="R362" s="2">
        <f t="shared" si="170"/>
        <v>1.0480947501931113</v>
      </c>
      <c r="S362" s="2">
        <f t="shared" si="175"/>
        <v>19.267678737733021</v>
      </c>
      <c r="T362" s="2">
        <f t="shared" si="171"/>
        <v>0.75944055490702811</v>
      </c>
      <c r="U362" s="2">
        <f t="shared" si="172"/>
        <v>0.20648662049702746</v>
      </c>
      <c r="V362" s="2">
        <v>1</v>
      </c>
      <c r="W362" s="2">
        <f t="shared" si="176"/>
        <v>0.27189306544513658</v>
      </c>
      <c r="X362" s="16">
        <f t="shared" si="177"/>
        <v>15</v>
      </c>
      <c r="Y362" s="16">
        <f t="shared" si="178"/>
        <v>7.2544370979068473</v>
      </c>
      <c r="Z362" s="1">
        <f t="shared" si="179"/>
        <v>0.99999999999979838</v>
      </c>
      <c r="AA362" s="16">
        <f t="shared" si="180"/>
        <v>0.38535357475466042</v>
      </c>
      <c r="AB362" s="1">
        <f t="shared" si="181"/>
        <v>1</v>
      </c>
      <c r="AC362" s="1">
        <f t="shared" si="182"/>
        <v>0</v>
      </c>
    </row>
    <row r="363" spans="4:29" x14ac:dyDescent="0.3">
      <c r="D363" s="2">
        <v>7.6</v>
      </c>
      <c r="E363" s="2">
        <v>12.2</v>
      </c>
      <c r="F363" s="2">
        <v>24</v>
      </c>
      <c r="G363" s="2">
        <v>9</v>
      </c>
      <c r="H363" s="2">
        <v>0.67</v>
      </c>
      <c r="I363" s="2">
        <v>248.3</v>
      </c>
      <c r="J363" s="2">
        <v>135.9</v>
      </c>
      <c r="K363" s="2">
        <f t="shared" si="33"/>
        <v>1.8270787343635027</v>
      </c>
      <c r="L363" s="2">
        <v>0.69</v>
      </c>
      <c r="N363" s="2">
        <f t="shared" si="166"/>
        <v>0.84826000000000001</v>
      </c>
      <c r="O363" s="2">
        <f t="shared" si="167"/>
        <v>0.96631162390064473</v>
      </c>
      <c r="P363" s="2">
        <f t="shared" si="168"/>
        <v>0.67495436504047102</v>
      </c>
      <c r="Q363" s="2">
        <f t="shared" si="169"/>
        <v>0.5567277084540817</v>
      </c>
      <c r="R363" s="2">
        <f t="shared" si="170"/>
        <v>1.0169999999999999</v>
      </c>
      <c r="S363" s="2">
        <f t="shared" si="175"/>
        <v>24.964727708454081</v>
      </c>
      <c r="T363" s="2">
        <f t="shared" si="171"/>
        <v>0.69848519705882084</v>
      </c>
      <c r="U363" s="2">
        <f t="shared" si="172"/>
        <v>0.29117718359397066</v>
      </c>
      <c r="V363" s="2">
        <v>1</v>
      </c>
      <c r="W363" s="2">
        <f t="shared" si="176"/>
        <v>0.41686951251087151</v>
      </c>
      <c r="X363" s="16">
        <f t="shared" si="177"/>
        <v>9</v>
      </c>
      <c r="Y363" s="16">
        <f t="shared" si="178"/>
        <v>5.0466524847170025</v>
      </c>
      <c r="Z363" s="1">
        <f t="shared" si="179"/>
        <v>0.99999977519096295</v>
      </c>
      <c r="AA363" s="16">
        <f t="shared" si="180"/>
        <v>0.49929455416908164</v>
      </c>
      <c r="AB363" s="1">
        <f t="shared" si="181"/>
        <v>1</v>
      </c>
      <c r="AC363" s="1">
        <f t="shared" si="182"/>
        <v>0</v>
      </c>
    </row>
    <row r="364" spans="4:29" x14ac:dyDescent="0.3">
      <c r="D364" s="2">
        <v>7.6</v>
      </c>
      <c r="E364" s="2">
        <v>13.2</v>
      </c>
      <c r="F364" s="2">
        <v>24</v>
      </c>
      <c r="G364" s="2">
        <v>15</v>
      </c>
      <c r="H364" s="2">
        <v>0.67</v>
      </c>
      <c r="I364" s="2">
        <v>269.7</v>
      </c>
      <c r="J364" s="2">
        <v>147.6</v>
      </c>
      <c r="K364" s="2">
        <f t="shared" si="33"/>
        <v>1.8272357723577235</v>
      </c>
      <c r="L364" s="2">
        <v>0.66</v>
      </c>
      <c r="N364" s="2">
        <f t="shared" si="166"/>
        <v>0.82155999999999996</v>
      </c>
      <c r="O364" s="2">
        <f t="shared" si="167"/>
        <v>0.96631162390064473</v>
      </c>
      <c r="P364" s="2">
        <f t="shared" si="168"/>
        <v>0.65376555410569115</v>
      </c>
      <c r="Q364" s="2">
        <f t="shared" si="169"/>
        <v>2.4981627346432429</v>
      </c>
      <c r="R364" s="2">
        <f t="shared" si="170"/>
        <v>1.0480947501931113</v>
      </c>
      <c r="S364" s="2">
        <f t="shared" si="175"/>
        <v>27.652436739277917</v>
      </c>
      <c r="T364" s="2">
        <f t="shared" si="171"/>
        <v>0.67655768381081871</v>
      </c>
      <c r="U364" s="2">
        <f t="shared" si="172"/>
        <v>0.3578572964304339</v>
      </c>
      <c r="V364" s="2">
        <v>1</v>
      </c>
      <c r="W364" s="2">
        <f t="shared" si="176"/>
        <v>0.52893833740050933</v>
      </c>
      <c r="X364" s="16">
        <f t="shared" si="177"/>
        <v>15</v>
      </c>
      <c r="Y364" s="16">
        <f t="shared" si="178"/>
        <v>4.6780273057869612</v>
      </c>
      <c r="Z364" s="1">
        <f t="shared" si="179"/>
        <v>0.99999855176008867</v>
      </c>
      <c r="AA364" s="16">
        <f t="shared" si="180"/>
        <v>0.55304873478555838</v>
      </c>
      <c r="AB364" s="1">
        <f t="shared" si="181"/>
        <v>1</v>
      </c>
      <c r="AC364" s="1">
        <f t="shared" si="182"/>
        <v>0</v>
      </c>
    </row>
    <row r="365" spans="4:29" x14ac:dyDescent="0.3">
      <c r="D365" s="2">
        <v>7.6</v>
      </c>
      <c r="E365" s="2">
        <v>16.2</v>
      </c>
      <c r="F365" s="2">
        <v>30</v>
      </c>
      <c r="G365" s="2">
        <v>10</v>
      </c>
      <c r="H365" s="2">
        <v>0.67</v>
      </c>
      <c r="I365" s="2">
        <v>334.5</v>
      </c>
      <c r="J365" s="2">
        <v>180.5</v>
      </c>
      <c r="K365" s="2">
        <f t="shared" si="33"/>
        <v>1.8531855955678671</v>
      </c>
      <c r="L365" s="2">
        <v>0.59</v>
      </c>
      <c r="N365" s="2">
        <f t="shared" si="166"/>
        <v>0.74146000000000001</v>
      </c>
      <c r="O365" s="2">
        <f t="shared" si="167"/>
        <v>0.96631162390064473</v>
      </c>
      <c r="P365" s="2">
        <f t="shared" si="168"/>
        <v>0.59840443288088652</v>
      </c>
      <c r="Q365" s="2">
        <f t="shared" si="169"/>
        <v>0.86935823539880586</v>
      </c>
      <c r="R365" s="2">
        <f t="shared" si="170"/>
        <v>1.0216227766016839</v>
      </c>
      <c r="S365" s="2">
        <f t="shared" si="175"/>
        <v>31.518041533449324</v>
      </c>
      <c r="T365" s="2">
        <f t="shared" si="171"/>
        <v>0.61926651618382467</v>
      </c>
      <c r="U365" s="2">
        <f t="shared" si="172"/>
        <v>0.63176001897203105</v>
      </c>
      <c r="V365" s="2">
        <v>0</v>
      </c>
      <c r="W365" s="2">
        <f t="shared" si="176"/>
        <v>5</v>
      </c>
      <c r="X365" s="16">
        <f t="shared" si="177"/>
        <v>10</v>
      </c>
      <c r="Y365" s="16">
        <f t="shared" si="178"/>
        <v>2.4765280933097111</v>
      </c>
      <c r="Z365" s="1">
        <f t="shared" si="179"/>
        <v>0.99336664081064063</v>
      </c>
      <c r="AA365" s="16">
        <f t="shared" si="180"/>
        <v>0.63036083066898652</v>
      </c>
      <c r="AB365" s="1">
        <f t="shared" si="181"/>
        <v>0</v>
      </c>
      <c r="AC365" s="1">
        <f t="shared" si="182"/>
        <v>1</v>
      </c>
    </row>
    <row r="366" spans="4:29" x14ac:dyDescent="0.3">
      <c r="D366" s="2">
        <v>7.6</v>
      </c>
      <c r="E366" s="2">
        <v>17.2</v>
      </c>
      <c r="F366" s="2">
        <v>28</v>
      </c>
      <c r="G366" s="2">
        <v>13</v>
      </c>
      <c r="H366" s="2">
        <v>0.67</v>
      </c>
      <c r="I366" s="2">
        <v>356.3</v>
      </c>
      <c r="J366" s="2">
        <v>192.4</v>
      </c>
      <c r="K366" s="2">
        <f t="shared" si="33"/>
        <v>1.8518711018711018</v>
      </c>
      <c r="L366" s="2">
        <v>0.56000000000000005</v>
      </c>
      <c r="N366" s="2">
        <f t="shared" si="166"/>
        <v>0.71475999999999995</v>
      </c>
      <c r="O366" s="2">
        <f t="shared" si="167"/>
        <v>0.96631162390064473</v>
      </c>
      <c r="P366" s="2">
        <f t="shared" si="168"/>
        <v>0.57644669581081076</v>
      </c>
      <c r="Q366" s="2">
        <f t="shared" si="169"/>
        <v>1.888418384193032</v>
      </c>
      <c r="R366" s="2">
        <f t="shared" si="170"/>
        <v>1.0368721665810319</v>
      </c>
      <c r="S366" s="2">
        <f t="shared" si="175"/>
        <v>30.920839048461922</v>
      </c>
      <c r="T366" s="2">
        <f t="shared" si="171"/>
        <v>0.59654326984488437</v>
      </c>
      <c r="U366" s="2">
        <f t="shared" si="172"/>
        <v>0.54920557051068575</v>
      </c>
      <c r="V366" s="2">
        <v>0</v>
      </c>
      <c r="W366" s="2">
        <f t="shared" si="176"/>
        <v>5</v>
      </c>
      <c r="X366" s="16">
        <f t="shared" si="177"/>
        <v>13</v>
      </c>
      <c r="Y366" s="16">
        <f t="shared" si="178"/>
        <v>2.9699632620364089</v>
      </c>
      <c r="Z366" s="1">
        <f t="shared" si="179"/>
        <v>0.99851082317492901</v>
      </c>
      <c r="AA366" s="16">
        <f t="shared" si="180"/>
        <v>0.61841678096923847</v>
      </c>
      <c r="AB366" s="1">
        <f t="shared" si="181"/>
        <v>0</v>
      </c>
      <c r="AC366" s="1">
        <f t="shared" si="182"/>
        <v>1</v>
      </c>
    </row>
    <row r="367" spans="4:29" x14ac:dyDescent="0.3">
      <c r="D367" s="2">
        <v>7.6</v>
      </c>
      <c r="E367" s="2">
        <v>18.2</v>
      </c>
      <c r="F367" s="2">
        <v>18</v>
      </c>
      <c r="G367" s="2">
        <v>5</v>
      </c>
      <c r="H367" s="2">
        <v>0.67</v>
      </c>
      <c r="I367" s="2">
        <v>378</v>
      </c>
      <c r="J367" s="2">
        <v>204.4</v>
      </c>
      <c r="K367" s="2">
        <f t="shared" si="33"/>
        <v>1.8493150684931505</v>
      </c>
      <c r="L367" s="2">
        <v>0.54</v>
      </c>
      <c r="N367" s="2">
        <f t="shared" si="166"/>
        <v>0.68805999999999989</v>
      </c>
      <c r="O367" s="2">
        <f t="shared" si="167"/>
        <v>0.96631162390064473</v>
      </c>
      <c r="P367" s="2">
        <f t="shared" si="168"/>
        <v>0.55414750068493157</v>
      </c>
      <c r="Q367" s="2">
        <f t="shared" si="169"/>
        <v>0</v>
      </c>
      <c r="R367" s="2">
        <f t="shared" si="170"/>
        <v>1</v>
      </c>
      <c r="S367" s="2">
        <f t="shared" si="175"/>
        <v>18</v>
      </c>
      <c r="T367" s="2">
        <f t="shared" si="171"/>
        <v>0.57346666124954793</v>
      </c>
      <c r="U367" s="2">
        <f t="shared" si="172"/>
        <v>0.19182098765432098</v>
      </c>
      <c r="V367" s="2">
        <v>1</v>
      </c>
      <c r="W367" s="2">
        <f t="shared" si="176"/>
        <v>0.33449370402170386</v>
      </c>
      <c r="X367" s="16">
        <f t="shared" si="177"/>
        <v>5</v>
      </c>
      <c r="Y367" s="16">
        <f t="shared" si="178"/>
        <v>7.1160218799889989</v>
      </c>
      <c r="Z367" s="1">
        <f t="shared" si="179"/>
        <v>0.99999999999944456</v>
      </c>
      <c r="AA367" s="16">
        <f t="shared" si="180"/>
        <v>0.36</v>
      </c>
      <c r="AB367" s="1">
        <f t="shared" si="181"/>
        <v>1</v>
      </c>
      <c r="AC367" s="1">
        <f t="shared" si="182"/>
        <v>0</v>
      </c>
    </row>
    <row r="368" spans="4:29" x14ac:dyDescent="0.3">
      <c r="D368" s="2">
        <v>7.6</v>
      </c>
      <c r="E368" s="2">
        <v>19.2</v>
      </c>
      <c r="F368" s="2">
        <v>32</v>
      </c>
      <c r="G368" s="2">
        <v>10</v>
      </c>
      <c r="H368" s="2">
        <v>0.67</v>
      </c>
      <c r="I368" s="2">
        <v>400.1</v>
      </c>
      <c r="J368" s="2">
        <v>216.6</v>
      </c>
      <c r="K368" s="2">
        <f t="shared" si="33"/>
        <v>1.8471837488457989</v>
      </c>
      <c r="L368" s="2">
        <v>0.52</v>
      </c>
      <c r="N368" s="2">
        <f t="shared" si="166"/>
        <v>0.66135999999999995</v>
      </c>
      <c r="O368" s="2">
        <f t="shared" si="167"/>
        <v>0.96631162390064473</v>
      </c>
      <c r="P368" s="2">
        <f t="shared" si="168"/>
        <v>0.53203007492151444</v>
      </c>
      <c r="Q368" s="2">
        <f t="shared" si="169"/>
        <v>0.86935823539880586</v>
      </c>
      <c r="R368" s="2">
        <f t="shared" si="170"/>
        <v>1.0216227766016839</v>
      </c>
      <c r="S368" s="2">
        <f t="shared" si="175"/>
        <v>33.56128708665269</v>
      </c>
      <c r="T368" s="2">
        <f t="shared" si="171"/>
        <v>0.55057815901448504</v>
      </c>
      <c r="U368" s="2">
        <f t="shared" si="172"/>
        <v>2.523342224602644</v>
      </c>
      <c r="V368" s="2">
        <v>0</v>
      </c>
      <c r="W368" s="2">
        <f t="shared" si="176"/>
        <v>5</v>
      </c>
      <c r="X368" s="16">
        <f t="shared" si="177"/>
        <v>10</v>
      </c>
      <c r="Y368" s="16">
        <f t="shared" si="178"/>
        <v>1.3760094950599453</v>
      </c>
      <c r="Z368" s="1">
        <f t="shared" si="179"/>
        <v>0.91559065318422161</v>
      </c>
      <c r="AA368" s="16">
        <f t="shared" si="180"/>
        <v>0.67122574173305383</v>
      </c>
      <c r="AB368" s="1">
        <f t="shared" si="181"/>
        <v>0</v>
      </c>
      <c r="AC368" s="1">
        <f t="shared" si="182"/>
        <v>1</v>
      </c>
    </row>
    <row r="369" spans="4:29" x14ac:dyDescent="0.3">
      <c r="D369" s="2">
        <v>7.6</v>
      </c>
      <c r="E369" s="2">
        <v>8.1999999999999993</v>
      </c>
      <c r="F369" s="2">
        <v>19</v>
      </c>
      <c r="G369" s="2">
        <v>15</v>
      </c>
      <c r="H369" s="2">
        <v>0.67</v>
      </c>
      <c r="I369" s="2">
        <v>169.1</v>
      </c>
      <c r="J369" s="2">
        <v>104.1</v>
      </c>
      <c r="K369" s="2">
        <f t="shared" si="33"/>
        <v>1.6243996157540825</v>
      </c>
      <c r="L369" s="2">
        <v>0.67</v>
      </c>
      <c r="N369" s="2">
        <f t="shared" si="166"/>
        <v>0.93727000000000005</v>
      </c>
      <c r="O369" s="2">
        <f t="shared" si="167"/>
        <v>0.96631162390064473</v>
      </c>
      <c r="P369" s="2">
        <f t="shared" si="168"/>
        <v>0.6630491976320847</v>
      </c>
      <c r="Q369" s="2">
        <f t="shared" si="169"/>
        <v>2.4981627346432429</v>
      </c>
      <c r="R369" s="2">
        <f t="shared" si="170"/>
        <v>1.0480947501931113</v>
      </c>
      <c r="S369" s="2">
        <f t="shared" si="175"/>
        <v>22.411962988312354</v>
      </c>
      <c r="T369" s="2">
        <f t="shared" si="171"/>
        <v>0.68616498159837802</v>
      </c>
      <c r="U369" s="2">
        <f t="shared" si="172"/>
        <v>0.24800079924931656</v>
      </c>
      <c r="V369" s="2">
        <v>1</v>
      </c>
      <c r="W369" s="2">
        <f t="shared" si="176"/>
        <v>0.36143027682878009</v>
      </c>
      <c r="X369" s="16">
        <f t="shared" si="177"/>
        <v>15</v>
      </c>
      <c r="Y369" s="16">
        <f t="shared" si="178"/>
        <v>6.2320819576526318</v>
      </c>
      <c r="Z369" s="1">
        <f t="shared" si="179"/>
        <v>0.99999999976986176</v>
      </c>
      <c r="AA369" s="16">
        <f t="shared" si="180"/>
        <v>0.44823925976624707</v>
      </c>
      <c r="AB369" s="1">
        <f t="shared" si="181"/>
        <v>1</v>
      </c>
      <c r="AC369" s="1">
        <f t="shared" si="182"/>
        <v>0</v>
      </c>
    </row>
    <row r="370" spans="4:29" hidden="1" x14ac:dyDescent="0.3">
      <c r="D370" s="2">
        <v>7.6</v>
      </c>
      <c r="E370" s="2">
        <v>0.8</v>
      </c>
      <c r="F370" s="2">
        <v>8</v>
      </c>
      <c r="G370" s="2">
        <v>13</v>
      </c>
      <c r="H370" s="2">
        <v>0.67</v>
      </c>
      <c r="I370" s="2">
        <v>12.1</v>
      </c>
      <c r="J370" s="2">
        <v>12.1</v>
      </c>
      <c r="K370" s="2">
        <f t="shared" si="33"/>
        <v>1</v>
      </c>
      <c r="L370" s="2">
        <v>0.44</v>
      </c>
      <c r="N370" s="2">
        <f t="shared" si="166"/>
        <v>0.99387999999999999</v>
      </c>
      <c r="O370" s="2">
        <f t="shared" si="167"/>
        <v>0.96631162390064473</v>
      </c>
      <c r="P370" s="2">
        <f t="shared" si="168"/>
        <v>0.43283474000000005</v>
      </c>
      <c r="Q370" s="2">
        <f t="shared" si="169"/>
        <v>1.888418384193032</v>
      </c>
      <c r="R370" s="2">
        <f t="shared" si="170"/>
        <v>1.0368721665810319</v>
      </c>
      <c r="S370" s="2">
        <f t="shared" si="173"/>
        <v>10.183395716841288</v>
      </c>
      <c r="T370" s="2">
        <f t="shared" si="171"/>
        <v>0.44792459212361058</v>
      </c>
      <c r="U370" s="2">
        <f t="shared" si="172"/>
        <v>0.11473916139144613</v>
      </c>
      <c r="V370" s="2">
        <v>0</v>
      </c>
      <c r="W370" s="2">
        <f t="shared" si="174"/>
        <v>0.25615731622920668</v>
      </c>
    </row>
    <row r="371" spans="4:29" hidden="1" x14ac:dyDescent="0.3">
      <c r="D371" s="2">
        <v>7.6</v>
      </c>
      <c r="E371" s="2">
        <v>1.8</v>
      </c>
      <c r="F371" s="2">
        <v>8</v>
      </c>
      <c r="G371" s="2">
        <v>10</v>
      </c>
      <c r="H371" s="2">
        <v>0.67</v>
      </c>
      <c r="I371" s="2">
        <v>28.9</v>
      </c>
      <c r="J371" s="2">
        <v>28.9</v>
      </c>
      <c r="K371" s="2">
        <f t="shared" si="33"/>
        <v>1</v>
      </c>
      <c r="L371" s="2">
        <v>0.44</v>
      </c>
      <c r="N371" s="2">
        <f t="shared" si="166"/>
        <v>0.98623000000000005</v>
      </c>
      <c r="O371" s="2">
        <f t="shared" si="167"/>
        <v>0.96631162390064473</v>
      </c>
      <c r="P371" s="2">
        <f t="shared" si="168"/>
        <v>0.42950316500000002</v>
      </c>
      <c r="Q371" s="2">
        <f t="shared" si="169"/>
        <v>0.86935823539880586</v>
      </c>
      <c r="R371" s="2">
        <f t="shared" si="170"/>
        <v>1.0216227766016839</v>
      </c>
      <c r="S371" s="2">
        <f t="shared" si="173"/>
        <v>9.0423404482122773</v>
      </c>
      <c r="T371" s="2">
        <f t="shared" si="171"/>
        <v>0.44447686892790716</v>
      </c>
      <c r="U371" s="2">
        <f t="shared" si="172"/>
        <v>0.10477451516793755</v>
      </c>
      <c r="V371" s="2">
        <v>0</v>
      </c>
      <c r="W371" s="2">
        <f t="shared" si="174"/>
        <v>0.23572546175610248</v>
      </c>
    </row>
    <row r="372" spans="4:29" hidden="1" x14ac:dyDescent="0.3">
      <c r="D372" s="2">
        <v>7.6</v>
      </c>
      <c r="E372" s="2">
        <v>2.8</v>
      </c>
      <c r="F372" s="2">
        <v>1</v>
      </c>
      <c r="G372" s="2">
        <v>13</v>
      </c>
      <c r="H372" s="2">
        <v>0.67</v>
      </c>
      <c r="I372" s="2">
        <v>43.1</v>
      </c>
      <c r="J372" s="2">
        <v>43.1</v>
      </c>
      <c r="K372" s="2">
        <f t="shared" si="33"/>
        <v>1</v>
      </c>
      <c r="L372" s="2">
        <v>0.43</v>
      </c>
      <c r="N372" s="2">
        <f t="shared" si="166"/>
        <v>0.97858000000000001</v>
      </c>
      <c r="O372" s="2">
        <f t="shared" si="167"/>
        <v>0.96631162390064473</v>
      </c>
      <c r="P372" s="2">
        <f t="shared" si="168"/>
        <v>0.42617159000000004</v>
      </c>
      <c r="Q372" s="2">
        <f t="shared" si="169"/>
        <v>1.888418384193032</v>
      </c>
      <c r="R372" s="2">
        <f t="shared" si="170"/>
        <v>1.0368721665810319</v>
      </c>
      <c r="S372" s="2">
        <f t="shared" si="173"/>
        <v>2.9252905507740641</v>
      </c>
      <c r="T372" s="2">
        <f t="shared" si="171"/>
        <v>0.44102914573220392</v>
      </c>
      <c r="U372" s="2">
        <f t="shared" si="172"/>
        <v>5.7917988539094849E-2</v>
      </c>
      <c r="V372" s="2">
        <v>0</v>
      </c>
      <c r="W372" s="2">
        <f t="shared" si="174"/>
        <v>0.13132462808764814</v>
      </c>
    </row>
    <row r="373" spans="4:29" x14ac:dyDescent="0.3">
      <c r="D373" s="2">
        <v>7.6</v>
      </c>
      <c r="E373" s="2">
        <v>5.2</v>
      </c>
      <c r="F373" s="2">
        <v>21</v>
      </c>
      <c r="G373" s="2">
        <v>10</v>
      </c>
      <c r="H373" s="2">
        <v>0.67</v>
      </c>
      <c r="I373" s="2">
        <v>87.6</v>
      </c>
      <c r="J373" s="2">
        <v>71.900000000000006</v>
      </c>
      <c r="K373" s="2">
        <f t="shared" si="33"/>
        <v>1.2183588317107092</v>
      </c>
      <c r="L373" s="2">
        <v>0.52</v>
      </c>
      <c r="N373" s="2">
        <f t="shared" si="166"/>
        <v>0.96021999999999996</v>
      </c>
      <c r="O373" s="2">
        <f t="shared" si="167"/>
        <v>0.96631162390064473</v>
      </c>
      <c r="P373" s="2">
        <f t="shared" si="168"/>
        <v>0.50948819132127954</v>
      </c>
      <c r="Q373" s="2">
        <f t="shared" si="169"/>
        <v>0.86935823539880586</v>
      </c>
      <c r="R373" s="2">
        <f t="shared" si="170"/>
        <v>1.0216227766016839</v>
      </c>
      <c r="S373" s="2">
        <f t="shared" ref="S373:S410" si="183">IF(Q373+R373*F373&lt;=50,Q373+R373*F373,50)</f>
        <v>22.323436544034166</v>
      </c>
      <c r="T373" s="2">
        <f t="shared" si="171"/>
        <v>0.52725040113319044</v>
      </c>
      <c r="U373" s="2">
        <f t="shared" si="172"/>
        <v>0.24669535562615547</v>
      </c>
      <c r="V373" s="2">
        <v>1</v>
      </c>
      <c r="W373" s="2">
        <f t="shared" ref="W373:W410" si="184">IF(S373&lt;=30,U373/T373,5)</f>
        <v>0.46789031377870294</v>
      </c>
      <c r="X373" s="16">
        <f t="shared" ref="X373:X410" si="185">IF(G373&lt;5,5,IF(G373&gt;35,35,G373))</f>
        <v>10</v>
      </c>
      <c r="Y373" s="16">
        <f t="shared" ref="Y373:Y410" si="186">-(F373*(1+0.004*X373)-13.32*LN(P373)-29.53*LN(D373)-3.7*LN(J373/100)+0.05*X373+16.85)/2.7</f>
        <v>3.888254383020866</v>
      </c>
      <c r="Z373" s="1">
        <f t="shared" ref="Z373:Z410" si="187">_xlfn.NORM.S.DIST(Y373,TRUE)</f>
        <v>0.99994951611246496</v>
      </c>
      <c r="AA373" s="16">
        <f t="shared" ref="AA373:AA410" si="188">S373/50</f>
        <v>0.44646873088068334</v>
      </c>
      <c r="AB373" s="1">
        <f t="shared" ref="AB373:AB410" si="189">IF(AND(V373=1,W373&lt;=1),1,0)</f>
        <v>1</v>
      </c>
      <c r="AC373" s="1">
        <f t="shared" ref="AC373:AC410" si="190">IF(AND(V373=0,W373&gt;1),1,0)</f>
        <v>0</v>
      </c>
    </row>
    <row r="374" spans="4:29" x14ac:dyDescent="0.3">
      <c r="D374" s="2">
        <v>7.6</v>
      </c>
      <c r="E374" s="2">
        <v>11.2</v>
      </c>
      <c r="F374" s="2">
        <v>24</v>
      </c>
      <c r="G374" s="2">
        <v>8</v>
      </c>
      <c r="H374" s="2">
        <v>0.67</v>
      </c>
      <c r="I374" s="2">
        <v>219.8</v>
      </c>
      <c r="J374" s="2">
        <v>145.30000000000001</v>
      </c>
      <c r="K374" s="2">
        <f t="shared" si="33"/>
        <v>1.5127322780454233</v>
      </c>
      <c r="L374" s="2">
        <v>0.59</v>
      </c>
      <c r="N374" s="2">
        <f t="shared" si="166"/>
        <v>0.87495999999999996</v>
      </c>
      <c r="O374" s="2">
        <f t="shared" si="167"/>
        <v>0.96631162390064473</v>
      </c>
      <c r="P374" s="2">
        <f t="shared" si="168"/>
        <v>0.57641919190640056</v>
      </c>
      <c r="Q374" s="2">
        <f t="shared" si="169"/>
        <v>0.29857025909289908</v>
      </c>
      <c r="R374" s="2">
        <f t="shared" si="170"/>
        <v>1.0126274169979694</v>
      </c>
      <c r="S374" s="2">
        <f t="shared" si="183"/>
        <v>24.601628267044163</v>
      </c>
      <c r="T374" s="2">
        <f t="shared" si="171"/>
        <v>0.59651480707601157</v>
      </c>
      <c r="U374" s="2">
        <f t="shared" si="172"/>
        <v>0.2842260781762615</v>
      </c>
      <c r="V374" s="2">
        <v>1</v>
      </c>
      <c r="W374" s="2">
        <f t="shared" si="184"/>
        <v>0.47647782553710133</v>
      </c>
      <c r="X374" s="16">
        <f t="shared" si="185"/>
        <v>8</v>
      </c>
      <c r="Y374" s="16">
        <f t="shared" si="186"/>
        <v>4.413849695217718</v>
      </c>
      <c r="Z374" s="1">
        <f t="shared" si="187"/>
        <v>0.99999492257625577</v>
      </c>
      <c r="AA374" s="16">
        <f t="shared" si="188"/>
        <v>0.49203256534088324</v>
      </c>
      <c r="AB374" s="1">
        <f t="shared" si="189"/>
        <v>1</v>
      </c>
      <c r="AC374" s="1">
        <f t="shared" si="190"/>
        <v>0</v>
      </c>
    </row>
    <row r="375" spans="4:29" x14ac:dyDescent="0.3">
      <c r="D375" s="2">
        <v>7.6</v>
      </c>
      <c r="E375" s="2">
        <v>12.2</v>
      </c>
      <c r="F375" s="2">
        <v>21</v>
      </c>
      <c r="G375" s="2">
        <v>9</v>
      </c>
      <c r="H375" s="2">
        <v>0.67</v>
      </c>
      <c r="I375" s="2">
        <v>242.2</v>
      </c>
      <c r="J375" s="2">
        <v>157.80000000000001</v>
      </c>
      <c r="K375" s="2">
        <f t="shared" si="33"/>
        <v>1.5348542458808616</v>
      </c>
      <c r="L375" s="2">
        <v>0.57999999999999996</v>
      </c>
      <c r="N375" s="2">
        <f t="shared" si="166"/>
        <v>0.84826000000000001</v>
      </c>
      <c r="O375" s="2">
        <f t="shared" si="167"/>
        <v>0.96631162390064473</v>
      </c>
      <c r="P375" s="2">
        <f t="shared" si="168"/>
        <v>0.56700160396704691</v>
      </c>
      <c r="Q375" s="2">
        <f t="shared" si="169"/>
        <v>0.5567277084540817</v>
      </c>
      <c r="R375" s="2">
        <f t="shared" si="170"/>
        <v>1.0169999999999999</v>
      </c>
      <c r="S375" s="2">
        <f t="shared" si="183"/>
        <v>21.913727708454083</v>
      </c>
      <c r="T375" s="2">
        <f t="shared" si="171"/>
        <v>0.58676889519166697</v>
      </c>
      <c r="U375" s="2">
        <f t="shared" si="172"/>
        <v>0.24077906142808156</v>
      </c>
      <c r="V375" s="2">
        <v>1</v>
      </c>
      <c r="W375" s="2">
        <f t="shared" si="184"/>
        <v>0.41034735038133119</v>
      </c>
      <c r="X375" s="16">
        <f t="shared" si="185"/>
        <v>9</v>
      </c>
      <c r="Y375" s="16">
        <f t="shared" si="186"/>
        <v>5.5427135020602982</v>
      </c>
      <c r="Z375" s="1">
        <f t="shared" si="187"/>
        <v>0.99999998510900345</v>
      </c>
      <c r="AA375" s="16">
        <f t="shared" si="188"/>
        <v>0.43827455416908168</v>
      </c>
      <c r="AB375" s="1">
        <f t="shared" si="189"/>
        <v>1</v>
      </c>
      <c r="AC375" s="1">
        <f t="shared" si="190"/>
        <v>0</v>
      </c>
    </row>
    <row r="376" spans="4:29" x14ac:dyDescent="0.3">
      <c r="D376" s="2">
        <v>7.6</v>
      </c>
      <c r="E376" s="2">
        <v>6.8</v>
      </c>
      <c r="F376" s="2">
        <v>23</v>
      </c>
      <c r="G376" s="2">
        <v>14</v>
      </c>
      <c r="H376" s="2">
        <v>0.67</v>
      </c>
      <c r="I376" s="2">
        <v>136.69999999999999</v>
      </c>
      <c r="J376" s="2">
        <v>80.099999999999994</v>
      </c>
      <c r="K376" s="2">
        <f t="shared" si="33"/>
        <v>1.7066167290886392</v>
      </c>
      <c r="L376" s="2">
        <v>0.72</v>
      </c>
      <c r="N376" s="2">
        <f t="shared" si="166"/>
        <v>0.94798000000000004</v>
      </c>
      <c r="O376" s="2">
        <f t="shared" si="167"/>
        <v>0.96631162390064473</v>
      </c>
      <c r="P376" s="2">
        <f t="shared" si="168"/>
        <v>0.70456867843945081</v>
      </c>
      <c r="Q376" s="2">
        <f t="shared" si="169"/>
        <v>2.204745857525146</v>
      </c>
      <c r="R376" s="2">
        <f t="shared" si="170"/>
        <v>1.042383203414835</v>
      </c>
      <c r="S376" s="2">
        <f t="shared" si="183"/>
        <v>26.179559536066353</v>
      </c>
      <c r="T376" s="2">
        <f t="shared" si="171"/>
        <v>0.72913194979003371</v>
      </c>
      <c r="U376" s="2">
        <f t="shared" si="172"/>
        <v>0.3173239155164837</v>
      </c>
      <c r="V376" s="2">
        <v>1</v>
      </c>
      <c r="W376" s="2">
        <f t="shared" si="184"/>
        <v>0.4352078051275392</v>
      </c>
      <c r="X376" s="16">
        <f t="shared" si="185"/>
        <v>14</v>
      </c>
      <c r="Y376" s="16">
        <f t="shared" si="186"/>
        <v>4.6547968198591674</v>
      </c>
      <c r="Z376" s="1">
        <f t="shared" si="187"/>
        <v>0.99999837849827722</v>
      </c>
      <c r="AA376" s="16">
        <f t="shared" si="188"/>
        <v>0.52359119072132709</v>
      </c>
      <c r="AB376" s="1">
        <f t="shared" si="189"/>
        <v>1</v>
      </c>
      <c r="AC376" s="1">
        <f t="shared" si="190"/>
        <v>0</v>
      </c>
    </row>
    <row r="377" spans="4:29" x14ac:dyDescent="0.3">
      <c r="D377" s="2">
        <v>7.6</v>
      </c>
      <c r="E377" s="2">
        <v>7.8</v>
      </c>
      <c r="F377" s="2">
        <v>11</v>
      </c>
      <c r="G377" s="2">
        <v>10</v>
      </c>
      <c r="H377" s="2">
        <v>0.67</v>
      </c>
      <c r="I377" s="2">
        <v>157.9</v>
      </c>
      <c r="J377" s="2">
        <v>91.5</v>
      </c>
      <c r="K377" s="2">
        <f t="shared" si="33"/>
        <v>1.7256830601092896</v>
      </c>
      <c r="L377" s="2">
        <v>0.72</v>
      </c>
      <c r="N377" s="2">
        <f t="shared" si="166"/>
        <v>0.94033</v>
      </c>
      <c r="O377" s="2">
        <f t="shared" si="167"/>
        <v>0.96631162390064473</v>
      </c>
      <c r="P377" s="2">
        <f t="shared" si="168"/>
        <v>0.70669088085792364</v>
      </c>
      <c r="Q377" s="2">
        <f t="shared" si="169"/>
        <v>0.86935823539880586</v>
      </c>
      <c r="R377" s="2">
        <f t="shared" si="170"/>
        <v>1.0216227766016839</v>
      </c>
      <c r="S377" s="2">
        <f t="shared" si="183"/>
        <v>12.107208778017329</v>
      </c>
      <c r="T377" s="2">
        <f t="shared" si="171"/>
        <v>0.7313281382306801</v>
      </c>
      <c r="U377" s="2">
        <f t="shared" si="172"/>
        <v>0.13217307584832749</v>
      </c>
      <c r="V377" s="2">
        <v>1</v>
      </c>
      <c r="W377" s="2">
        <f t="shared" si="184"/>
        <v>0.18073019338227164</v>
      </c>
      <c r="X377" s="16">
        <f t="shared" si="185"/>
        <v>10</v>
      </c>
      <c r="Y377" s="16">
        <f t="shared" si="186"/>
        <v>9.684572324029439</v>
      </c>
      <c r="Z377" s="1">
        <f t="shared" si="187"/>
        <v>1</v>
      </c>
      <c r="AA377" s="16">
        <f t="shared" si="188"/>
        <v>0.24214417556034656</v>
      </c>
      <c r="AB377" s="1">
        <f t="shared" si="189"/>
        <v>1</v>
      </c>
      <c r="AC377" s="1">
        <f t="shared" si="190"/>
        <v>0</v>
      </c>
    </row>
    <row r="378" spans="4:29" x14ac:dyDescent="0.3">
      <c r="D378" s="2">
        <v>7.6</v>
      </c>
      <c r="E378" s="2">
        <v>2.8</v>
      </c>
      <c r="F378" s="2">
        <v>8</v>
      </c>
      <c r="G378" s="2">
        <v>18</v>
      </c>
      <c r="H378" s="2">
        <v>0.18</v>
      </c>
      <c r="I378" s="2">
        <v>55.2</v>
      </c>
      <c r="J378" s="2">
        <v>33.6</v>
      </c>
      <c r="K378" s="2">
        <f t="shared" si="33"/>
        <v>1.6428571428571428</v>
      </c>
      <c r="L378" s="2">
        <v>0.19</v>
      </c>
      <c r="N378" s="2">
        <f t="shared" si="166"/>
        <v>0.97858000000000001</v>
      </c>
      <c r="O378" s="2">
        <f t="shared" si="167"/>
        <v>0.96631162390064473</v>
      </c>
      <c r="P378" s="2">
        <f t="shared" si="168"/>
        <v>0.18809705571428573</v>
      </c>
      <c r="Q378" s="2">
        <f t="shared" si="169"/>
        <v>3.2335488424157086</v>
      </c>
      <c r="R378" s="2">
        <f t="shared" si="170"/>
        <v>1.066367532368147</v>
      </c>
      <c r="S378" s="2">
        <f t="shared" si="183"/>
        <v>11.764489101360883</v>
      </c>
      <c r="T378" s="2">
        <f t="shared" si="171"/>
        <v>0.19465465493937356</v>
      </c>
      <c r="U378" s="2">
        <f t="shared" si="172"/>
        <v>0.12900758924753938</v>
      </c>
      <c r="V378" s="2">
        <v>1</v>
      </c>
      <c r="W378" s="2">
        <f t="shared" si="184"/>
        <v>0.66275111318411384</v>
      </c>
      <c r="X378" s="16">
        <f t="shared" si="185"/>
        <v>18</v>
      </c>
      <c r="Y378" s="16">
        <f t="shared" si="186"/>
        <v>2.6943762434195455</v>
      </c>
      <c r="Z378" s="1">
        <f t="shared" si="187"/>
        <v>0.9964739745162976</v>
      </c>
      <c r="AA378" s="16">
        <f t="shared" si="188"/>
        <v>0.23528978202721768</v>
      </c>
      <c r="AB378" s="1">
        <f t="shared" si="189"/>
        <v>1</v>
      </c>
      <c r="AC378" s="1">
        <f t="shared" si="190"/>
        <v>0</v>
      </c>
    </row>
    <row r="379" spans="4:29" x14ac:dyDescent="0.3">
      <c r="D379" s="2">
        <v>7.6</v>
      </c>
      <c r="E379" s="2">
        <v>13.2</v>
      </c>
      <c r="F379" s="2">
        <v>18</v>
      </c>
      <c r="G379" s="2">
        <v>21</v>
      </c>
      <c r="H379" s="2">
        <v>0.18</v>
      </c>
      <c r="I379" s="2">
        <v>250.5</v>
      </c>
      <c r="J379" s="2">
        <v>126.9</v>
      </c>
      <c r="K379" s="2">
        <f t="shared" si="33"/>
        <v>1.9739952718676121</v>
      </c>
      <c r="L379" s="2">
        <v>0.19</v>
      </c>
      <c r="N379" s="2">
        <f t="shared" si="166"/>
        <v>0.82155999999999996</v>
      </c>
      <c r="O379" s="2">
        <f t="shared" si="167"/>
        <v>0.96631162390064473</v>
      </c>
      <c r="P379" s="2">
        <f t="shared" si="168"/>
        <v>0.18974539999999998</v>
      </c>
      <c r="Q379" s="2">
        <f t="shared" si="169"/>
        <v>3.7778724140058317</v>
      </c>
      <c r="R379" s="2">
        <f t="shared" si="170"/>
        <v>1.0862340895940727</v>
      </c>
      <c r="S379" s="2">
        <f t="shared" si="183"/>
        <v>23.330086026699139</v>
      </c>
      <c r="T379" s="2">
        <f t="shared" si="171"/>
        <v>0.19636046520279615</v>
      </c>
      <c r="U379" s="2">
        <f t="shared" si="172"/>
        <v>0.26218248633742691</v>
      </c>
      <c r="V379" s="2">
        <v>0</v>
      </c>
      <c r="W379" s="2">
        <f t="shared" si="184"/>
        <v>1.3352101507126266</v>
      </c>
      <c r="X379" s="16">
        <f t="shared" si="185"/>
        <v>21</v>
      </c>
      <c r="Y379" s="16">
        <f t="shared" si="186"/>
        <v>0.45254270244305916</v>
      </c>
      <c r="Z379" s="1">
        <f t="shared" si="187"/>
        <v>0.6745609672545676</v>
      </c>
      <c r="AA379" s="16">
        <f t="shared" si="188"/>
        <v>0.46660172053398274</v>
      </c>
      <c r="AB379" s="1">
        <f t="shared" si="189"/>
        <v>0</v>
      </c>
      <c r="AC379" s="1">
        <f t="shared" si="190"/>
        <v>1</v>
      </c>
    </row>
    <row r="380" spans="4:29" x14ac:dyDescent="0.3">
      <c r="D380" s="2">
        <v>7.6</v>
      </c>
      <c r="E380" s="2">
        <v>17.2</v>
      </c>
      <c r="F380" s="2">
        <v>18</v>
      </c>
      <c r="G380" s="2">
        <v>16</v>
      </c>
      <c r="H380" s="2">
        <v>0.18</v>
      </c>
      <c r="I380" s="2">
        <v>333.5</v>
      </c>
      <c r="J380" s="2">
        <v>170.7</v>
      </c>
      <c r="K380" s="2">
        <f t="shared" si="33"/>
        <v>1.953719976567077</v>
      </c>
      <c r="L380" s="2">
        <v>0.16</v>
      </c>
      <c r="N380" s="2">
        <f t="shared" si="166"/>
        <v>0.71475999999999995</v>
      </c>
      <c r="O380" s="2">
        <f t="shared" si="167"/>
        <v>0.96631162390064473</v>
      </c>
      <c r="P380" s="2">
        <f t="shared" si="168"/>
        <v>0.16338358418277682</v>
      </c>
      <c r="Q380" s="2">
        <f t="shared" si="169"/>
        <v>2.7671350306678164</v>
      </c>
      <c r="R380" s="2">
        <f t="shared" si="170"/>
        <v>1.054</v>
      </c>
      <c r="S380" s="2">
        <f t="shared" si="183"/>
        <v>21.739135030667818</v>
      </c>
      <c r="T380" s="2">
        <f t="shared" si="171"/>
        <v>0.1690796013849625</v>
      </c>
      <c r="U380" s="2">
        <f t="shared" si="172"/>
        <v>0.23831716874927145</v>
      </c>
      <c r="V380" s="2">
        <v>0</v>
      </c>
      <c r="W380" s="2">
        <f t="shared" si="184"/>
        <v>1.4094968689136427</v>
      </c>
      <c r="X380" s="16">
        <f t="shared" si="185"/>
        <v>16</v>
      </c>
      <c r="Y380" s="16">
        <f t="shared" si="186"/>
        <v>0.34685461883125418</v>
      </c>
      <c r="Z380" s="1">
        <f t="shared" si="187"/>
        <v>0.63564972929197683</v>
      </c>
      <c r="AA380" s="16">
        <f t="shared" si="188"/>
        <v>0.43478270061335633</v>
      </c>
      <c r="AB380" s="1">
        <f t="shared" si="189"/>
        <v>0</v>
      </c>
      <c r="AC380" s="1">
        <f t="shared" si="190"/>
        <v>1</v>
      </c>
    </row>
    <row r="381" spans="4:29" x14ac:dyDescent="0.3">
      <c r="D381" s="2">
        <v>7.6</v>
      </c>
      <c r="E381" s="2">
        <v>18.8</v>
      </c>
      <c r="F381" s="2">
        <v>18</v>
      </c>
      <c r="G381" s="2">
        <v>16</v>
      </c>
      <c r="H381" s="2">
        <v>0.18</v>
      </c>
      <c r="I381" s="2">
        <v>367.5</v>
      </c>
      <c r="J381" s="2">
        <v>189</v>
      </c>
      <c r="K381" s="2">
        <f t="shared" si="33"/>
        <v>1.9444444444444444</v>
      </c>
      <c r="L381" s="2">
        <v>0.15</v>
      </c>
      <c r="N381" s="2">
        <f t="shared" si="166"/>
        <v>0.67203999999999986</v>
      </c>
      <c r="O381" s="2">
        <f t="shared" si="167"/>
        <v>0.96631162390064473</v>
      </c>
      <c r="P381" s="2">
        <f t="shared" si="168"/>
        <v>0.15288909999999994</v>
      </c>
      <c r="Q381" s="2">
        <f t="shared" si="169"/>
        <v>2.7671350306678164</v>
      </c>
      <c r="R381" s="2">
        <f t="shared" si="170"/>
        <v>1.054</v>
      </c>
      <c r="S381" s="2">
        <f t="shared" si="183"/>
        <v>21.739135030667818</v>
      </c>
      <c r="T381" s="2">
        <f t="shared" si="171"/>
        <v>0.15821924958621822</v>
      </c>
      <c r="U381" s="2">
        <f t="shared" si="172"/>
        <v>0.23831716874927145</v>
      </c>
      <c r="V381" s="2">
        <v>0</v>
      </c>
      <c r="W381" s="2">
        <f t="shared" si="184"/>
        <v>1.5062463598615765</v>
      </c>
      <c r="X381" s="16">
        <f t="shared" si="185"/>
        <v>16</v>
      </c>
      <c r="Y381" s="16">
        <f t="shared" si="186"/>
        <v>0.15889869729821324</v>
      </c>
      <c r="Z381" s="1">
        <f t="shared" si="187"/>
        <v>0.56312565646932455</v>
      </c>
      <c r="AA381" s="16">
        <f t="shared" si="188"/>
        <v>0.43478270061335633</v>
      </c>
      <c r="AB381" s="1">
        <f t="shared" si="189"/>
        <v>0</v>
      </c>
      <c r="AC381" s="1">
        <f t="shared" si="190"/>
        <v>1</v>
      </c>
    </row>
    <row r="382" spans="4:29" x14ac:dyDescent="0.3">
      <c r="D382" s="2">
        <v>7.6</v>
      </c>
      <c r="E382" s="2">
        <v>5.8</v>
      </c>
      <c r="F382" s="2">
        <v>4</v>
      </c>
      <c r="G382" s="2">
        <v>33</v>
      </c>
      <c r="H382" s="2">
        <v>0.18</v>
      </c>
      <c r="I382" s="2">
        <v>103.3</v>
      </c>
      <c r="J382" s="2">
        <v>71</v>
      </c>
      <c r="K382" s="2">
        <f t="shared" si="33"/>
        <v>1.4549295774647888</v>
      </c>
      <c r="L382" s="2">
        <v>0.17</v>
      </c>
      <c r="N382" s="2">
        <f t="shared" si="166"/>
        <v>0.95562999999999998</v>
      </c>
      <c r="O382" s="2">
        <f t="shared" si="167"/>
        <v>0.96631162390064473</v>
      </c>
      <c r="P382" s="2">
        <f t="shared" si="168"/>
        <v>0.16267379919718308</v>
      </c>
      <c r="Q382" s="2">
        <f t="shared" si="169"/>
        <v>4.8818683604776183</v>
      </c>
      <c r="R382" s="2">
        <f t="shared" si="170"/>
        <v>1.179570567335755</v>
      </c>
      <c r="S382" s="2">
        <f t="shared" si="183"/>
        <v>9.6001506298206394</v>
      </c>
      <c r="T382" s="2">
        <f t="shared" si="171"/>
        <v>0.16834507127269024</v>
      </c>
      <c r="U382" s="2">
        <f t="shared" si="172"/>
        <v>0.10961099675510698</v>
      </c>
      <c r="V382" s="2">
        <v>1</v>
      </c>
      <c r="W382" s="2">
        <f t="shared" si="184"/>
        <v>0.65110903411930543</v>
      </c>
      <c r="X382" s="16">
        <f t="shared" si="185"/>
        <v>33</v>
      </c>
      <c r="Y382" s="16">
        <f t="shared" si="186"/>
        <v>4.2247306816710379</v>
      </c>
      <c r="Z382" s="1">
        <f t="shared" si="187"/>
        <v>0.99998803866527752</v>
      </c>
      <c r="AA382" s="16">
        <f t="shared" si="188"/>
        <v>0.19200301259641278</v>
      </c>
      <c r="AB382" s="1">
        <f t="shared" si="189"/>
        <v>1</v>
      </c>
      <c r="AC382" s="1">
        <f t="shared" si="190"/>
        <v>0</v>
      </c>
    </row>
    <row r="383" spans="4:29" x14ac:dyDescent="0.3">
      <c r="D383" s="2">
        <v>7.6</v>
      </c>
      <c r="E383" s="2">
        <v>19.2</v>
      </c>
      <c r="F383" s="2">
        <v>25</v>
      </c>
      <c r="G383" s="2">
        <v>22</v>
      </c>
      <c r="H383" s="2">
        <v>0.18</v>
      </c>
      <c r="I383" s="2">
        <v>358.2</v>
      </c>
      <c r="J383" s="2">
        <v>194.4</v>
      </c>
      <c r="K383" s="2">
        <f t="shared" si="33"/>
        <v>1.8425925925925926</v>
      </c>
      <c r="L383" s="2">
        <v>0.14000000000000001</v>
      </c>
      <c r="N383" s="2">
        <f t="shared" si="166"/>
        <v>0.66135999999999995</v>
      </c>
      <c r="O383" s="2">
        <f t="shared" si="167"/>
        <v>0.96631162390064473</v>
      </c>
      <c r="P383" s="2">
        <f t="shared" si="168"/>
        <v>0.1425781933333333</v>
      </c>
      <c r="Q383" s="2">
        <f t="shared" si="169"/>
        <v>3.925281296360597</v>
      </c>
      <c r="R383" s="2">
        <f t="shared" si="170"/>
        <v>1.0931891467161154</v>
      </c>
      <c r="S383" s="2">
        <f t="shared" si="183"/>
        <v>31.255009964263483</v>
      </c>
      <c r="T383" s="2">
        <f t="shared" si="171"/>
        <v>0.14754887533878311</v>
      </c>
      <c r="U383" s="2">
        <f t="shared" si="172"/>
        <v>0.59120974722805097</v>
      </c>
      <c r="V383" s="2">
        <v>0</v>
      </c>
      <c r="W383" s="2">
        <f t="shared" si="184"/>
        <v>5</v>
      </c>
      <c r="X383" s="16">
        <f t="shared" si="185"/>
        <v>22</v>
      </c>
      <c r="Y383" s="16">
        <f t="shared" si="186"/>
        <v>-3.2388050409926028</v>
      </c>
      <c r="Z383" s="1">
        <f t="shared" si="187"/>
        <v>6.0015795104980372E-4</v>
      </c>
      <c r="AA383" s="16">
        <f t="shared" si="188"/>
        <v>0.62510019928526961</v>
      </c>
      <c r="AB383" s="1">
        <f t="shared" si="189"/>
        <v>0</v>
      </c>
      <c r="AC383" s="1">
        <f t="shared" si="190"/>
        <v>1</v>
      </c>
    </row>
    <row r="384" spans="4:29" x14ac:dyDescent="0.3">
      <c r="D384" s="2">
        <v>7.6</v>
      </c>
      <c r="E384" s="2">
        <v>10.199999999999999</v>
      </c>
      <c r="F384" s="2">
        <v>14</v>
      </c>
      <c r="G384" s="2">
        <v>28</v>
      </c>
      <c r="H384" s="2">
        <v>0.18</v>
      </c>
      <c r="I384" s="2">
        <v>181.2</v>
      </c>
      <c r="J384" s="2">
        <v>98.6</v>
      </c>
      <c r="K384" s="2">
        <f t="shared" si="33"/>
        <v>1.8377281947261663</v>
      </c>
      <c r="L384" s="2">
        <v>0.2</v>
      </c>
      <c r="N384" s="2">
        <f t="shared" si="166"/>
        <v>0.90165999999999991</v>
      </c>
      <c r="O384" s="2">
        <f t="shared" si="167"/>
        <v>0.96631162390064473</v>
      </c>
      <c r="P384" s="2">
        <f t="shared" si="168"/>
        <v>0.19386970247464499</v>
      </c>
      <c r="Q384" s="2">
        <f t="shared" si="169"/>
        <v>4.5615070448822781</v>
      </c>
      <c r="R384" s="2">
        <f t="shared" si="170"/>
        <v>1.1381620734196169</v>
      </c>
      <c r="S384" s="2">
        <f t="shared" si="183"/>
        <v>20.495776072756918</v>
      </c>
      <c r="T384" s="2">
        <f t="shared" si="171"/>
        <v>0.20062855261128318</v>
      </c>
      <c r="U384" s="2">
        <f t="shared" si="172"/>
        <v>0.22167173866962378</v>
      </c>
      <c r="V384" s="2">
        <v>0</v>
      </c>
      <c r="W384" s="2">
        <f t="shared" si="184"/>
        <v>1.1048862975107618</v>
      </c>
      <c r="X384" s="16">
        <f t="shared" si="185"/>
        <v>28</v>
      </c>
      <c r="Y384" s="16">
        <f t="shared" si="186"/>
        <v>1.5439529178327955</v>
      </c>
      <c r="Z384" s="1">
        <f t="shared" si="187"/>
        <v>0.93870013050821166</v>
      </c>
      <c r="AA384" s="16">
        <f t="shared" si="188"/>
        <v>0.40991552145513838</v>
      </c>
      <c r="AB384" s="1">
        <f t="shared" si="189"/>
        <v>0</v>
      </c>
      <c r="AC384" s="1">
        <f t="shared" si="190"/>
        <v>1</v>
      </c>
    </row>
    <row r="385" spans="4:29" x14ac:dyDescent="0.3">
      <c r="D385" s="2">
        <v>7.6</v>
      </c>
      <c r="E385" s="2">
        <v>14.8</v>
      </c>
      <c r="F385" s="2">
        <v>17</v>
      </c>
      <c r="G385" s="2">
        <v>18</v>
      </c>
      <c r="H385" s="2">
        <v>0.18</v>
      </c>
      <c r="I385" s="2">
        <v>270.7</v>
      </c>
      <c r="J385" s="2">
        <v>142.9</v>
      </c>
      <c r="K385" s="2">
        <f t="shared" si="33"/>
        <v>1.894331700489853</v>
      </c>
      <c r="L385" s="2">
        <v>0.17</v>
      </c>
      <c r="N385" s="2">
        <f t="shared" si="166"/>
        <v>0.77883999999999987</v>
      </c>
      <c r="O385" s="2">
        <f t="shared" si="167"/>
        <v>0.96631162390064473</v>
      </c>
      <c r="P385" s="2">
        <f t="shared" si="168"/>
        <v>0.17261961228831346</v>
      </c>
      <c r="Q385" s="2">
        <f t="shared" si="169"/>
        <v>3.2335488424157086</v>
      </c>
      <c r="R385" s="2">
        <f t="shared" si="170"/>
        <v>1.066367532368147</v>
      </c>
      <c r="S385" s="2">
        <f t="shared" si="183"/>
        <v>21.361796892674207</v>
      </c>
      <c r="T385" s="2">
        <f t="shared" si="171"/>
        <v>0.17863762374244405</v>
      </c>
      <c r="U385" s="2">
        <f t="shared" si="172"/>
        <v>0.23310827624718647</v>
      </c>
      <c r="V385" s="2">
        <v>0</v>
      </c>
      <c r="W385" s="2">
        <f t="shared" si="184"/>
        <v>1.3049226213581808</v>
      </c>
      <c r="X385" s="16">
        <f t="shared" si="185"/>
        <v>18</v>
      </c>
      <c r="Y385" s="16">
        <f t="shared" si="186"/>
        <v>0.68120321872668566</v>
      </c>
      <c r="Z385" s="1">
        <f t="shared" si="187"/>
        <v>0.75212854417582964</v>
      </c>
      <c r="AA385" s="16">
        <f t="shared" si="188"/>
        <v>0.42723593785348413</v>
      </c>
      <c r="AB385" s="1">
        <f t="shared" si="189"/>
        <v>0</v>
      </c>
      <c r="AC385" s="1">
        <f t="shared" si="190"/>
        <v>1</v>
      </c>
    </row>
    <row r="386" spans="4:29" x14ac:dyDescent="0.3">
      <c r="D386" s="2">
        <v>7.6</v>
      </c>
      <c r="E386" s="2">
        <v>7.2</v>
      </c>
      <c r="F386" s="2">
        <v>15</v>
      </c>
      <c r="G386" s="2">
        <v>23</v>
      </c>
      <c r="H386" s="2">
        <v>0.18</v>
      </c>
      <c r="I386" s="2">
        <v>130.9</v>
      </c>
      <c r="J386" s="2">
        <v>77</v>
      </c>
      <c r="K386" s="2">
        <f t="shared" si="33"/>
        <v>1.7000000000000002</v>
      </c>
      <c r="L386" s="2">
        <v>0.19</v>
      </c>
      <c r="N386" s="2">
        <f t="shared" si="166"/>
        <v>0.94491999999999998</v>
      </c>
      <c r="O386" s="2">
        <f t="shared" si="167"/>
        <v>0.96631162390064473</v>
      </c>
      <c r="P386" s="2">
        <f t="shared" si="168"/>
        <v>0.187944588</v>
      </c>
      <c r="Q386" s="2">
        <f t="shared" si="169"/>
        <v>4.0585743151227893</v>
      </c>
      <c r="R386" s="2">
        <f t="shared" si="170"/>
        <v>1.1003041250361925</v>
      </c>
      <c r="S386" s="2">
        <f t="shared" si="183"/>
        <v>20.563136190665677</v>
      </c>
      <c r="T386" s="2">
        <f t="shared" si="171"/>
        <v>0.19449687176620808</v>
      </c>
      <c r="U386" s="2">
        <f t="shared" si="172"/>
        <v>0.22253763000138257</v>
      </c>
      <c r="V386" s="2">
        <v>0</v>
      </c>
      <c r="W386" s="2">
        <f t="shared" si="184"/>
        <v>1.1441707415679181</v>
      </c>
      <c r="X386" s="16">
        <f t="shared" si="185"/>
        <v>23</v>
      </c>
      <c r="Y386" s="16">
        <f t="shared" si="186"/>
        <v>0.8438326541668133</v>
      </c>
      <c r="Z386" s="1">
        <f t="shared" si="187"/>
        <v>0.80061853726922316</v>
      </c>
      <c r="AA386" s="16">
        <f t="shared" si="188"/>
        <v>0.41126272381331352</v>
      </c>
      <c r="AB386" s="1">
        <f t="shared" si="189"/>
        <v>0</v>
      </c>
      <c r="AC386" s="1">
        <f t="shared" si="190"/>
        <v>1</v>
      </c>
    </row>
    <row r="387" spans="4:29" x14ac:dyDescent="0.3">
      <c r="D387" s="2">
        <v>7.6</v>
      </c>
      <c r="E387" s="2">
        <v>11.8</v>
      </c>
      <c r="F387" s="2">
        <v>10</v>
      </c>
      <c r="G387" s="2">
        <v>29</v>
      </c>
      <c r="H387" s="2">
        <v>0.18</v>
      </c>
      <c r="I387" s="2">
        <v>218.8</v>
      </c>
      <c r="J387" s="2">
        <v>119.7</v>
      </c>
      <c r="K387" s="2">
        <f t="shared" si="33"/>
        <v>1.8279030910609859</v>
      </c>
      <c r="L387" s="2">
        <v>0.19</v>
      </c>
      <c r="N387" s="2">
        <f t="shared" si="166"/>
        <v>0.85893999999999981</v>
      </c>
      <c r="O387" s="2">
        <f t="shared" si="167"/>
        <v>0.96631162390064473</v>
      </c>
      <c r="P387" s="2">
        <f t="shared" si="168"/>
        <v>0.18369691248120296</v>
      </c>
      <c r="Q387" s="2">
        <f t="shared" si="169"/>
        <v>4.6370504164880719</v>
      </c>
      <c r="R387" s="2">
        <f t="shared" si="170"/>
        <v>1.1461697794069006</v>
      </c>
      <c r="S387" s="2">
        <f t="shared" si="183"/>
        <v>16.098748210557076</v>
      </c>
      <c r="T387" s="2">
        <f t="shared" si="171"/>
        <v>0.19010111017777687</v>
      </c>
      <c r="U387" s="2">
        <f t="shared" si="172"/>
        <v>0.1712903900644509</v>
      </c>
      <c r="V387" s="2">
        <v>1</v>
      </c>
      <c r="W387" s="2">
        <f t="shared" si="184"/>
        <v>0.90104886764872261</v>
      </c>
      <c r="X387" s="16">
        <f t="shared" si="185"/>
        <v>29</v>
      </c>
      <c r="Y387" s="16">
        <f t="shared" si="186"/>
        <v>3.1578632980768009</v>
      </c>
      <c r="Z387" s="1">
        <f t="shared" si="187"/>
        <v>0.99920534966703334</v>
      </c>
      <c r="AA387" s="16">
        <f t="shared" si="188"/>
        <v>0.32197496421114152</v>
      </c>
      <c r="AB387" s="1">
        <f t="shared" si="189"/>
        <v>1</v>
      </c>
      <c r="AC387" s="1">
        <f t="shared" si="190"/>
        <v>0</v>
      </c>
    </row>
    <row r="388" spans="4:29" x14ac:dyDescent="0.3">
      <c r="D388" s="2">
        <v>7.6</v>
      </c>
      <c r="E388" s="2">
        <v>13.2</v>
      </c>
      <c r="F388" s="2">
        <v>11</v>
      </c>
      <c r="G388" s="2">
        <v>17</v>
      </c>
      <c r="H388" s="2">
        <v>0.18</v>
      </c>
      <c r="I388" s="2">
        <v>247.5</v>
      </c>
      <c r="J388" s="2">
        <v>140.6</v>
      </c>
      <c r="K388" s="2">
        <f t="shared" si="33"/>
        <v>1.7603129445234709</v>
      </c>
      <c r="L388" s="2">
        <v>0.17</v>
      </c>
      <c r="N388" s="2">
        <f t="shared" si="166"/>
        <v>0.82155999999999996</v>
      </c>
      <c r="O388" s="2">
        <f t="shared" si="167"/>
        <v>0.96631162390064473</v>
      </c>
      <c r="P388" s="2">
        <f t="shared" si="168"/>
        <v>0.16920571621621622</v>
      </c>
      <c r="Q388" s="2">
        <f t="shared" si="169"/>
        <v>3.011868208894426</v>
      </c>
      <c r="R388" s="2">
        <f t="shared" si="170"/>
        <v>1.0600927956355002</v>
      </c>
      <c r="S388" s="2">
        <f t="shared" si="183"/>
        <v>14.672888960884929</v>
      </c>
      <c r="T388" s="2">
        <f t="shared" si="171"/>
        <v>0.17510470952754864</v>
      </c>
      <c r="U388" s="2">
        <f t="shared" si="172"/>
        <v>0.15678903202826269</v>
      </c>
      <c r="V388" s="2">
        <v>1</v>
      </c>
      <c r="W388" s="2">
        <f t="shared" si="184"/>
        <v>0.89540157115874486</v>
      </c>
      <c r="X388" s="16">
        <f t="shared" si="185"/>
        <v>17</v>
      </c>
      <c r="Y388" s="16">
        <f t="shared" si="186"/>
        <v>2.9774603076918345</v>
      </c>
      <c r="Z388" s="1">
        <f t="shared" si="187"/>
        <v>0.99854676361959482</v>
      </c>
      <c r="AA388" s="16">
        <f t="shared" si="188"/>
        <v>0.29345777921769861</v>
      </c>
      <c r="AB388" s="1">
        <f t="shared" si="189"/>
        <v>1</v>
      </c>
      <c r="AC388" s="1">
        <f t="shared" si="190"/>
        <v>0</v>
      </c>
    </row>
    <row r="389" spans="4:29" x14ac:dyDescent="0.3">
      <c r="D389" s="2">
        <v>7.6</v>
      </c>
      <c r="E389" s="2">
        <v>14.8</v>
      </c>
      <c r="F389" s="2">
        <v>14</v>
      </c>
      <c r="G389" s="2">
        <v>17</v>
      </c>
      <c r="H389" s="2">
        <v>0.18</v>
      </c>
      <c r="I389" s="2">
        <v>279.2</v>
      </c>
      <c r="J389" s="2">
        <v>156.6</v>
      </c>
      <c r="K389" s="2">
        <f t="shared" si="33"/>
        <v>1.7828863346104726</v>
      </c>
      <c r="L389" s="2">
        <v>0.16</v>
      </c>
      <c r="N389" s="2">
        <f t="shared" si="166"/>
        <v>0.77883999999999987</v>
      </c>
      <c r="O389" s="2">
        <f t="shared" si="167"/>
        <v>0.96631162390064473</v>
      </c>
      <c r="P389" s="2">
        <f t="shared" si="168"/>
        <v>0.16246423356321835</v>
      </c>
      <c r="Q389" s="2">
        <f t="shared" si="169"/>
        <v>3.011868208894426</v>
      </c>
      <c r="R389" s="2">
        <f t="shared" si="170"/>
        <v>1.0600927956355002</v>
      </c>
      <c r="S389" s="2">
        <f t="shared" si="183"/>
        <v>17.85316734779143</v>
      </c>
      <c r="T389" s="2">
        <f t="shared" si="171"/>
        <v>0.16812819958370154</v>
      </c>
      <c r="U389" s="2">
        <f t="shared" si="172"/>
        <v>0.1901780070452512</v>
      </c>
      <c r="V389" s="2">
        <v>0</v>
      </c>
      <c r="W389" s="2">
        <f t="shared" si="184"/>
        <v>1.1311487752568974</v>
      </c>
      <c r="X389" s="16">
        <f t="shared" si="185"/>
        <v>17</v>
      </c>
      <c r="Y389" s="16">
        <f t="shared" si="186"/>
        <v>1.7379101300290474</v>
      </c>
      <c r="Z389" s="1">
        <f t="shared" si="187"/>
        <v>0.9588866747736029</v>
      </c>
      <c r="AA389" s="16">
        <f t="shared" si="188"/>
        <v>0.35706334695582859</v>
      </c>
      <c r="AB389" s="1">
        <f t="shared" si="189"/>
        <v>0</v>
      </c>
      <c r="AC389" s="1">
        <f t="shared" si="190"/>
        <v>1</v>
      </c>
    </row>
    <row r="390" spans="4:29" x14ac:dyDescent="0.3">
      <c r="D390" s="2">
        <v>7.6</v>
      </c>
      <c r="E390" s="2">
        <v>16.2</v>
      </c>
      <c r="F390" s="2">
        <v>30</v>
      </c>
      <c r="G390" s="2">
        <v>20</v>
      </c>
      <c r="H390" s="2">
        <v>0.18</v>
      </c>
      <c r="I390" s="2">
        <v>308.39999999999998</v>
      </c>
      <c r="J390" s="2">
        <v>172</v>
      </c>
      <c r="K390" s="2">
        <f t="shared" si="33"/>
        <v>1.7930232558139534</v>
      </c>
      <c r="L390" s="2">
        <v>0.15</v>
      </c>
      <c r="N390" s="2">
        <f t="shared" si="166"/>
        <v>0.74146000000000001</v>
      </c>
      <c r="O390" s="2">
        <f t="shared" si="167"/>
        <v>0.96631162390064473</v>
      </c>
      <c r="P390" s="2">
        <f t="shared" si="168"/>
        <v>0.15554623772093021</v>
      </c>
      <c r="Q390" s="2">
        <f t="shared" si="169"/>
        <v>3.6146679572174487</v>
      </c>
      <c r="R390" s="2">
        <f t="shared" si="170"/>
        <v>1.0794427190999916</v>
      </c>
      <c r="S390" s="2">
        <f t="shared" si="183"/>
        <v>35.997949530217198</v>
      </c>
      <c r="T390" s="2">
        <f t="shared" si="171"/>
        <v>0.16096902269792351</v>
      </c>
      <c r="U390" s="2">
        <f t="shared" si="172"/>
        <v>-0.23855680308729013</v>
      </c>
      <c r="V390" s="2">
        <v>0</v>
      </c>
      <c r="W390" s="2">
        <f t="shared" si="184"/>
        <v>5</v>
      </c>
      <c r="X390" s="16">
        <f t="shared" si="185"/>
        <v>20</v>
      </c>
      <c r="Y390" s="16">
        <f t="shared" si="186"/>
        <v>-4.866000539442239</v>
      </c>
      <c r="Z390" s="1">
        <f t="shared" si="187"/>
        <v>5.6939603193371576E-7</v>
      </c>
      <c r="AA390" s="16">
        <f t="shared" si="188"/>
        <v>0.71995899060434398</v>
      </c>
      <c r="AB390" s="1">
        <f t="shared" si="189"/>
        <v>0</v>
      </c>
      <c r="AC390" s="1">
        <f t="shared" si="190"/>
        <v>1</v>
      </c>
    </row>
    <row r="391" spans="4:29" x14ac:dyDescent="0.3">
      <c r="D391" s="2">
        <v>7.6</v>
      </c>
      <c r="E391" s="2">
        <v>10.199999999999999</v>
      </c>
      <c r="F391" s="2">
        <v>15</v>
      </c>
      <c r="G391" s="2">
        <v>34</v>
      </c>
      <c r="H391" s="2">
        <v>0.18</v>
      </c>
      <c r="I391" s="2">
        <v>197.1</v>
      </c>
      <c r="J391" s="2">
        <v>116.6</v>
      </c>
      <c r="K391" s="2">
        <f t="shared" si="33"/>
        <v>1.6903945111492282</v>
      </c>
      <c r="L391" s="2">
        <v>0.18</v>
      </c>
      <c r="N391" s="2">
        <f t="shared" si="166"/>
        <v>0.90165999999999991</v>
      </c>
      <c r="O391" s="2">
        <f t="shared" si="167"/>
        <v>0.96631162390064473</v>
      </c>
      <c r="P391" s="2">
        <f t="shared" si="168"/>
        <v>0.17832685044596908</v>
      </c>
      <c r="Q391" s="2">
        <f t="shared" si="169"/>
        <v>4.9314848948208478</v>
      </c>
      <c r="R391" s="2">
        <f t="shared" si="170"/>
        <v>1.1882523644247402</v>
      </c>
      <c r="S391" s="2">
        <f t="shared" si="183"/>
        <v>22.75527036119195</v>
      </c>
      <c r="T391" s="2">
        <f t="shared" si="171"/>
        <v>0.18454383248141956</v>
      </c>
      <c r="U391" s="2">
        <f t="shared" si="172"/>
        <v>0.25316119260785025</v>
      </c>
      <c r="V391" s="2">
        <v>0</v>
      </c>
      <c r="W391" s="2">
        <f t="shared" si="184"/>
        <v>1.3718214757100555</v>
      </c>
      <c r="X391" s="16">
        <f t="shared" si="185"/>
        <v>34</v>
      </c>
      <c r="Y391" s="16">
        <f t="shared" si="186"/>
        <v>0.70516785535954085</v>
      </c>
      <c r="Z391" s="1">
        <f t="shared" si="187"/>
        <v>0.75964710854473061</v>
      </c>
      <c r="AA391" s="16">
        <f t="shared" si="188"/>
        <v>0.45510540722383902</v>
      </c>
      <c r="AB391" s="1">
        <f t="shared" si="189"/>
        <v>0</v>
      </c>
      <c r="AC391" s="1">
        <f t="shared" si="190"/>
        <v>1</v>
      </c>
    </row>
    <row r="392" spans="4:29" x14ac:dyDescent="0.3">
      <c r="D392" s="2">
        <v>7.6</v>
      </c>
      <c r="E392" s="2">
        <v>11.8</v>
      </c>
      <c r="F392" s="2">
        <v>23</v>
      </c>
      <c r="G392" s="2">
        <v>18</v>
      </c>
      <c r="H392" s="2">
        <v>0.18</v>
      </c>
      <c r="I392" s="2">
        <v>228.5</v>
      </c>
      <c r="J392" s="2">
        <v>132.30000000000001</v>
      </c>
      <c r="K392" s="2">
        <f t="shared" si="33"/>
        <v>1.7271352985638699</v>
      </c>
      <c r="L392" s="2">
        <v>0.18</v>
      </c>
      <c r="N392" s="2">
        <f t="shared" si="166"/>
        <v>0.85893999999999981</v>
      </c>
      <c r="O392" s="2">
        <f t="shared" si="167"/>
        <v>0.96631162390064473</v>
      </c>
      <c r="P392" s="2">
        <f t="shared" si="168"/>
        <v>0.17357015442176865</v>
      </c>
      <c r="Q392" s="2">
        <f t="shared" si="169"/>
        <v>3.2335488424157086</v>
      </c>
      <c r="R392" s="2">
        <f t="shared" si="170"/>
        <v>1.066367532368147</v>
      </c>
      <c r="S392" s="2">
        <f t="shared" si="183"/>
        <v>27.760002086883087</v>
      </c>
      <c r="T392" s="2">
        <f t="shared" si="171"/>
        <v>0.17962130448263652</v>
      </c>
      <c r="U392" s="2">
        <f t="shared" si="172"/>
        <v>0.36136655122305655</v>
      </c>
      <c r="V392" s="2">
        <v>0</v>
      </c>
      <c r="W392" s="2">
        <f t="shared" si="184"/>
        <v>2.011824556468405</v>
      </c>
      <c r="X392" s="16">
        <f t="shared" si="185"/>
        <v>18</v>
      </c>
      <c r="Y392" s="16">
        <f t="shared" si="186"/>
        <v>-1.7795463498353772</v>
      </c>
      <c r="Z392" s="1">
        <f t="shared" si="187"/>
        <v>3.7575116522955102E-2</v>
      </c>
      <c r="AA392" s="16">
        <f t="shared" si="188"/>
        <v>0.5552000417376618</v>
      </c>
      <c r="AB392" s="1">
        <f t="shared" si="189"/>
        <v>0</v>
      </c>
      <c r="AC392" s="1">
        <f t="shared" si="190"/>
        <v>1</v>
      </c>
    </row>
    <row r="393" spans="4:29" x14ac:dyDescent="0.3">
      <c r="D393" s="2">
        <v>7.6</v>
      </c>
      <c r="E393" s="2">
        <v>14.8</v>
      </c>
      <c r="F393" s="2">
        <v>26</v>
      </c>
      <c r="G393" s="2">
        <v>20</v>
      </c>
      <c r="H393" s="2">
        <v>0.18</v>
      </c>
      <c r="I393" s="2">
        <v>292.10000000000002</v>
      </c>
      <c r="J393" s="2">
        <v>166.5</v>
      </c>
      <c r="K393" s="2">
        <f t="shared" si="33"/>
        <v>1.7543543543543545</v>
      </c>
      <c r="L393" s="2">
        <v>0.16</v>
      </c>
      <c r="N393" s="2">
        <f t="shared" si="166"/>
        <v>0.77883999999999987</v>
      </c>
      <c r="O393" s="2">
        <f t="shared" si="167"/>
        <v>0.96631162390064473</v>
      </c>
      <c r="P393" s="2">
        <f t="shared" si="168"/>
        <v>0.15986427740540538</v>
      </c>
      <c r="Q393" s="2">
        <f t="shared" si="169"/>
        <v>3.6146679572174487</v>
      </c>
      <c r="R393" s="2">
        <f t="shared" si="170"/>
        <v>1.0794427190999916</v>
      </c>
      <c r="S393" s="2">
        <f t="shared" si="183"/>
        <v>31.680178653817229</v>
      </c>
      <c r="T393" s="2">
        <f t="shared" si="171"/>
        <v>0.1654376015473063</v>
      </c>
      <c r="U393" s="2">
        <f t="shared" si="172"/>
        <v>0.66111763698102899</v>
      </c>
      <c r="V393" s="2">
        <v>0</v>
      </c>
      <c r="W393" s="2">
        <f t="shared" si="184"/>
        <v>5</v>
      </c>
      <c r="X393" s="16">
        <f t="shared" si="185"/>
        <v>20</v>
      </c>
      <c r="Y393" s="16">
        <f t="shared" si="186"/>
        <v>-3.1754511477178942</v>
      </c>
      <c r="Z393" s="1">
        <f t="shared" si="187"/>
        <v>7.4801854672636766E-4</v>
      </c>
      <c r="AA393" s="16">
        <f t="shared" si="188"/>
        <v>0.63360357307634463</v>
      </c>
      <c r="AB393" s="1">
        <f t="shared" si="189"/>
        <v>0</v>
      </c>
      <c r="AC393" s="1">
        <f t="shared" si="190"/>
        <v>1</v>
      </c>
    </row>
    <row r="394" spans="4:29" x14ac:dyDescent="0.3">
      <c r="D394" s="2">
        <v>7.6</v>
      </c>
      <c r="E394" s="2">
        <v>19.2</v>
      </c>
      <c r="F394" s="2">
        <v>10</v>
      </c>
      <c r="G394" s="2">
        <v>29</v>
      </c>
      <c r="H394" s="2">
        <v>0.18</v>
      </c>
      <c r="I394" s="2">
        <v>388.9</v>
      </c>
      <c r="J394" s="2">
        <v>220.2</v>
      </c>
      <c r="K394" s="2">
        <f t="shared" ref="K394:K629" si="191">I394/J394</f>
        <v>1.7661217075386013</v>
      </c>
      <c r="L394" s="2">
        <v>0.13</v>
      </c>
      <c r="N394" s="2">
        <f t="shared" si="166"/>
        <v>0.66135999999999995</v>
      </c>
      <c r="O394" s="2">
        <f t="shared" si="167"/>
        <v>0.96631162390064473</v>
      </c>
      <c r="P394" s="2">
        <f t="shared" si="168"/>
        <v>0.13666094354223432</v>
      </c>
      <c r="Q394" s="2">
        <f t="shared" si="169"/>
        <v>4.6370504164880719</v>
      </c>
      <c r="R394" s="2">
        <f t="shared" si="170"/>
        <v>1.1461697794069006</v>
      </c>
      <c r="S394" s="2">
        <f t="shared" si="183"/>
        <v>16.098748210557076</v>
      </c>
      <c r="T394" s="2">
        <f t="shared" si="171"/>
        <v>0.14142533336252786</v>
      </c>
      <c r="U394" s="2">
        <f t="shared" si="172"/>
        <v>0.1712903900644509</v>
      </c>
      <c r="V394" s="2">
        <v>0</v>
      </c>
      <c r="W394" s="2">
        <f t="shared" si="184"/>
        <v>1.2111719024580083</v>
      </c>
      <c r="X394" s="16">
        <f t="shared" si="185"/>
        <v>29</v>
      </c>
      <c r="Y394" s="16">
        <f t="shared" si="186"/>
        <v>2.5339672753350451</v>
      </c>
      <c r="Z394" s="1">
        <f t="shared" si="187"/>
        <v>0.99436103683056853</v>
      </c>
      <c r="AA394" s="16">
        <f t="shared" si="188"/>
        <v>0.32197496421114152</v>
      </c>
      <c r="AB394" s="1">
        <f t="shared" si="189"/>
        <v>0</v>
      </c>
      <c r="AC394" s="1">
        <f t="shared" si="190"/>
        <v>1</v>
      </c>
    </row>
    <row r="395" spans="4:29" x14ac:dyDescent="0.3">
      <c r="D395" s="2">
        <v>7.6</v>
      </c>
      <c r="E395" s="2">
        <v>3.8</v>
      </c>
      <c r="F395" s="2">
        <v>10</v>
      </c>
      <c r="G395" s="2">
        <v>17</v>
      </c>
      <c r="H395" s="2">
        <v>0.18</v>
      </c>
      <c r="I395" s="2">
        <v>66.5</v>
      </c>
      <c r="J395" s="2">
        <v>40</v>
      </c>
      <c r="K395" s="2">
        <f t="shared" si="191"/>
        <v>1.6625000000000001</v>
      </c>
      <c r="L395" s="2">
        <v>0.19</v>
      </c>
      <c r="N395" s="2">
        <f t="shared" si="166"/>
        <v>0.97092999999999996</v>
      </c>
      <c r="O395" s="2">
        <f t="shared" si="167"/>
        <v>0.96631162390064473</v>
      </c>
      <c r="P395" s="2">
        <f t="shared" si="168"/>
        <v>0.18885802162499998</v>
      </c>
      <c r="Q395" s="2">
        <f t="shared" si="169"/>
        <v>3.011868208894426</v>
      </c>
      <c r="R395" s="2">
        <f t="shared" si="170"/>
        <v>1.0600927956355002</v>
      </c>
      <c r="S395" s="2">
        <f t="shared" si="183"/>
        <v>13.612796165249428</v>
      </c>
      <c r="T395" s="2">
        <f t="shared" si="171"/>
        <v>0.19544215028962353</v>
      </c>
      <c r="U395" s="2">
        <f t="shared" si="172"/>
        <v>0.14640995174029811</v>
      </c>
      <c r="V395" s="2">
        <v>1</v>
      </c>
      <c r="W395" s="2">
        <f t="shared" si="184"/>
        <v>0.7491216788360896</v>
      </c>
      <c r="X395" s="16">
        <f t="shared" si="185"/>
        <v>17</v>
      </c>
      <c r="Y395" s="16">
        <f t="shared" si="186"/>
        <v>2.1924822607203476</v>
      </c>
      <c r="Z395" s="1">
        <f t="shared" si="187"/>
        <v>0.98582764869501582</v>
      </c>
      <c r="AA395" s="16">
        <f t="shared" si="188"/>
        <v>0.27225592330498855</v>
      </c>
      <c r="AB395" s="1">
        <f t="shared" si="189"/>
        <v>1</v>
      </c>
      <c r="AC395" s="1">
        <f t="shared" si="190"/>
        <v>0</v>
      </c>
    </row>
    <row r="396" spans="4:29" x14ac:dyDescent="0.3">
      <c r="D396" s="2">
        <v>7.6</v>
      </c>
      <c r="E396" s="2">
        <v>11.2</v>
      </c>
      <c r="F396" s="2">
        <v>20</v>
      </c>
      <c r="G396" s="2">
        <v>20</v>
      </c>
      <c r="H396" s="2">
        <v>0.18</v>
      </c>
      <c r="I396" s="2">
        <v>212.2</v>
      </c>
      <c r="J396" s="2">
        <v>113.1</v>
      </c>
      <c r="K396" s="2">
        <f t="shared" si="191"/>
        <v>1.8762157382847038</v>
      </c>
      <c r="L396" s="2">
        <v>0.2</v>
      </c>
      <c r="N396" s="2">
        <f t="shared" si="166"/>
        <v>0.87495999999999996</v>
      </c>
      <c r="O396" s="2">
        <f t="shared" si="167"/>
        <v>0.96631162390064473</v>
      </c>
      <c r="P396" s="2">
        <f t="shared" si="168"/>
        <v>0.19206880551724137</v>
      </c>
      <c r="Q396" s="2">
        <f t="shared" si="169"/>
        <v>3.6146679572174487</v>
      </c>
      <c r="R396" s="2">
        <f t="shared" si="170"/>
        <v>1.0794427190999916</v>
      </c>
      <c r="S396" s="2">
        <f t="shared" si="183"/>
        <v>25.20352233921728</v>
      </c>
      <c r="T396" s="2">
        <f t="shared" si="171"/>
        <v>0.19876487125543438</v>
      </c>
      <c r="U396" s="2">
        <f t="shared" si="172"/>
        <v>0.29594132582747895</v>
      </c>
      <c r="V396" s="2">
        <v>0</v>
      </c>
      <c r="W396" s="2">
        <f t="shared" si="184"/>
        <v>1.4889015546774476</v>
      </c>
      <c r="X396" s="16">
        <f t="shared" si="185"/>
        <v>20</v>
      </c>
      <c r="Y396" s="16">
        <f t="shared" si="186"/>
        <v>-0.39999761519698485</v>
      </c>
      <c r="Z396" s="1">
        <f t="shared" si="187"/>
        <v>0.3445791366418357</v>
      </c>
      <c r="AA396" s="16">
        <f t="shared" si="188"/>
        <v>0.50407044678434554</v>
      </c>
      <c r="AB396" s="1">
        <f t="shared" si="189"/>
        <v>0</v>
      </c>
      <c r="AC396" s="1">
        <f t="shared" si="190"/>
        <v>1</v>
      </c>
    </row>
    <row r="397" spans="4:29" x14ac:dyDescent="0.3">
      <c r="D397" s="2">
        <v>7.6</v>
      </c>
      <c r="E397" s="2">
        <v>14.2</v>
      </c>
      <c r="F397" s="2">
        <v>19</v>
      </c>
      <c r="G397" s="2">
        <v>18</v>
      </c>
      <c r="H397" s="2">
        <v>0.18</v>
      </c>
      <c r="I397" s="2">
        <v>275.10000000000002</v>
      </c>
      <c r="J397" s="2">
        <v>146.6</v>
      </c>
      <c r="K397" s="2">
        <f t="shared" si="191"/>
        <v>1.8765347885402457</v>
      </c>
      <c r="L397" s="2">
        <v>0.18</v>
      </c>
      <c r="N397" s="2">
        <f t="shared" si="166"/>
        <v>0.7948599999999999</v>
      </c>
      <c r="O397" s="2">
        <f t="shared" si="167"/>
        <v>0.96631162390064473</v>
      </c>
      <c r="P397" s="2">
        <f t="shared" si="168"/>
        <v>0.17451514571623464</v>
      </c>
      <c r="Q397" s="2">
        <f t="shared" si="169"/>
        <v>3.2335488424157086</v>
      </c>
      <c r="R397" s="2">
        <f t="shared" si="170"/>
        <v>1.066367532368147</v>
      </c>
      <c r="S397" s="2">
        <f t="shared" si="183"/>
        <v>23.494531957410501</v>
      </c>
      <c r="T397" s="2">
        <f t="shared" si="171"/>
        <v>0.18059924086577905</v>
      </c>
      <c r="U397" s="2">
        <f t="shared" si="172"/>
        <v>0.26486009861555398</v>
      </c>
      <c r="V397" s="2">
        <v>0</v>
      </c>
      <c r="W397" s="2">
        <f t="shared" si="184"/>
        <v>1.466562635290352</v>
      </c>
      <c r="X397" s="16">
        <f t="shared" si="185"/>
        <v>18</v>
      </c>
      <c r="Y397" s="16">
        <f t="shared" si="186"/>
        <v>-2.3962897642118664E-2</v>
      </c>
      <c r="Z397" s="1">
        <f t="shared" si="187"/>
        <v>0.49044110179754014</v>
      </c>
      <c r="AA397" s="16">
        <f t="shared" si="188"/>
        <v>0.46989063914821005</v>
      </c>
      <c r="AB397" s="1">
        <f t="shared" si="189"/>
        <v>0</v>
      </c>
      <c r="AC397" s="1">
        <f t="shared" si="190"/>
        <v>1</v>
      </c>
    </row>
    <row r="398" spans="4:29" x14ac:dyDescent="0.3">
      <c r="D398" s="2">
        <v>7.6</v>
      </c>
      <c r="E398" s="2">
        <v>15.8</v>
      </c>
      <c r="F398" s="2">
        <v>24</v>
      </c>
      <c r="G398" s="2">
        <v>18</v>
      </c>
      <c r="H398" s="2">
        <v>0.18</v>
      </c>
      <c r="I398" s="2">
        <v>308</v>
      </c>
      <c r="J398" s="2">
        <v>163.80000000000001</v>
      </c>
      <c r="K398" s="2">
        <f t="shared" si="191"/>
        <v>1.8803418803418801</v>
      </c>
      <c r="L398" s="2">
        <v>0.16</v>
      </c>
      <c r="N398" s="2">
        <f t="shared" si="166"/>
        <v>0.75213999999999981</v>
      </c>
      <c r="O398" s="2">
        <f t="shared" si="167"/>
        <v>0.96631162390064473</v>
      </c>
      <c r="P398" s="2">
        <f t="shared" si="168"/>
        <v>0.16547079999999995</v>
      </c>
      <c r="Q398" s="2">
        <f t="shared" si="169"/>
        <v>3.2335488424157086</v>
      </c>
      <c r="R398" s="2">
        <f t="shared" si="170"/>
        <v>1.066367532368147</v>
      </c>
      <c r="S398" s="2">
        <f t="shared" si="183"/>
        <v>28.826369619251235</v>
      </c>
      <c r="T398" s="2">
        <f t="shared" si="171"/>
        <v>0.17123958349176757</v>
      </c>
      <c r="U398" s="2">
        <f t="shared" si="172"/>
        <v>0.40226672260933183</v>
      </c>
      <c r="V398" s="2">
        <v>0</v>
      </c>
      <c r="W398" s="2">
        <f t="shared" si="184"/>
        <v>2.3491456496603251</v>
      </c>
      <c r="X398" s="16">
        <f t="shared" si="185"/>
        <v>18</v>
      </c>
      <c r="Y398" s="16">
        <f t="shared" si="186"/>
        <v>-2.1196575683673937</v>
      </c>
      <c r="Z398" s="1">
        <f t="shared" si="187"/>
        <v>1.7017466898502281E-2</v>
      </c>
      <c r="AA398" s="16">
        <f t="shared" si="188"/>
        <v>0.57652739238502471</v>
      </c>
      <c r="AB398" s="1">
        <f t="shared" si="189"/>
        <v>0</v>
      </c>
      <c r="AC398" s="1">
        <f t="shared" si="190"/>
        <v>1</v>
      </c>
    </row>
    <row r="399" spans="4:29" x14ac:dyDescent="0.3">
      <c r="D399" s="2">
        <v>7.6</v>
      </c>
      <c r="E399" s="2">
        <v>2.8</v>
      </c>
      <c r="F399" s="2">
        <v>6</v>
      </c>
      <c r="G399" s="2">
        <v>30</v>
      </c>
      <c r="H399" s="2">
        <v>0.18</v>
      </c>
      <c r="I399" s="2">
        <v>43.5</v>
      </c>
      <c r="J399" s="2">
        <v>38.6</v>
      </c>
      <c r="K399" s="2">
        <f t="shared" si="191"/>
        <v>1.1269430051813472</v>
      </c>
      <c r="L399" s="2">
        <v>0.13</v>
      </c>
      <c r="N399" s="2">
        <f t="shared" si="166"/>
        <v>0.97858000000000001</v>
      </c>
      <c r="O399" s="2">
        <f t="shared" si="167"/>
        <v>0.96631162390064473</v>
      </c>
      <c r="P399" s="2">
        <f t="shared" si="168"/>
        <v>0.1290280546632124</v>
      </c>
      <c r="Q399" s="2">
        <f t="shared" si="169"/>
        <v>4.7062381229592694</v>
      </c>
      <c r="R399" s="2">
        <f t="shared" si="170"/>
        <v>1.1543167672515497</v>
      </c>
      <c r="S399" s="2">
        <f t="shared" si="183"/>
        <v>11.632138726468568</v>
      </c>
      <c r="T399" s="2">
        <f t="shared" si="171"/>
        <v>0.13352634023212262</v>
      </c>
      <c r="U399" s="2">
        <f t="shared" si="172"/>
        <v>0.12779225158622726</v>
      </c>
      <c r="V399" s="2">
        <v>1</v>
      </c>
      <c r="W399" s="2">
        <f t="shared" si="184"/>
        <v>0.95705649809672599</v>
      </c>
      <c r="X399" s="16">
        <f t="shared" si="185"/>
        <v>30</v>
      </c>
      <c r="Y399" s="16">
        <f t="shared" si="186"/>
        <v>1.4901551405620317</v>
      </c>
      <c r="Z399" s="1">
        <f t="shared" si="187"/>
        <v>0.93190827576210034</v>
      </c>
      <c r="AA399" s="16">
        <f t="shared" si="188"/>
        <v>0.23264277452937138</v>
      </c>
      <c r="AB399" s="1">
        <f t="shared" si="189"/>
        <v>1</v>
      </c>
      <c r="AC399" s="1">
        <f t="shared" si="190"/>
        <v>0</v>
      </c>
    </row>
    <row r="400" spans="4:29" x14ac:dyDescent="0.3">
      <c r="D400" s="2">
        <v>7.6</v>
      </c>
      <c r="E400" s="2">
        <v>10.1</v>
      </c>
      <c r="F400" s="2">
        <v>18</v>
      </c>
      <c r="G400" s="2">
        <v>23</v>
      </c>
      <c r="H400" s="2">
        <v>0.18</v>
      </c>
      <c r="I400" s="2">
        <v>180.5</v>
      </c>
      <c r="J400" s="2">
        <v>103.9</v>
      </c>
      <c r="K400" s="2">
        <f t="shared" si="191"/>
        <v>1.7372473532242541</v>
      </c>
      <c r="L400" s="2">
        <v>0.19</v>
      </c>
      <c r="N400" s="2">
        <f t="shared" si="166"/>
        <v>0.90432999999999986</v>
      </c>
      <c r="O400" s="2">
        <f t="shared" si="167"/>
        <v>0.96631162390064473</v>
      </c>
      <c r="P400" s="2">
        <f t="shared" si="168"/>
        <v>0.18381225317613081</v>
      </c>
      <c r="Q400" s="2">
        <f t="shared" si="169"/>
        <v>4.0585743151227893</v>
      </c>
      <c r="R400" s="2">
        <f t="shared" si="170"/>
        <v>1.1003041250361925</v>
      </c>
      <c r="S400" s="2">
        <f t="shared" si="183"/>
        <v>23.864048565774254</v>
      </c>
      <c r="T400" s="2">
        <f t="shared" si="171"/>
        <v>0.19022047197791986</v>
      </c>
      <c r="U400" s="2">
        <f t="shared" si="172"/>
        <v>0.2710509398291962</v>
      </c>
      <c r="V400" s="2">
        <v>0</v>
      </c>
      <c r="W400" s="2">
        <f t="shared" si="184"/>
        <v>1.4249304347255476</v>
      </c>
      <c r="X400" s="16">
        <f t="shared" si="185"/>
        <v>23</v>
      </c>
      <c r="Y400" s="16">
        <f t="shared" si="186"/>
        <v>-6.8584897593524374E-2</v>
      </c>
      <c r="Z400" s="1">
        <f t="shared" si="187"/>
        <v>0.47266002026583503</v>
      </c>
      <c r="AA400" s="16">
        <f t="shared" si="188"/>
        <v>0.47728097131548508</v>
      </c>
      <c r="AB400" s="1">
        <f t="shared" si="189"/>
        <v>0</v>
      </c>
      <c r="AC400" s="1">
        <f t="shared" si="190"/>
        <v>1</v>
      </c>
    </row>
    <row r="401" spans="4:29" x14ac:dyDescent="0.3">
      <c r="D401" s="2">
        <v>7.6</v>
      </c>
      <c r="E401" s="2">
        <v>11.8</v>
      </c>
      <c r="F401" s="2">
        <v>13</v>
      </c>
      <c r="G401" s="2">
        <v>31</v>
      </c>
      <c r="H401" s="2">
        <v>0.18</v>
      </c>
      <c r="I401" s="2">
        <v>213.8</v>
      </c>
      <c r="J401" s="2">
        <v>120.6</v>
      </c>
      <c r="K401" s="2">
        <f t="shared" si="191"/>
        <v>1.7728026533996686</v>
      </c>
      <c r="L401" s="2">
        <v>0.18</v>
      </c>
      <c r="N401" s="2">
        <f t="shared" si="166"/>
        <v>0.85893999999999981</v>
      </c>
      <c r="O401" s="2">
        <f t="shared" si="167"/>
        <v>0.96631162390064473</v>
      </c>
      <c r="P401" s="2">
        <f t="shared" si="168"/>
        <v>0.17815953999999998</v>
      </c>
      <c r="Q401" s="2">
        <f t="shared" si="169"/>
        <v>4.7697280085108265</v>
      </c>
      <c r="R401" s="2">
        <f t="shared" si="170"/>
        <v>1.1626006952477308</v>
      </c>
      <c r="S401" s="2">
        <f t="shared" si="183"/>
        <v>19.883537046731327</v>
      </c>
      <c r="T401" s="2">
        <f t="shared" si="171"/>
        <v>0.1843706891166593</v>
      </c>
      <c r="U401" s="2">
        <f t="shared" si="172"/>
        <v>0.21396569695619252</v>
      </c>
      <c r="V401" s="2">
        <v>0</v>
      </c>
      <c r="W401" s="2">
        <f t="shared" si="184"/>
        <v>1.1605190498626774</v>
      </c>
      <c r="X401" s="16">
        <f t="shared" si="185"/>
        <v>31</v>
      </c>
      <c r="Y401" s="16">
        <f t="shared" si="186"/>
        <v>1.7015745349285984</v>
      </c>
      <c r="Z401" s="1">
        <f t="shared" si="187"/>
        <v>0.95558242272611416</v>
      </c>
      <c r="AA401" s="16">
        <f t="shared" si="188"/>
        <v>0.39767074093462651</v>
      </c>
      <c r="AB401" s="1">
        <f t="shared" si="189"/>
        <v>0</v>
      </c>
      <c r="AC401" s="1">
        <f t="shared" si="190"/>
        <v>1</v>
      </c>
    </row>
    <row r="402" spans="4:29" x14ac:dyDescent="0.3">
      <c r="D402" s="2">
        <v>7.6</v>
      </c>
      <c r="E402" s="2">
        <v>16.2</v>
      </c>
      <c r="F402" s="2">
        <v>11</v>
      </c>
      <c r="G402" s="2">
        <v>30</v>
      </c>
      <c r="H402" s="2">
        <v>0.18</v>
      </c>
      <c r="I402" s="2">
        <v>300.7</v>
      </c>
      <c r="J402" s="2">
        <v>164.3</v>
      </c>
      <c r="K402" s="2">
        <f t="shared" si="191"/>
        <v>1.8301886792452828</v>
      </c>
      <c r="L402" s="2">
        <v>0.16</v>
      </c>
      <c r="N402" s="2">
        <f t="shared" si="166"/>
        <v>0.74146000000000001</v>
      </c>
      <c r="O402" s="2">
        <f t="shared" si="167"/>
        <v>0.96631162390064473</v>
      </c>
      <c r="P402" s="2">
        <f t="shared" si="168"/>
        <v>0.15877036867924527</v>
      </c>
      <c r="Q402" s="2">
        <f t="shared" si="169"/>
        <v>4.7062381229592694</v>
      </c>
      <c r="R402" s="2">
        <f t="shared" si="170"/>
        <v>1.1543167672515497</v>
      </c>
      <c r="S402" s="2">
        <f t="shared" si="183"/>
        <v>17.403722562726315</v>
      </c>
      <c r="T402" s="2">
        <f t="shared" si="171"/>
        <v>0.16430555604655531</v>
      </c>
      <c r="U402" s="2">
        <f t="shared" si="172"/>
        <v>0.18521309878182343</v>
      </c>
      <c r="V402" s="2">
        <v>0</v>
      </c>
      <c r="W402" s="2">
        <f t="shared" si="184"/>
        <v>1.1272479351175688</v>
      </c>
      <c r="X402" s="16">
        <f t="shared" si="185"/>
        <v>30</v>
      </c>
      <c r="Y402" s="16">
        <f t="shared" si="186"/>
        <v>2.4242995040601114</v>
      </c>
      <c r="Z402" s="1">
        <f t="shared" si="187"/>
        <v>0.99233102496701497</v>
      </c>
      <c r="AA402" s="16">
        <f t="shared" si="188"/>
        <v>0.3480744512545263</v>
      </c>
      <c r="AB402" s="1">
        <f t="shared" si="189"/>
        <v>0</v>
      </c>
      <c r="AC402" s="1">
        <f t="shared" si="190"/>
        <v>1</v>
      </c>
    </row>
    <row r="403" spans="4:29" x14ac:dyDescent="0.3">
      <c r="D403" s="2">
        <v>7.6</v>
      </c>
      <c r="E403" s="2">
        <v>17.8</v>
      </c>
      <c r="F403" s="2">
        <v>18</v>
      </c>
      <c r="G403" s="2">
        <v>20</v>
      </c>
      <c r="H403" s="2">
        <v>0.18</v>
      </c>
      <c r="I403" s="2">
        <v>331.9</v>
      </c>
      <c r="J403" s="2">
        <v>179.9</v>
      </c>
      <c r="K403" s="2">
        <f t="shared" si="191"/>
        <v>1.8449138410227903</v>
      </c>
      <c r="L403" s="2">
        <v>0.15</v>
      </c>
      <c r="N403" s="2">
        <f t="shared" si="166"/>
        <v>0.69873999999999992</v>
      </c>
      <c r="O403" s="2">
        <f t="shared" si="167"/>
        <v>0.96631162390064473</v>
      </c>
      <c r="P403" s="2">
        <f t="shared" si="168"/>
        <v>0.15082646638132294</v>
      </c>
      <c r="Q403" s="2">
        <f t="shared" si="169"/>
        <v>3.6146679572174487</v>
      </c>
      <c r="R403" s="2">
        <f t="shared" si="170"/>
        <v>1.0794427190999916</v>
      </c>
      <c r="S403" s="2">
        <f t="shared" si="183"/>
        <v>23.044636901017299</v>
      </c>
      <c r="T403" s="2">
        <f t="shared" si="171"/>
        <v>0.15608470668343194</v>
      </c>
      <c r="U403" s="2">
        <f t="shared" si="172"/>
        <v>0.25763952396968209</v>
      </c>
      <c r="V403" s="2">
        <v>0</v>
      </c>
      <c r="W403" s="2">
        <f t="shared" si="184"/>
        <v>1.6506391269467657</v>
      </c>
      <c r="X403" s="16">
        <f t="shared" si="185"/>
        <v>20</v>
      </c>
      <c r="Y403" s="16">
        <f t="shared" si="186"/>
        <v>-0.1564730186354642</v>
      </c>
      <c r="Z403" s="1">
        <f t="shared" si="187"/>
        <v>0.43783009263742761</v>
      </c>
      <c r="AA403" s="16">
        <f t="shared" si="188"/>
        <v>0.46089273802034597</v>
      </c>
      <c r="AB403" s="1">
        <f t="shared" si="189"/>
        <v>0</v>
      </c>
      <c r="AC403" s="1">
        <f t="shared" si="190"/>
        <v>1</v>
      </c>
    </row>
    <row r="404" spans="4:29" x14ac:dyDescent="0.3">
      <c r="D404" s="2">
        <v>7.6</v>
      </c>
      <c r="E404" s="2">
        <v>19.2</v>
      </c>
      <c r="F404" s="2">
        <v>43</v>
      </c>
      <c r="G404" s="2">
        <v>29</v>
      </c>
      <c r="H404" s="2">
        <v>0.18</v>
      </c>
      <c r="I404" s="2">
        <v>361.1</v>
      </c>
      <c r="J404" s="2">
        <v>195.3</v>
      </c>
      <c r="K404" s="2">
        <f t="shared" si="191"/>
        <v>1.8489503328213006</v>
      </c>
      <c r="L404" s="2">
        <v>0.14000000000000001</v>
      </c>
      <c r="N404" s="2">
        <f t="shared" si="166"/>
        <v>0.66135999999999995</v>
      </c>
      <c r="O404" s="2">
        <f t="shared" si="167"/>
        <v>0.96631162390064473</v>
      </c>
      <c r="P404" s="2">
        <f t="shared" si="168"/>
        <v>0.14307014967741935</v>
      </c>
      <c r="Q404" s="2">
        <f t="shared" si="169"/>
        <v>4.6370504164880719</v>
      </c>
      <c r="R404" s="2">
        <f t="shared" si="170"/>
        <v>1.1461697794069006</v>
      </c>
      <c r="S404" s="2">
        <f t="shared" si="183"/>
        <v>50</v>
      </c>
      <c r="T404" s="2">
        <f t="shared" si="171"/>
        <v>0.14805798268254061</v>
      </c>
      <c r="U404" s="2">
        <f t="shared" si="172"/>
        <v>0.30303870636902364</v>
      </c>
      <c r="V404" s="2">
        <v>0</v>
      </c>
      <c r="W404" s="2">
        <f t="shared" si="184"/>
        <v>5</v>
      </c>
      <c r="X404" s="16">
        <f t="shared" si="185"/>
        <v>29</v>
      </c>
      <c r="Y404" s="16">
        <f t="shared" si="186"/>
        <v>-11.044371432188516</v>
      </c>
      <c r="Z404" s="1">
        <f t="shared" si="187"/>
        <v>1.1669767028503379E-28</v>
      </c>
      <c r="AA404" s="16">
        <f t="shared" si="188"/>
        <v>1</v>
      </c>
      <c r="AB404" s="1">
        <f t="shared" si="189"/>
        <v>0</v>
      </c>
      <c r="AC404" s="1">
        <f t="shared" si="190"/>
        <v>1</v>
      </c>
    </row>
    <row r="405" spans="4:29" x14ac:dyDescent="0.3">
      <c r="D405" s="2">
        <v>7.6</v>
      </c>
      <c r="E405" s="2">
        <v>4.2</v>
      </c>
      <c r="F405" s="2">
        <v>6</v>
      </c>
      <c r="G405" s="2">
        <v>19</v>
      </c>
      <c r="H405" s="2">
        <v>0.18</v>
      </c>
      <c r="I405" s="2">
        <v>64.400000000000006</v>
      </c>
      <c r="J405" s="2">
        <v>45.7</v>
      </c>
      <c r="K405" s="2">
        <f t="shared" si="191"/>
        <v>1.4091903719912473</v>
      </c>
      <c r="L405" s="2">
        <v>0.16</v>
      </c>
      <c r="N405" s="2">
        <f t="shared" si="166"/>
        <v>0.96787000000000001</v>
      </c>
      <c r="O405" s="2">
        <f t="shared" si="167"/>
        <v>0.96631162390064473</v>
      </c>
      <c r="P405" s="2">
        <f t="shared" si="168"/>
        <v>0.1595778309846827</v>
      </c>
      <c r="Q405" s="2">
        <f t="shared" si="169"/>
        <v>3.4338573135717136</v>
      </c>
      <c r="R405" s="2">
        <f t="shared" si="170"/>
        <v>1.0728190799272728</v>
      </c>
      <c r="S405" s="2">
        <f t="shared" si="183"/>
        <v>9.8707717931353507</v>
      </c>
      <c r="T405" s="2">
        <f t="shared" si="171"/>
        <v>0.16514116878831042</v>
      </c>
      <c r="U405" s="2">
        <f t="shared" si="172"/>
        <v>0.1119814255894921</v>
      </c>
      <c r="V405" s="2">
        <v>1</v>
      </c>
      <c r="W405" s="2">
        <f t="shared" si="184"/>
        <v>0.67809514981111574</v>
      </c>
      <c r="X405" s="16">
        <f t="shared" si="185"/>
        <v>19</v>
      </c>
      <c r="Y405" s="16">
        <f t="shared" si="186"/>
        <v>3.0713609779468318</v>
      </c>
      <c r="Z405" s="1">
        <f t="shared" si="187"/>
        <v>0.99893457316407208</v>
      </c>
      <c r="AA405" s="16">
        <f t="shared" si="188"/>
        <v>0.19741543586270702</v>
      </c>
      <c r="AB405" s="1">
        <f t="shared" si="189"/>
        <v>1</v>
      </c>
      <c r="AC405" s="1">
        <f t="shared" si="190"/>
        <v>0</v>
      </c>
    </row>
    <row r="406" spans="4:29" x14ac:dyDescent="0.3">
      <c r="D406" s="2">
        <v>7.6</v>
      </c>
      <c r="E406" s="2">
        <v>17.2</v>
      </c>
      <c r="F406" s="2">
        <v>30</v>
      </c>
      <c r="G406" s="2">
        <v>20</v>
      </c>
      <c r="H406" s="2">
        <v>0.38</v>
      </c>
      <c r="I406" s="2">
        <v>339.1</v>
      </c>
      <c r="J406" s="2">
        <v>180</v>
      </c>
      <c r="K406" s="2">
        <f t="shared" si="191"/>
        <v>1.8838888888888889</v>
      </c>
      <c r="L406" s="2">
        <v>0.33</v>
      </c>
      <c r="N406" s="2">
        <f t="shared" si="166"/>
        <v>0.71475999999999995</v>
      </c>
      <c r="O406" s="2">
        <f t="shared" si="167"/>
        <v>0.96631162390064473</v>
      </c>
      <c r="P406" s="2">
        <f t="shared" si="168"/>
        <v>0.33259252028888892</v>
      </c>
      <c r="Q406" s="2">
        <f t="shared" si="169"/>
        <v>3.6146679572174487</v>
      </c>
      <c r="R406" s="2">
        <f t="shared" si="170"/>
        <v>1.0794427190999916</v>
      </c>
      <c r="S406" s="2">
        <f t="shared" si="183"/>
        <v>35.997949530217198</v>
      </c>
      <c r="T406" s="2">
        <f t="shared" si="171"/>
        <v>0.34418764305694183</v>
      </c>
      <c r="U406" s="2">
        <f t="shared" si="172"/>
        <v>-0.23855680308729013</v>
      </c>
      <c r="V406" s="2">
        <v>0</v>
      </c>
      <c r="W406" s="2">
        <f t="shared" si="184"/>
        <v>5</v>
      </c>
      <c r="X406" s="16">
        <f t="shared" si="185"/>
        <v>20</v>
      </c>
      <c r="Y406" s="16">
        <f t="shared" si="186"/>
        <v>-1.0544900428762645</v>
      </c>
      <c r="Z406" s="1">
        <f t="shared" si="187"/>
        <v>0.14582930847561104</v>
      </c>
      <c r="AA406" s="16">
        <f t="shared" si="188"/>
        <v>0.71995899060434398</v>
      </c>
      <c r="AB406" s="1">
        <f t="shared" si="189"/>
        <v>0</v>
      </c>
      <c r="AC406" s="1">
        <f t="shared" si="190"/>
        <v>1</v>
      </c>
    </row>
    <row r="407" spans="4:29" x14ac:dyDescent="0.3">
      <c r="D407" s="2">
        <v>7.6</v>
      </c>
      <c r="E407" s="2">
        <v>6.2</v>
      </c>
      <c r="F407" s="2">
        <v>20</v>
      </c>
      <c r="G407" s="2">
        <v>32</v>
      </c>
      <c r="H407" s="2">
        <v>0.38</v>
      </c>
      <c r="I407" s="2">
        <v>150.4</v>
      </c>
      <c r="J407" s="2">
        <v>96.4</v>
      </c>
      <c r="K407" s="2">
        <f t="shared" si="191"/>
        <v>1.5601659751037344</v>
      </c>
      <c r="L407" s="2">
        <v>0.37</v>
      </c>
      <c r="N407" s="2">
        <f t="shared" si="166"/>
        <v>0.95257000000000003</v>
      </c>
      <c r="O407" s="2">
        <f t="shared" si="167"/>
        <v>0.96631162390064473</v>
      </c>
      <c r="P407" s="2">
        <f t="shared" si="168"/>
        <v>0.36708332381742748</v>
      </c>
      <c r="Q407" s="2">
        <f t="shared" si="169"/>
        <v>4.8281005285266305</v>
      </c>
      <c r="R407" s="2">
        <f t="shared" si="170"/>
        <v>1.1710193359837562</v>
      </c>
      <c r="S407" s="2">
        <f t="shared" si="183"/>
        <v>28.248487248201751</v>
      </c>
      <c r="T407" s="2">
        <f t="shared" si="171"/>
        <v>0.3798808942560859</v>
      </c>
      <c r="U407" s="2">
        <f t="shared" si="172"/>
        <v>0.37858157126398839</v>
      </c>
      <c r="V407" s="2">
        <v>1</v>
      </c>
      <c r="W407" s="2">
        <f t="shared" si="184"/>
        <v>0.99657965690893213</v>
      </c>
      <c r="X407" s="16">
        <f t="shared" si="185"/>
        <v>32</v>
      </c>
      <c r="Y407" s="16">
        <f t="shared" si="186"/>
        <v>1.9987793833132048</v>
      </c>
      <c r="Z407" s="1">
        <f t="shared" si="187"/>
        <v>0.97718388528663835</v>
      </c>
      <c r="AA407" s="16">
        <f t="shared" si="188"/>
        <v>0.56496974496403507</v>
      </c>
      <c r="AB407" s="1">
        <f t="shared" si="189"/>
        <v>1</v>
      </c>
      <c r="AC407" s="1">
        <f t="shared" si="190"/>
        <v>0</v>
      </c>
    </row>
    <row r="408" spans="4:29" x14ac:dyDescent="0.3">
      <c r="D408" s="2">
        <v>7.6</v>
      </c>
      <c r="E408" s="2">
        <v>12.2</v>
      </c>
      <c r="F408" s="2">
        <v>21</v>
      </c>
      <c r="G408" s="2">
        <v>19</v>
      </c>
      <c r="H408" s="2">
        <v>0.38</v>
      </c>
      <c r="I408" s="2">
        <v>279.2</v>
      </c>
      <c r="J408" s="2">
        <v>166.3</v>
      </c>
      <c r="K408" s="2">
        <f t="shared" si="191"/>
        <v>1.6788935658448585</v>
      </c>
      <c r="L408" s="2">
        <v>0.36</v>
      </c>
      <c r="N408" s="2">
        <f t="shared" si="166"/>
        <v>0.84826000000000001</v>
      </c>
      <c r="O408" s="2">
        <f t="shared" si="167"/>
        <v>0.96631162390064473</v>
      </c>
      <c r="P408" s="2">
        <f t="shared" si="168"/>
        <v>0.35176214927239929</v>
      </c>
      <c r="Q408" s="2">
        <f t="shared" si="169"/>
        <v>3.4338573135717136</v>
      </c>
      <c r="R408" s="2">
        <f t="shared" si="170"/>
        <v>1.0728190799272728</v>
      </c>
      <c r="S408" s="2">
        <f t="shared" si="183"/>
        <v>25.96305799204444</v>
      </c>
      <c r="T408" s="2">
        <f t="shared" si="171"/>
        <v>0.36402557991847889</v>
      </c>
      <c r="U408" s="2">
        <f t="shared" si="172"/>
        <v>0.31228317673753064</v>
      </c>
      <c r="V408" s="2">
        <v>1</v>
      </c>
      <c r="W408" s="2">
        <f t="shared" si="184"/>
        <v>0.8578605294920878</v>
      </c>
      <c r="X408" s="16">
        <f t="shared" si="185"/>
        <v>19</v>
      </c>
      <c r="Y408" s="16">
        <f t="shared" si="186"/>
        <v>2.7631062949054446</v>
      </c>
      <c r="Z408" s="1">
        <f t="shared" si="187"/>
        <v>0.99713729411515617</v>
      </c>
      <c r="AA408" s="16">
        <f t="shared" si="188"/>
        <v>0.51926115984088883</v>
      </c>
      <c r="AB408" s="1">
        <f t="shared" si="189"/>
        <v>1</v>
      </c>
      <c r="AC408" s="1">
        <f t="shared" si="190"/>
        <v>0</v>
      </c>
    </row>
    <row r="409" spans="4:29" x14ac:dyDescent="0.3">
      <c r="D409" s="2">
        <v>7.6</v>
      </c>
      <c r="E409" s="2">
        <v>14.2</v>
      </c>
      <c r="F409" s="2">
        <v>36</v>
      </c>
      <c r="G409" s="2">
        <v>19</v>
      </c>
      <c r="H409" s="2">
        <v>0.38</v>
      </c>
      <c r="I409" s="2">
        <v>320.60000000000002</v>
      </c>
      <c r="J409" s="2">
        <v>188.2</v>
      </c>
      <c r="K409" s="2">
        <f t="shared" si="191"/>
        <v>1.703506907545165</v>
      </c>
      <c r="L409" s="2">
        <v>0.34</v>
      </c>
      <c r="N409" s="2">
        <f t="shared" si="166"/>
        <v>0.7948599999999999</v>
      </c>
      <c r="O409" s="2">
        <f t="shared" si="167"/>
        <v>0.96631162390064473</v>
      </c>
      <c r="P409" s="2">
        <f t="shared" si="168"/>
        <v>0.33445022663124341</v>
      </c>
      <c r="Q409" s="2">
        <f t="shared" si="169"/>
        <v>3.4338573135717136</v>
      </c>
      <c r="R409" s="2">
        <f t="shared" si="170"/>
        <v>1.0728190799272728</v>
      </c>
      <c r="S409" s="2">
        <f t="shared" si="183"/>
        <v>42.055344190953534</v>
      </c>
      <c r="T409" s="2">
        <f t="shared" si="171"/>
        <v>0.34611011433474309</v>
      </c>
      <c r="U409" s="2">
        <f t="shared" si="172"/>
        <v>0.18261057092786576</v>
      </c>
      <c r="V409" s="2">
        <v>0</v>
      </c>
      <c r="W409" s="2">
        <f t="shared" si="184"/>
        <v>5</v>
      </c>
      <c r="X409" s="16">
        <f t="shared" si="185"/>
        <v>19</v>
      </c>
      <c r="Y409" s="16">
        <f t="shared" si="186"/>
        <v>-3.2941117924498342</v>
      </c>
      <c r="Z409" s="1">
        <f t="shared" si="187"/>
        <v>4.9366611095140152E-4</v>
      </c>
      <c r="AA409" s="16">
        <f t="shared" si="188"/>
        <v>0.84110688381907073</v>
      </c>
      <c r="AB409" s="1">
        <f t="shared" si="189"/>
        <v>0</v>
      </c>
      <c r="AC409" s="1">
        <f t="shared" si="190"/>
        <v>1</v>
      </c>
    </row>
    <row r="410" spans="4:29" x14ac:dyDescent="0.3">
      <c r="D410" s="2">
        <v>7.6</v>
      </c>
      <c r="E410" s="2">
        <v>16.2</v>
      </c>
      <c r="F410" s="2">
        <v>49</v>
      </c>
      <c r="G410" s="2">
        <v>26</v>
      </c>
      <c r="H410" s="2">
        <v>0.38</v>
      </c>
      <c r="I410" s="2">
        <v>362.6</v>
      </c>
      <c r="J410" s="2">
        <v>210.5</v>
      </c>
      <c r="K410" s="2">
        <f t="shared" si="191"/>
        <v>1.7225653206650833</v>
      </c>
      <c r="L410" s="2">
        <v>0.31</v>
      </c>
      <c r="N410" s="2">
        <f t="shared" si="166"/>
        <v>0.74146000000000001</v>
      </c>
      <c r="O410" s="2">
        <f t="shared" si="167"/>
        <v>0.96631162390064473</v>
      </c>
      <c r="P410" s="2">
        <f t="shared" si="168"/>
        <v>0.3154716808171022</v>
      </c>
      <c r="Q410" s="2">
        <f t="shared" si="169"/>
        <v>4.3882692946874364</v>
      </c>
      <c r="R410" s="2">
        <f t="shared" si="170"/>
        <v>1.1225745073534124</v>
      </c>
      <c r="S410" s="2">
        <f t="shared" si="183"/>
        <v>50</v>
      </c>
      <c r="T410" s="2">
        <f t="shared" si="171"/>
        <v>0.32646992234622929</v>
      </c>
      <c r="U410" s="2">
        <f t="shared" si="172"/>
        <v>0.30303870636902364</v>
      </c>
      <c r="V410" s="2">
        <v>0</v>
      </c>
      <c r="W410" s="2">
        <f t="shared" si="184"/>
        <v>5</v>
      </c>
      <c r="X410" s="16">
        <f t="shared" si="185"/>
        <v>26</v>
      </c>
      <c r="Y410" s="16">
        <f t="shared" si="186"/>
        <v>-9.2473767977316008</v>
      </c>
      <c r="Z410" s="1">
        <f t="shared" si="187"/>
        <v>1.1503476875817109E-20</v>
      </c>
      <c r="AA410" s="16">
        <f t="shared" si="188"/>
        <v>1</v>
      </c>
      <c r="AB410" s="1">
        <f t="shared" si="189"/>
        <v>0</v>
      </c>
      <c r="AC410" s="1">
        <f t="shared" si="190"/>
        <v>1</v>
      </c>
    </row>
    <row r="411" spans="4:29" hidden="1" x14ac:dyDescent="0.3">
      <c r="D411" s="2">
        <v>7.6</v>
      </c>
      <c r="E411" s="2">
        <v>1.2</v>
      </c>
      <c r="F411" s="2">
        <v>41</v>
      </c>
      <c r="G411" s="2">
        <v>22</v>
      </c>
      <c r="H411" s="2">
        <v>0.38</v>
      </c>
      <c r="I411" s="2">
        <v>24.8</v>
      </c>
      <c r="J411" s="2">
        <v>24.8</v>
      </c>
      <c r="K411" s="2">
        <f t="shared" si="191"/>
        <v>1</v>
      </c>
      <c r="L411" s="2">
        <v>0.25</v>
      </c>
      <c r="N411" s="2">
        <f t="shared" si="166"/>
        <v>0.99082000000000003</v>
      </c>
      <c r="O411" s="2">
        <f t="shared" si="167"/>
        <v>0.96631162390064473</v>
      </c>
      <c r="P411" s="2">
        <f t="shared" si="168"/>
        <v>0.24473254000000003</v>
      </c>
      <c r="Q411" s="2">
        <f t="shared" si="169"/>
        <v>3.925281296360597</v>
      </c>
      <c r="R411" s="2">
        <f t="shared" si="170"/>
        <v>1.0931891467161154</v>
      </c>
      <c r="S411" s="2">
        <f t="shared" si="173"/>
        <v>48.746036311721326</v>
      </c>
      <c r="T411" s="2">
        <f t="shared" si="171"/>
        <v>0.25326461355406732</v>
      </c>
      <c r="U411" s="2">
        <f t="shared" si="172"/>
        <v>0.28844327488184762</v>
      </c>
      <c r="V411" s="2">
        <v>0</v>
      </c>
      <c r="W411" s="2" t="str">
        <f t="shared" si="174"/>
        <v>Non-Liq.</v>
      </c>
    </row>
    <row r="412" spans="4:29" x14ac:dyDescent="0.3">
      <c r="D412" s="2">
        <v>7.6</v>
      </c>
      <c r="E412" s="2">
        <v>5.8</v>
      </c>
      <c r="F412" s="2">
        <v>9</v>
      </c>
      <c r="G412" s="2">
        <v>25</v>
      </c>
      <c r="H412" s="2">
        <v>0.38</v>
      </c>
      <c r="I412" s="2">
        <v>96.8</v>
      </c>
      <c r="J412" s="2">
        <v>89</v>
      </c>
      <c r="K412" s="2">
        <f t="shared" si="191"/>
        <v>1.0876404494382022</v>
      </c>
      <c r="L412" s="2">
        <v>0.26</v>
      </c>
      <c r="N412" s="2">
        <f t="shared" si="166"/>
        <v>0.95562999999999998</v>
      </c>
      <c r="O412" s="2">
        <f t="shared" si="167"/>
        <v>0.96631162390064473</v>
      </c>
      <c r="P412" s="2">
        <f t="shared" si="168"/>
        <v>0.25672731514606745</v>
      </c>
      <c r="Q412" s="2">
        <f t="shared" si="169"/>
        <v>4.2887700920237108</v>
      </c>
      <c r="R412" s="2">
        <f t="shared" si="170"/>
        <v>1.115</v>
      </c>
      <c r="S412" s="2">
        <f t="shared" ref="S412:S435" si="192">IF(Q412+R412*F412&lt;=50,Q412+R412*F412,50)</f>
        <v>14.323770092023711</v>
      </c>
      <c r="T412" s="2">
        <f t="shared" si="171"/>
        <v>0.26567756073320703</v>
      </c>
      <c r="U412" s="2">
        <f t="shared" si="172"/>
        <v>0.15333584163776198</v>
      </c>
      <c r="V412" s="2">
        <v>1</v>
      </c>
      <c r="W412" s="2">
        <f t="shared" ref="W412:W435" si="193">IF(S412&lt;=30,U412/T412,5)</f>
        <v>0.57715014100020878</v>
      </c>
      <c r="X412" s="16">
        <f t="shared" ref="X412:X435" si="194">IF(G412&lt;5,5,IF(G412&gt;35,35,G412))</f>
        <v>25</v>
      </c>
      <c r="Y412" s="16">
        <f t="shared" ref="Y412:Y435" si="195">-(F412*(1+0.004*X412)-13.32*LN(P412)-29.53*LN(D412)-3.7*LN(J412/100)+0.05*X412+16.85)/2.7</f>
        <v>4.9438130840944581</v>
      </c>
      <c r="Z412" s="1">
        <f t="shared" ref="Z412:Z435" si="196">_xlfn.NORM.S.DIST(Y412,TRUE)</f>
        <v>0.99999961695420414</v>
      </c>
      <c r="AA412" s="16">
        <f t="shared" ref="AA412:AA435" si="197">S412/50</f>
        <v>0.28647540184047421</v>
      </c>
      <c r="AB412" s="1">
        <f t="shared" ref="AB412:AB435" si="198">IF(AND(V412=1,W412&lt;=1),1,0)</f>
        <v>1</v>
      </c>
      <c r="AC412" s="1">
        <f t="shared" ref="AC412:AC435" si="199">IF(AND(V412=0,W412&gt;1),1,0)</f>
        <v>0</v>
      </c>
    </row>
    <row r="413" spans="4:29" x14ac:dyDescent="0.3">
      <c r="D413" s="2">
        <v>7.6</v>
      </c>
      <c r="E413" s="2">
        <v>7.2</v>
      </c>
      <c r="F413" s="2">
        <v>23</v>
      </c>
      <c r="G413" s="2">
        <v>19</v>
      </c>
      <c r="H413" s="2">
        <v>0.38</v>
      </c>
      <c r="I413" s="2">
        <v>125.1</v>
      </c>
      <c r="J413" s="2">
        <v>103.5</v>
      </c>
      <c r="K413" s="2">
        <f t="shared" si="191"/>
        <v>1.2086956521739129</v>
      </c>
      <c r="L413" s="2">
        <v>0.28999999999999998</v>
      </c>
      <c r="N413" s="2">
        <f t="shared" si="166"/>
        <v>0.94491999999999998</v>
      </c>
      <c r="O413" s="2">
        <f t="shared" si="167"/>
        <v>0.96631162390064473</v>
      </c>
      <c r="P413" s="2">
        <f t="shared" si="168"/>
        <v>0.28210381182608696</v>
      </c>
      <c r="Q413" s="2">
        <f t="shared" si="169"/>
        <v>3.4338573135717136</v>
      </c>
      <c r="R413" s="2">
        <f t="shared" si="170"/>
        <v>1.0728190799272728</v>
      </c>
      <c r="S413" s="2">
        <f t="shared" si="192"/>
        <v>28.10869615189899</v>
      </c>
      <c r="T413" s="2">
        <f t="shared" si="171"/>
        <v>0.2919387543816741</v>
      </c>
      <c r="U413" s="2">
        <f t="shared" si="172"/>
        <v>0.37342449811112677</v>
      </c>
      <c r="V413" s="2">
        <v>1</v>
      </c>
      <c r="W413" s="2">
        <f t="shared" si="193"/>
        <v>1.2791193101513343</v>
      </c>
      <c r="X413" s="16">
        <f t="shared" si="194"/>
        <v>19</v>
      </c>
      <c r="Y413" s="16">
        <f t="shared" si="195"/>
        <v>0.22752127412392165</v>
      </c>
      <c r="Z413" s="1">
        <f t="shared" si="196"/>
        <v>0.5899907856959945</v>
      </c>
      <c r="AA413" s="16">
        <f t="shared" si="197"/>
        <v>0.56217392303797975</v>
      </c>
      <c r="AB413" s="1">
        <f t="shared" si="198"/>
        <v>0</v>
      </c>
      <c r="AC413" s="1">
        <f t="shared" si="199"/>
        <v>0</v>
      </c>
    </row>
    <row r="414" spans="4:29" x14ac:dyDescent="0.3">
      <c r="D414" s="2">
        <v>7.6</v>
      </c>
      <c r="E414" s="2">
        <v>19.2</v>
      </c>
      <c r="F414" s="2">
        <v>38</v>
      </c>
      <c r="G414" s="2">
        <v>29</v>
      </c>
      <c r="H414" s="2">
        <v>0.38</v>
      </c>
      <c r="I414" s="2">
        <v>371.3</v>
      </c>
      <c r="J414" s="2">
        <v>232</v>
      </c>
      <c r="K414" s="2">
        <f t="shared" si="191"/>
        <v>1.6004310344827586</v>
      </c>
      <c r="L414" s="2">
        <v>0.26</v>
      </c>
      <c r="N414" s="2">
        <f t="shared" si="166"/>
        <v>0.66135999999999995</v>
      </c>
      <c r="O414" s="2">
        <f t="shared" si="167"/>
        <v>0.96631162390064473</v>
      </c>
      <c r="P414" s="2">
        <f t="shared" si="168"/>
        <v>0.26143988403448276</v>
      </c>
      <c r="Q414" s="2">
        <f t="shared" si="169"/>
        <v>4.6370504164880719</v>
      </c>
      <c r="R414" s="2">
        <f t="shared" si="170"/>
        <v>1.1461697794069006</v>
      </c>
      <c r="S414" s="2">
        <f t="shared" si="192"/>
        <v>48.191502033950293</v>
      </c>
      <c r="T414" s="2">
        <f t="shared" si="171"/>
        <v>0.27055442319853928</v>
      </c>
      <c r="U414" s="2">
        <f t="shared" si="172"/>
        <v>0.28168947413384426</v>
      </c>
      <c r="V414" s="2">
        <v>0</v>
      </c>
      <c r="W414" s="2">
        <f t="shared" si="193"/>
        <v>5</v>
      </c>
      <c r="X414" s="16">
        <f t="shared" si="194"/>
        <v>29</v>
      </c>
      <c r="Y414" s="16">
        <f t="shared" si="195"/>
        <v>-5.7675710382616447</v>
      </c>
      <c r="Z414" s="1">
        <f t="shared" si="196"/>
        <v>4.0211094688165187E-9</v>
      </c>
      <c r="AA414" s="16">
        <f t="shared" si="197"/>
        <v>0.96383004067900591</v>
      </c>
      <c r="AB414" s="1">
        <f t="shared" si="198"/>
        <v>0</v>
      </c>
      <c r="AC414" s="1">
        <f t="shared" si="199"/>
        <v>1</v>
      </c>
    </row>
    <row r="415" spans="4:29" x14ac:dyDescent="0.3">
      <c r="D415" s="2">
        <v>7.6</v>
      </c>
      <c r="E415" s="2">
        <v>3.8</v>
      </c>
      <c r="F415" s="2">
        <v>15</v>
      </c>
      <c r="G415" s="2">
        <v>30</v>
      </c>
      <c r="H415" s="2">
        <v>0.38</v>
      </c>
      <c r="I415" s="2">
        <v>74.099999999999994</v>
      </c>
      <c r="J415" s="2">
        <v>51.5</v>
      </c>
      <c r="K415" s="2">
        <f t="shared" si="191"/>
        <v>1.4388349514563106</v>
      </c>
      <c r="L415" s="2">
        <v>0.35</v>
      </c>
      <c r="N415" s="2">
        <f t="shared" si="166"/>
        <v>0.97092999999999996</v>
      </c>
      <c r="O415" s="2">
        <f t="shared" si="167"/>
        <v>0.96631162390064473</v>
      </c>
      <c r="P415" s="2">
        <f t="shared" si="168"/>
        <v>0.34506098079611652</v>
      </c>
      <c r="Q415" s="2">
        <f t="shared" si="169"/>
        <v>4.7062381229592694</v>
      </c>
      <c r="R415" s="2">
        <f t="shared" si="170"/>
        <v>1.1543167672515497</v>
      </c>
      <c r="S415" s="2">
        <f t="shared" si="192"/>
        <v>22.020989631732515</v>
      </c>
      <c r="T415" s="2">
        <f t="shared" si="171"/>
        <v>0.3570907896183968</v>
      </c>
      <c r="U415" s="2">
        <f t="shared" si="172"/>
        <v>0.24230866238393561</v>
      </c>
      <c r="V415" s="2">
        <v>1</v>
      </c>
      <c r="W415" s="2">
        <f t="shared" si="193"/>
        <v>0.67856318176920072</v>
      </c>
      <c r="X415" s="16">
        <f t="shared" si="194"/>
        <v>30</v>
      </c>
      <c r="Y415" s="16">
        <f t="shared" si="195"/>
        <v>3.0048171268611252</v>
      </c>
      <c r="Z415" s="1">
        <f t="shared" si="196"/>
        <v>0.99867129714349179</v>
      </c>
      <c r="AA415" s="16">
        <f t="shared" si="197"/>
        <v>0.44041979263465031</v>
      </c>
      <c r="AB415" s="1">
        <f t="shared" si="198"/>
        <v>1</v>
      </c>
      <c r="AC415" s="1">
        <f t="shared" si="199"/>
        <v>0</v>
      </c>
    </row>
    <row r="416" spans="4:29" x14ac:dyDescent="0.3">
      <c r="D416" s="2">
        <v>7.6</v>
      </c>
      <c r="E416" s="2">
        <v>5.8</v>
      </c>
      <c r="F416" s="2">
        <v>14</v>
      </c>
      <c r="G416" s="2">
        <v>30</v>
      </c>
      <c r="H416" s="2">
        <v>0.38</v>
      </c>
      <c r="I416" s="2">
        <v>115.1</v>
      </c>
      <c r="J416" s="2">
        <v>73</v>
      </c>
      <c r="K416" s="2">
        <f t="shared" si="191"/>
        <v>1.5767123287671232</v>
      </c>
      <c r="L416" s="2">
        <v>0.38</v>
      </c>
      <c r="N416" s="2">
        <f t="shared" si="166"/>
        <v>0.95562999999999998</v>
      </c>
      <c r="O416" s="2">
        <f t="shared" si="167"/>
        <v>0.96631162390064473</v>
      </c>
      <c r="P416" s="2">
        <f t="shared" si="168"/>
        <v>0.37216813987671232</v>
      </c>
      <c r="Q416" s="2">
        <f t="shared" si="169"/>
        <v>4.7062381229592694</v>
      </c>
      <c r="R416" s="2">
        <f t="shared" si="170"/>
        <v>1.1543167672515497</v>
      </c>
      <c r="S416" s="2">
        <f t="shared" si="192"/>
        <v>20.866672864480968</v>
      </c>
      <c r="T416" s="2">
        <f t="shared" si="171"/>
        <v>0.38514298148914566</v>
      </c>
      <c r="U416" s="2">
        <f t="shared" si="172"/>
        <v>0.22648715436291467</v>
      </c>
      <c r="V416" s="2">
        <v>1</v>
      </c>
      <c r="W416" s="2">
        <f t="shared" si="193"/>
        <v>0.58805992903520599</v>
      </c>
      <c r="X416" s="16">
        <f t="shared" si="194"/>
        <v>30</v>
      </c>
      <c r="Y416" s="16">
        <f t="shared" si="195"/>
        <v>4.2708047932156177</v>
      </c>
      <c r="Z416" s="1">
        <f t="shared" si="196"/>
        <v>0.99999026155825177</v>
      </c>
      <c r="AA416" s="16">
        <f t="shared" si="197"/>
        <v>0.41733345728961935</v>
      </c>
      <c r="AB416" s="1">
        <f t="shared" si="198"/>
        <v>1</v>
      </c>
      <c r="AC416" s="1">
        <f t="shared" si="199"/>
        <v>0</v>
      </c>
    </row>
    <row r="417" spans="4:29" x14ac:dyDescent="0.3">
      <c r="D417" s="2">
        <v>7.6</v>
      </c>
      <c r="E417" s="2">
        <v>18.8</v>
      </c>
      <c r="F417" s="2">
        <v>63</v>
      </c>
      <c r="G417" s="2">
        <v>16</v>
      </c>
      <c r="H417" s="2">
        <v>0.38</v>
      </c>
      <c r="I417" s="2">
        <v>378.9</v>
      </c>
      <c r="J417" s="2">
        <v>209.2</v>
      </c>
      <c r="K417" s="2">
        <f t="shared" si="191"/>
        <v>1.8111854684512427</v>
      </c>
      <c r="L417" s="2">
        <v>0.28999999999999998</v>
      </c>
      <c r="N417" s="2">
        <f t="shared" si="166"/>
        <v>0.67203999999999986</v>
      </c>
      <c r="O417" s="2">
        <f t="shared" si="167"/>
        <v>0.96631162390064473</v>
      </c>
      <c r="P417" s="2">
        <f t="shared" si="168"/>
        <v>0.30064570330783935</v>
      </c>
      <c r="Q417" s="2">
        <f t="shared" si="169"/>
        <v>2.7671350306678164</v>
      </c>
      <c r="R417" s="2">
        <f t="shared" si="170"/>
        <v>1.054</v>
      </c>
      <c r="S417" s="2">
        <f t="shared" si="192"/>
        <v>50</v>
      </c>
      <c r="T417" s="2">
        <f t="shared" si="171"/>
        <v>0.31112706902380333</v>
      </c>
      <c r="U417" s="2">
        <f t="shared" si="172"/>
        <v>0.30303870636902364</v>
      </c>
      <c r="V417" s="2">
        <v>0</v>
      </c>
      <c r="W417" s="2">
        <f t="shared" si="193"/>
        <v>5</v>
      </c>
      <c r="X417" s="16">
        <f t="shared" si="194"/>
        <v>16</v>
      </c>
      <c r="Y417" s="16">
        <f t="shared" si="195"/>
        <v>-14.099265026698943</v>
      </c>
      <c r="Z417" s="1">
        <f t="shared" si="196"/>
        <v>1.918727354129395E-45</v>
      </c>
      <c r="AA417" s="16">
        <f t="shared" si="197"/>
        <v>1</v>
      </c>
      <c r="AB417" s="1">
        <f t="shared" si="198"/>
        <v>0</v>
      </c>
      <c r="AC417" s="1">
        <f t="shared" si="199"/>
        <v>1</v>
      </c>
    </row>
    <row r="418" spans="4:29" x14ac:dyDescent="0.3">
      <c r="D418" s="2">
        <v>7.6</v>
      </c>
      <c r="E418" s="2">
        <v>14.8</v>
      </c>
      <c r="F418" s="2">
        <v>36</v>
      </c>
      <c r="G418" s="2">
        <v>35</v>
      </c>
      <c r="H418" s="2">
        <v>0.38</v>
      </c>
      <c r="I418" s="2">
        <v>302.7</v>
      </c>
      <c r="J418" s="2">
        <v>176.2</v>
      </c>
      <c r="K418" s="2">
        <f t="shared" si="191"/>
        <v>1.7179341657207718</v>
      </c>
      <c r="L418" s="2">
        <v>0.33</v>
      </c>
      <c r="N418" s="2">
        <f t="shared" si="166"/>
        <v>0.77883999999999987</v>
      </c>
      <c r="O418" s="2">
        <f t="shared" si="167"/>
        <v>0.96631162390064473</v>
      </c>
      <c r="P418" s="2">
        <f t="shared" si="168"/>
        <v>0.33048497387060161</v>
      </c>
      <c r="Q418" s="2">
        <f t="shared" si="169"/>
        <v>5</v>
      </c>
      <c r="R418" s="2">
        <f t="shared" si="170"/>
        <v>1.2</v>
      </c>
      <c r="S418" s="2">
        <f t="shared" si="192"/>
        <v>48.199999999999996</v>
      </c>
      <c r="T418" s="2">
        <f t="shared" si="171"/>
        <v>0.34200662156640038</v>
      </c>
      <c r="U418" s="2">
        <f t="shared" si="172"/>
        <v>0.2817945334393207</v>
      </c>
      <c r="V418" s="2">
        <v>0</v>
      </c>
      <c r="W418" s="2">
        <f t="shared" si="193"/>
        <v>5</v>
      </c>
      <c r="X418" s="16">
        <f t="shared" si="194"/>
        <v>35</v>
      </c>
      <c r="Y418" s="16">
        <f t="shared" si="195"/>
        <v>-4.5928682316148137</v>
      </c>
      <c r="Z418" s="1">
        <f t="shared" si="196"/>
        <v>2.1859756681560393E-6</v>
      </c>
      <c r="AA418" s="16">
        <f t="shared" si="197"/>
        <v>0.96399999999999997</v>
      </c>
      <c r="AB418" s="1">
        <f t="shared" si="198"/>
        <v>0</v>
      </c>
      <c r="AC418" s="1">
        <f t="shared" si="199"/>
        <v>1</v>
      </c>
    </row>
    <row r="419" spans="4:29" x14ac:dyDescent="0.3">
      <c r="D419" s="2">
        <v>7.6</v>
      </c>
      <c r="E419" s="2">
        <v>4.2</v>
      </c>
      <c r="F419" s="2">
        <v>8</v>
      </c>
      <c r="G419" s="2">
        <v>32</v>
      </c>
      <c r="H419" s="2">
        <v>0.67</v>
      </c>
      <c r="I419" s="2">
        <v>76.7</v>
      </c>
      <c r="J419" s="2">
        <v>46.7</v>
      </c>
      <c r="K419" s="2">
        <f t="shared" si="191"/>
        <v>1.6423982869379015</v>
      </c>
      <c r="L419" s="2">
        <v>0.71</v>
      </c>
      <c r="N419" s="2">
        <f t="shared" si="166"/>
        <v>0.96787000000000001</v>
      </c>
      <c r="O419" s="2">
        <f t="shared" si="167"/>
        <v>0.96631162390064473</v>
      </c>
      <c r="P419" s="2">
        <f t="shared" si="168"/>
        <v>0.69228300705567458</v>
      </c>
      <c r="Q419" s="2">
        <f t="shared" si="169"/>
        <v>4.8281005285266305</v>
      </c>
      <c r="R419" s="2">
        <f t="shared" si="170"/>
        <v>1.1710193359837562</v>
      </c>
      <c r="S419" s="2">
        <f t="shared" si="192"/>
        <v>14.196255216396679</v>
      </c>
      <c r="T419" s="2">
        <f t="shared" si="171"/>
        <v>0.71641796490161491</v>
      </c>
      <c r="U419" s="2">
        <f t="shared" si="172"/>
        <v>0.15208335700909903</v>
      </c>
      <c r="V419" s="2">
        <v>1</v>
      </c>
      <c r="W419" s="2">
        <f t="shared" si="193"/>
        <v>0.21228300302322053</v>
      </c>
      <c r="X419" s="16">
        <f t="shared" si="194"/>
        <v>32</v>
      </c>
      <c r="Y419" s="16">
        <f t="shared" si="195"/>
        <v>9.1486564591468618</v>
      </c>
      <c r="Z419" s="1">
        <f t="shared" si="196"/>
        <v>1</v>
      </c>
      <c r="AA419" s="16">
        <f t="shared" si="197"/>
        <v>0.28392510432793361</v>
      </c>
      <c r="AB419" s="1">
        <f t="shared" si="198"/>
        <v>1</v>
      </c>
      <c r="AC419" s="1">
        <f t="shared" si="199"/>
        <v>0</v>
      </c>
    </row>
    <row r="420" spans="4:29" x14ac:dyDescent="0.3">
      <c r="D420" s="2">
        <v>7.6</v>
      </c>
      <c r="E420" s="2">
        <v>8.6</v>
      </c>
      <c r="F420" s="2">
        <v>18</v>
      </c>
      <c r="G420" s="2">
        <v>29</v>
      </c>
      <c r="H420" s="2">
        <v>0.67</v>
      </c>
      <c r="I420" s="2">
        <v>163.19999999999999</v>
      </c>
      <c r="J420" s="2">
        <v>90</v>
      </c>
      <c r="K420" s="2">
        <f t="shared" si="191"/>
        <v>1.8133333333333332</v>
      </c>
      <c r="L420" s="2">
        <v>0.74</v>
      </c>
      <c r="N420" s="2">
        <f t="shared" si="166"/>
        <v>0.93420999999999998</v>
      </c>
      <c r="O420" s="2">
        <f t="shared" si="167"/>
        <v>0.96631162390064473</v>
      </c>
      <c r="P420" s="2">
        <f t="shared" si="168"/>
        <v>0.73775186506666668</v>
      </c>
      <c r="Q420" s="2">
        <f t="shared" si="169"/>
        <v>4.6370504164880719</v>
      </c>
      <c r="R420" s="2">
        <f t="shared" si="170"/>
        <v>1.1461697794069006</v>
      </c>
      <c r="S420" s="2">
        <f t="shared" si="192"/>
        <v>25.268106445812283</v>
      </c>
      <c r="T420" s="2">
        <f t="shared" si="171"/>
        <v>0.76347199683745259</v>
      </c>
      <c r="U420" s="2">
        <f t="shared" si="172"/>
        <v>0.29725810071204628</v>
      </c>
      <c r="V420" s="2">
        <v>1</v>
      </c>
      <c r="W420" s="2">
        <f t="shared" si="193"/>
        <v>0.38935036509968313</v>
      </c>
      <c r="X420" s="16">
        <f t="shared" si="194"/>
        <v>29</v>
      </c>
      <c r="Y420" s="16">
        <f t="shared" si="195"/>
        <v>6.3193096208264823</v>
      </c>
      <c r="Z420" s="1">
        <f t="shared" si="196"/>
        <v>0.99999999986863275</v>
      </c>
      <c r="AA420" s="16">
        <f t="shared" si="197"/>
        <v>0.50536212891624566</v>
      </c>
      <c r="AB420" s="1">
        <f t="shared" si="198"/>
        <v>1</v>
      </c>
      <c r="AC420" s="1">
        <f t="shared" si="199"/>
        <v>0</v>
      </c>
    </row>
    <row r="421" spans="4:29" x14ac:dyDescent="0.3">
      <c r="D421" s="2">
        <v>7.6</v>
      </c>
      <c r="E421" s="2">
        <v>11.2</v>
      </c>
      <c r="F421" s="2">
        <v>23</v>
      </c>
      <c r="G421" s="2">
        <v>33</v>
      </c>
      <c r="H421" s="2">
        <v>0.67</v>
      </c>
      <c r="I421" s="2">
        <v>216.7</v>
      </c>
      <c r="J421" s="2">
        <v>118</v>
      </c>
      <c r="K421" s="2">
        <f t="shared" si="191"/>
        <v>1.8364406779661016</v>
      </c>
      <c r="L421" s="2">
        <v>0.71</v>
      </c>
      <c r="N421" s="2">
        <f t="shared" si="166"/>
        <v>0.87495999999999996</v>
      </c>
      <c r="O421" s="2">
        <f t="shared" si="167"/>
        <v>0.96631162390064473</v>
      </c>
      <c r="P421" s="2">
        <f t="shared" si="168"/>
        <v>0.69976668505084749</v>
      </c>
      <c r="Q421" s="2">
        <f t="shared" si="169"/>
        <v>4.8818683604776183</v>
      </c>
      <c r="R421" s="2">
        <f t="shared" si="170"/>
        <v>1.179570567335755</v>
      </c>
      <c r="S421" s="2">
        <f t="shared" si="192"/>
        <v>32.011991409199986</v>
      </c>
      <c r="T421" s="2">
        <f t="shared" si="171"/>
        <v>0.72416254523167867</v>
      </c>
      <c r="U421" s="2">
        <f t="shared" si="172"/>
        <v>0.73551685570299929</v>
      </c>
      <c r="V421" s="2">
        <v>0</v>
      </c>
      <c r="W421" s="2">
        <f t="shared" si="193"/>
        <v>5</v>
      </c>
      <c r="X421" s="16">
        <f t="shared" si="194"/>
        <v>33</v>
      </c>
      <c r="Y421" s="16">
        <f t="shared" si="195"/>
        <v>4.1526927857115332</v>
      </c>
      <c r="Z421" s="1">
        <f t="shared" si="196"/>
        <v>0.99998357071343114</v>
      </c>
      <c r="AA421" s="16">
        <f t="shared" si="197"/>
        <v>0.64023982818399972</v>
      </c>
      <c r="AB421" s="1">
        <f t="shared" si="198"/>
        <v>0</v>
      </c>
      <c r="AC421" s="1">
        <f t="shared" si="199"/>
        <v>1</v>
      </c>
    </row>
    <row r="422" spans="4:29" x14ac:dyDescent="0.3">
      <c r="D422" s="2">
        <v>7.6</v>
      </c>
      <c r="E422" s="2">
        <v>12.2</v>
      </c>
      <c r="F422" s="2">
        <v>36</v>
      </c>
      <c r="G422" s="2">
        <v>32</v>
      </c>
      <c r="H422" s="2">
        <v>0.67</v>
      </c>
      <c r="I422" s="2">
        <v>238.2</v>
      </c>
      <c r="J422" s="2">
        <v>129.69999999999999</v>
      </c>
      <c r="K422" s="2">
        <f t="shared" si="191"/>
        <v>1.8365458750963763</v>
      </c>
      <c r="L422" s="2">
        <v>0.69</v>
      </c>
      <c r="N422" s="2">
        <f t="shared" si="166"/>
        <v>0.84826000000000001</v>
      </c>
      <c r="O422" s="2">
        <f t="shared" si="167"/>
        <v>0.96631162390064473</v>
      </c>
      <c r="P422" s="2">
        <f t="shared" si="168"/>
        <v>0.67845168994602933</v>
      </c>
      <c r="Q422" s="2">
        <f t="shared" si="169"/>
        <v>4.8281005285266305</v>
      </c>
      <c r="R422" s="2">
        <f t="shared" si="170"/>
        <v>1.1710193359837562</v>
      </c>
      <c r="S422" s="2">
        <f t="shared" si="192"/>
        <v>46.984796623941854</v>
      </c>
      <c r="T422" s="2">
        <f t="shared" si="171"/>
        <v>0.70210444867398913</v>
      </c>
      <c r="U422" s="2">
        <f t="shared" si="172"/>
        <v>0.26621101802515135</v>
      </c>
      <c r="V422" s="2">
        <v>0</v>
      </c>
      <c r="W422" s="2">
        <f t="shared" si="193"/>
        <v>5</v>
      </c>
      <c r="X422" s="16">
        <f t="shared" si="194"/>
        <v>32</v>
      </c>
      <c r="Y422" s="16">
        <f t="shared" si="195"/>
        <v>-1.2488778867970349</v>
      </c>
      <c r="Z422" s="1">
        <f t="shared" si="196"/>
        <v>0.10585487037900873</v>
      </c>
      <c r="AA422" s="16">
        <f t="shared" si="197"/>
        <v>0.93969593247883709</v>
      </c>
      <c r="AB422" s="1">
        <f t="shared" si="198"/>
        <v>0</v>
      </c>
      <c r="AC422" s="1">
        <f t="shared" si="199"/>
        <v>1</v>
      </c>
    </row>
    <row r="423" spans="4:29" x14ac:dyDescent="0.3">
      <c r="D423" s="2">
        <v>7.6</v>
      </c>
      <c r="E423" s="2">
        <v>13.2</v>
      </c>
      <c r="F423" s="2">
        <v>28</v>
      </c>
      <c r="G423" s="2">
        <v>35</v>
      </c>
      <c r="H423" s="2">
        <v>0.67</v>
      </c>
      <c r="I423" s="2">
        <v>259.7</v>
      </c>
      <c r="J423" s="2">
        <v>141.4</v>
      </c>
      <c r="K423" s="2">
        <f t="shared" si="191"/>
        <v>1.8366336633663365</v>
      </c>
      <c r="L423" s="2">
        <v>0.67</v>
      </c>
      <c r="N423" s="2">
        <f t="shared" si="166"/>
        <v>0.82155999999999996</v>
      </c>
      <c r="O423" s="2">
        <f t="shared" si="167"/>
        <v>0.96631162390064473</v>
      </c>
      <c r="P423" s="2">
        <f t="shared" si="168"/>
        <v>0.6571280197029703</v>
      </c>
      <c r="Q423" s="2">
        <f t="shared" si="169"/>
        <v>5</v>
      </c>
      <c r="R423" s="2">
        <f t="shared" si="170"/>
        <v>1.2</v>
      </c>
      <c r="S423" s="2">
        <f t="shared" si="192"/>
        <v>38.6</v>
      </c>
      <c r="T423" s="2">
        <f t="shared" si="171"/>
        <v>0.68003737453802537</v>
      </c>
      <c r="U423" s="2">
        <f t="shared" si="172"/>
        <v>6.380378464246754E-2</v>
      </c>
      <c r="V423" s="2">
        <v>1</v>
      </c>
      <c r="W423" s="2">
        <f t="shared" si="193"/>
        <v>5</v>
      </c>
      <c r="X423" s="16">
        <f t="shared" si="194"/>
        <v>35</v>
      </c>
      <c r="Y423" s="16">
        <f t="shared" si="195"/>
        <v>1.8741582472158957</v>
      </c>
      <c r="Z423" s="1">
        <f t="shared" si="196"/>
        <v>0.96954569148613767</v>
      </c>
      <c r="AA423" s="16">
        <f t="shared" si="197"/>
        <v>0.77200000000000002</v>
      </c>
      <c r="AB423" s="1">
        <f t="shared" si="198"/>
        <v>0</v>
      </c>
      <c r="AC423" s="1">
        <f t="shared" si="199"/>
        <v>0</v>
      </c>
    </row>
    <row r="424" spans="4:29" x14ac:dyDescent="0.3">
      <c r="D424" s="2">
        <v>7.6</v>
      </c>
      <c r="E424" s="2">
        <v>14.2</v>
      </c>
      <c r="F424" s="2">
        <v>58</v>
      </c>
      <c r="G424" s="2">
        <v>32</v>
      </c>
      <c r="H424" s="2">
        <v>0.67</v>
      </c>
      <c r="I424" s="2">
        <v>281.5</v>
      </c>
      <c r="J424" s="2">
        <v>153.4</v>
      </c>
      <c r="K424" s="2">
        <f t="shared" si="191"/>
        <v>1.8350717079530638</v>
      </c>
      <c r="L424" s="2">
        <v>0.64</v>
      </c>
      <c r="N424" s="2">
        <f t="shared" si="166"/>
        <v>0.7948599999999999</v>
      </c>
      <c r="O424" s="2">
        <f t="shared" si="167"/>
        <v>0.96631162390064473</v>
      </c>
      <c r="P424" s="2">
        <f t="shared" si="168"/>
        <v>0.63523123008474569</v>
      </c>
      <c r="Q424" s="2">
        <f t="shared" si="169"/>
        <v>4.8281005285266305</v>
      </c>
      <c r="R424" s="2">
        <f t="shared" si="170"/>
        <v>1.1710193359837562</v>
      </c>
      <c r="S424" s="2">
        <f t="shared" si="192"/>
        <v>50</v>
      </c>
      <c r="T424" s="2">
        <f t="shared" si="171"/>
        <v>0.65737720045273884</v>
      </c>
      <c r="U424" s="2">
        <f t="shared" si="172"/>
        <v>0.30303870636902364</v>
      </c>
      <c r="V424" s="2">
        <v>0</v>
      </c>
      <c r="W424" s="2">
        <f t="shared" si="193"/>
        <v>5</v>
      </c>
      <c r="X424" s="16">
        <f t="shared" si="194"/>
        <v>32</v>
      </c>
      <c r="Y424" s="16">
        <f t="shared" si="195"/>
        <v>-10.534739592814381</v>
      </c>
      <c r="Z424" s="1">
        <f t="shared" si="196"/>
        <v>2.987420572083199E-26</v>
      </c>
      <c r="AA424" s="16">
        <f t="shared" si="197"/>
        <v>1</v>
      </c>
      <c r="AB424" s="1">
        <f t="shared" si="198"/>
        <v>0</v>
      </c>
      <c r="AC424" s="1">
        <f t="shared" si="199"/>
        <v>1</v>
      </c>
    </row>
    <row r="425" spans="4:29" x14ac:dyDescent="0.3">
      <c r="D425" s="2">
        <v>7.6</v>
      </c>
      <c r="E425" s="2">
        <v>14.2</v>
      </c>
      <c r="F425" s="2">
        <v>19</v>
      </c>
      <c r="G425" s="2">
        <v>34</v>
      </c>
      <c r="H425" s="2">
        <v>0.67</v>
      </c>
      <c r="I425" s="2">
        <v>291.39999999999998</v>
      </c>
      <c r="J425" s="2">
        <v>159.4</v>
      </c>
      <c r="K425" s="2">
        <f t="shared" si="191"/>
        <v>1.8281053952321202</v>
      </c>
      <c r="L425" s="2">
        <v>0.64</v>
      </c>
      <c r="N425" s="2">
        <f t="shared" si="166"/>
        <v>0.7948599999999999</v>
      </c>
      <c r="O425" s="2">
        <f t="shared" si="167"/>
        <v>0.96631162390064473</v>
      </c>
      <c r="P425" s="2">
        <f t="shared" si="168"/>
        <v>0.63281976061480549</v>
      </c>
      <c r="Q425" s="2">
        <f t="shared" si="169"/>
        <v>4.9314848948208478</v>
      </c>
      <c r="R425" s="2">
        <f t="shared" si="170"/>
        <v>1.1882523644247402</v>
      </c>
      <c r="S425" s="2">
        <f t="shared" si="192"/>
        <v>27.508279818890912</v>
      </c>
      <c r="T425" s="2">
        <f t="shared" si="171"/>
        <v>0.65488166028712846</v>
      </c>
      <c r="U425" s="2">
        <f t="shared" si="172"/>
        <v>0.35329544020558051</v>
      </c>
      <c r="V425" s="2">
        <v>1</v>
      </c>
      <c r="W425" s="2">
        <f t="shared" si="193"/>
        <v>0.53947981998866867</v>
      </c>
      <c r="X425" s="16">
        <f t="shared" si="194"/>
        <v>34</v>
      </c>
      <c r="Y425" s="16">
        <f t="shared" si="195"/>
        <v>5.6990750154548211</v>
      </c>
      <c r="Z425" s="1">
        <f t="shared" si="196"/>
        <v>0.9999999939770392</v>
      </c>
      <c r="AA425" s="16">
        <f t="shared" si="197"/>
        <v>0.55016559637781826</v>
      </c>
      <c r="AB425" s="1">
        <f t="shared" si="198"/>
        <v>1</v>
      </c>
      <c r="AC425" s="1">
        <f t="shared" si="199"/>
        <v>0</v>
      </c>
    </row>
    <row r="426" spans="4:29" x14ac:dyDescent="0.3">
      <c r="D426" s="2">
        <v>7.6</v>
      </c>
      <c r="E426" s="2">
        <v>13.2</v>
      </c>
      <c r="F426" s="2">
        <v>20</v>
      </c>
      <c r="G426" s="2">
        <v>16</v>
      </c>
      <c r="H426" s="2">
        <v>0.67</v>
      </c>
      <c r="I426" s="2">
        <v>270.2</v>
      </c>
      <c r="J426" s="2">
        <v>145.6</v>
      </c>
      <c r="K426" s="2">
        <f t="shared" si="191"/>
        <v>1.8557692307692308</v>
      </c>
      <c r="L426" s="2">
        <v>0.67</v>
      </c>
      <c r="N426" s="2">
        <f t="shared" si="166"/>
        <v>0.82155999999999996</v>
      </c>
      <c r="O426" s="2">
        <f t="shared" si="167"/>
        <v>0.96631162390064473</v>
      </c>
      <c r="P426" s="2">
        <f t="shared" si="168"/>
        <v>0.66397452250000011</v>
      </c>
      <c r="Q426" s="2">
        <f t="shared" si="169"/>
        <v>2.7671350306678164</v>
      </c>
      <c r="R426" s="2">
        <f t="shared" si="170"/>
        <v>1.054</v>
      </c>
      <c r="S426" s="2">
        <f t="shared" si="192"/>
        <v>23.847135030667818</v>
      </c>
      <c r="T426" s="2">
        <f t="shared" si="171"/>
        <v>0.68712256592731347</v>
      </c>
      <c r="U426" s="2">
        <f t="shared" si="172"/>
        <v>0.27076204186698904</v>
      </c>
      <c r="V426" s="2">
        <v>1</v>
      </c>
      <c r="W426" s="2">
        <f t="shared" si="193"/>
        <v>0.39405202986104715</v>
      </c>
      <c r="X426" s="16">
        <f t="shared" si="194"/>
        <v>16</v>
      </c>
      <c r="Y426" s="16">
        <f t="shared" si="195"/>
        <v>6.2579957322579052</v>
      </c>
      <c r="Z426" s="1">
        <f t="shared" si="196"/>
        <v>0.99999999980502174</v>
      </c>
      <c r="AA426" s="16">
        <f t="shared" si="197"/>
        <v>0.47694270061335636</v>
      </c>
      <c r="AB426" s="1">
        <f t="shared" si="198"/>
        <v>1</v>
      </c>
      <c r="AC426" s="1">
        <f t="shared" si="199"/>
        <v>0</v>
      </c>
    </row>
    <row r="427" spans="4:29" x14ac:dyDescent="0.3">
      <c r="D427" s="2">
        <v>7.6</v>
      </c>
      <c r="E427" s="2">
        <v>14.2</v>
      </c>
      <c r="F427" s="2">
        <v>20</v>
      </c>
      <c r="G427" s="2">
        <v>21</v>
      </c>
      <c r="H427" s="2">
        <v>0.67</v>
      </c>
      <c r="I427" s="2">
        <v>291.89999999999998</v>
      </c>
      <c r="J427" s="2">
        <v>157.5</v>
      </c>
      <c r="K427" s="2">
        <f t="shared" si="191"/>
        <v>1.8533333333333333</v>
      </c>
      <c r="L427" s="2">
        <v>0.65</v>
      </c>
      <c r="N427" s="2">
        <f t="shared" si="166"/>
        <v>0.7948599999999999</v>
      </c>
      <c r="O427" s="2">
        <f t="shared" si="167"/>
        <v>0.96631162390064473</v>
      </c>
      <c r="P427" s="2">
        <f t="shared" si="168"/>
        <v>0.64155270226666661</v>
      </c>
      <c r="Q427" s="2">
        <f t="shared" si="169"/>
        <v>3.7778724140058317</v>
      </c>
      <c r="R427" s="2">
        <f t="shared" si="170"/>
        <v>1.0862340895940727</v>
      </c>
      <c r="S427" s="2">
        <f t="shared" si="192"/>
        <v>25.502554205887286</v>
      </c>
      <c r="T427" s="2">
        <f t="shared" si="171"/>
        <v>0.66391905716393462</v>
      </c>
      <c r="U427" s="2">
        <f t="shared" si="172"/>
        <v>0.3021456916804503</v>
      </c>
      <c r="V427" s="2">
        <v>1</v>
      </c>
      <c r="W427" s="2">
        <f t="shared" si="193"/>
        <v>0.45509416911622796</v>
      </c>
      <c r="X427" s="16">
        <f t="shared" si="194"/>
        <v>21</v>
      </c>
      <c r="Y427" s="16">
        <f t="shared" si="195"/>
        <v>5.9554424154652361</v>
      </c>
      <c r="Z427" s="1">
        <f t="shared" si="196"/>
        <v>0.99999999870315393</v>
      </c>
      <c r="AA427" s="16">
        <f t="shared" si="197"/>
        <v>0.51005108411774569</v>
      </c>
      <c r="AB427" s="1">
        <f t="shared" si="198"/>
        <v>1</v>
      </c>
      <c r="AC427" s="1">
        <f t="shared" si="199"/>
        <v>0</v>
      </c>
    </row>
    <row r="428" spans="4:29" x14ac:dyDescent="0.3">
      <c r="D428" s="2">
        <v>7.6</v>
      </c>
      <c r="E428" s="2">
        <v>15.2</v>
      </c>
      <c r="F428" s="2">
        <v>15</v>
      </c>
      <c r="G428" s="2">
        <v>19</v>
      </c>
      <c r="H428" s="2">
        <v>0.67</v>
      </c>
      <c r="I428" s="2">
        <v>313.2</v>
      </c>
      <c r="J428" s="2">
        <v>169</v>
      </c>
      <c r="K428" s="2">
        <f t="shared" si="191"/>
        <v>1.8532544378698224</v>
      </c>
      <c r="L428" s="2">
        <v>0.62</v>
      </c>
      <c r="N428" s="2">
        <f t="shared" si="166"/>
        <v>0.76815999999999995</v>
      </c>
      <c r="O428" s="2">
        <f t="shared" si="167"/>
        <v>0.96631162390064473</v>
      </c>
      <c r="P428" s="2">
        <f t="shared" si="168"/>
        <v>0.61997602707692312</v>
      </c>
      <c r="Q428" s="2">
        <f t="shared" si="169"/>
        <v>3.4338573135717136</v>
      </c>
      <c r="R428" s="2">
        <f t="shared" si="170"/>
        <v>1.0728190799272728</v>
      </c>
      <c r="S428" s="2">
        <f t="shared" si="192"/>
        <v>19.526143512480807</v>
      </c>
      <c r="T428" s="2">
        <f t="shared" si="171"/>
        <v>0.64159015760806837</v>
      </c>
      <c r="U428" s="2">
        <f t="shared" si="172"/>
        <v>0.20959435429241544</v>
      </c>
      <c r="V428" s="2">
        <v>1</v>
      </c>
      <c r="W428" s="2">
        <f t="shared" si="193"/>
        <v>0.32667950374084676</v>
      </c>
      <c r="X428" s="16">
        <f t="shared" si="194"/>
        <v>19</v>
      </c>
      <c r="Y428" s="16">
        <f t="shared" si="195"/>
        <v>7.9721338481097739</v>
      </c>
      <c r="Z428" s="1">
        <f t="shared" si="196"/>
        <v>0.99999999999999922</v>
      </c>
      <c r="AA428" s="16">
        <f t="shared" si="197"/>
        <v>0.39052287024961613</v>
      </c>
      <c r="AB428" s="1">
        <f t="shared" si="198"/>
        <v>1</v>
      </c>
      <c r="AC428" s="1">
        <f t="shared" si="199"/>
        <v>0</v>
      </c>
    </row>
    <row r="429" spans="4:29" x14ac:dyDescent="0.3">
      <c r="D429" s="2">
        <v>7.6</v>
      </c>
      <c r="E429" s="2">
        <v>2.8</v>
      </c>
      <c r="F429" s="2">
        <v>9</v>
      </c>
      <c r="G429" s="2">
        <v>31</v>
      </c>
      <c r="H429" s="2">
        <v>0.67</v>
      </c>
      <c r="I429" s="2">
        <v>55.2</v>
      </c>
      <c r="J429" s="2">
        <v>43.1</v>
      </c>
      <c r="K429" s="2">
        <f t="shared" si="191"/>
        <v>1.2807424593967518</v>
      </c>
      <c r="L429" s="2">
        <v>0.55000000000000004</v>
      </c>
      <c r="N429" s="2">
        <f t="shared" si="166"/>
        <v>0.97858000000000001</v>
      </c>
      <c r="O429" s="2">
        <f t="shared" si="167"/>
        <v>0.96631162390064473</v>
      </c>
      <c r="P429" s="2">
        <f t="shared" si="168"/>
        <v>0.54581605030162417</v>
      </c>
      <c r="Q429" s="2">
        <f t="shared" si="169"/>
        <v>4.7697280085108265</v>
      </c>
      <c r="R429" s="2">
        <f t="shared" si="170"/>
        <v>1.1626006952477308</v>
      </c>
      <c r="S429" s="2">
        <f t="shared" si="192"/>
        <v>15.233134265740404</v>
      </c>
      <c r="T429" s="2">
        <f t="shared" si="171"/>
        <v>0.56484475277071122</v>
      </c>
      <c r="U429" s="2">
        <f t="shared" si="172"/>
        <v>0.16240747236000197</v>
      </c>
      <c r="V429" s="2">
        <v>1</v>
      </c>
      <c r="W429" s="2">
        <f t="shared" si="193"/>
        <v>0.28752585832363819</v>
      </c>
      <c r="X429" s="16">
        <f t="shared" si="194"/>
        <v>31</v>
      </c>
      <c r="Y429" s="16">
        <f t="shared" si="195"/>
        <v>7.4800812090338891</v>
      </c>
      <c r="Z429" s="1">
        <f t="shared" si="196"/>
        <v>0.99999999999996281</v>
      </c>
      <c r="AA429" s="16">
        <f t="shared" si="197"/>
        <v>0.30466268531480806</v>
      </c>
      <c r="AB429" s="1">
        <f t="shared" si="198"/>
        <v>1</v>
      </c>
      <c r="AC429" s="1">
        <f t="shared" si="199"/>
        <v>0</v>
      </c>
    </row>
    <row r="430" spans="4:29" x14ac:dyDescent="0.3">
      <c r="D430" s="2">
        <v>7.6</v>
      </c>
      <c r="E430" s="2">
        <v>3.8</v>
      </c>
      <c r="F430" s="2">
        <v>18</v>
      </c>
      <c r="G430" s="2">
        <v>19</v>
      </c>
      <c r="H430" s="2">
        <v>0.67</v>
      </c>
      <c r="I430" s="2">
        <v>75.8</v>
      </c>
      <c r="J430" s="2">
        <v>54</v>
      </c>
      <c r="K430" s="2">
        <f t="shared" si="191"/>
        <v>1.4037037037037037</v>
      </c>
      <c r="L430" s="2">
        <v>0.6</v>
      </c>
      <c r="N430" s="2">
        <f t="shared" si="166"/>
        <v>0.97092999999999996</v>
      </c>
      <c r="O430" s="2">
        <f t="shared" si="167"/>
        <v>0.96631162390064473</v>
      </c>
      <c r="P430" s="2">
        <f t="shared" si="168"/>
        <v>0.59354209512962952</v>
      </c>
      <c r="Q430" s="2">
        <f t="shared" si="169"/>
        <v>3.4338573135717136</v>
      </c>
      <c r="R430" s="2">
        <f t="shared" si="170"/>
        <v>1.0728190799272728</v>
      </c>
      <c r="S430" s="2">
        <f t="shared" si="192"/>
        <v>22.744600752262624</v>
      </c>
      <c r="T430" s="2">
        <f t="shared" si="171"/>
        <v>0.61423466348642097</v>
      </c>
      <c r="U430" s="2">
        <f t="shared" si="172"/>
        <v>0.25299838362470439</v>
      </c>
      <c r="V430" s="2">
        <v>1</v>
      </c>
      <c r="W430" s="2">
        <f t="shared" si="193"/>
        <v>0.4118920644899382</v>
      </c>
      <c r="X430" s="16">
        <f t="shared" si="194"/>
        <v>19</v>
      </c>
      <c r="Y430" s="16">
        <f t="shared" si="195"/>
        <v>4.9981441166310585</v>
      </c>
      <c r="Z430" s="1">
        <f t="shared" si="196"/>
        <v>0.99999971057641024</v>
      </c>
      <c r="AA430" s="16">
        <f t="shared" si="197"/>
        <v>0.45489201504525245</v>
      </c>
      <c r="AB430" s="1">
        <f t="shared" si="198"/>
        <v>1</v>
      </c>
      <c r="AC430" s="1">
        <f t="shared" si="199"/>
        <v>0</v>
      </c>
    </row>
    <row r="431" spans="4:29" x14ac:dyDescent="0.3">
      <c r="D431" s="2">
        <v>7.6</v>
      </c>
      <c r="E431" s="2">
        <v>3.8</v>
      </c>
      <c r="F431" s="2">
        <v>4</v>
      </c>
      <c r="G431" s="2">
        <v>31</v>
      </c>
      <c r="H431" s="2">
        <v>0.67</v>
      </c>
      <c r="I431" s="2">
        <v>58.9</v>
      </c>
      <c r="J431" s="2">
        <v>56.9</v>
      </c>
      <c r="K431" s="2">
        <f t="shared" si="191"/>
        <v>1.0351493848857645</v>
      </c>
      <c r="L431" s="2">
        <v>0.45</v>
      </c>
      <c r="N431" s="2">
        <f t="shared" si="166"/>
        <v>0.97092999999999996</v>
      </c>
      <c r="O431" s="2">
        <f t="shared" si="167"/>
        <v>0.96631162390064473</v>
      </c>
      <c r="P431" s="2">
        <f t="shared" si="168"/>
        <v>0.43770258143233748</v>
      </c>
      <c r="Q431" s="2">
        <f t="shared" si="169"/>
        <v>4.7697280085108265</v>
      </c>
      <c r="R431" s="2">
        <f t="shared" si="170"/>
        <v>1.1626006952477308</v>
      </c>
      <c r="S431" s="2">
        <f t="shared" si="192"/>
        <v>9.4201307895017496</v>
      </c>
      <c r="T431" s="2">
        <f t="shared" si="171"/>
        <v>0.45296214037609639</v>
      </c>
      <c r="U431" s="2">
        <f t="shared" si="172"/>
        <v>0.10804282382284565</v>
      </c>
      <c r="V431" s="2">
        <v>1</v>
      </c>
      <c r="W431" s="2">
        <f t="shared" si="193"/>
        <v>0.23852506466244008</v>
      </c>
      <c r="X431" s="16">
        <f t="shared" si="194"/>
        <v>31</v>
      </c>
      <c r="Y431" s="16">
        <f t="shared" si="195"/>
        <v>8.8532179743119777</v>
      </c>
      <c r="Z431" s="1">
        <f t="shared" si="196"/>
        <v>1</v>
      </c>
      <c r="AA431" s="16">
        <f t="shared" si="197"/>
        <v>0.18840261579003501</v>
      </c>
      <c r="AB431" s="1">
        <f t="shared" si="198"/>
        <v>1</v>
      </c>
      <c r="AC431" s="1">
        <f t="shared" si="199"/>
        <v>0</v>
      </c>
    </row>
    <row r="432" spans="4:29" x14ac:dyDescent="0.3">
      <c r="D432" s="2">
        <v>7.6</v>
      </c>
      <c r="E432" s="2">
        <v>7.2</v>
      </c>
      <c r="F432" s="2">
        <v>18</v>
      </c>
      <c r="G432" s="2">
        <v>26</v>
      </c>
      <c r="H432" s="2">
        <v>0.67</v>
      </c>
      <c r="I432" s="2">
        <v>131.4</v>
      </c>
      <c r="J432" s="2">
        <v>96</v>
      </c>
      <c r="K432" s="2">
        <f t="shared" si="191"/>
        <v>1.3687500000000001</v>
      </c>
      <c r="L432" s="2">
        <v>0.56999999999999995</v>
      </c>
      <c r="N432" s="2">
        <f t="shared" si="166"/>
        <v>0.94491999999999998</v>
      </c>
      <c r="O432" s="2">
        <f t="shared" si="167"/>
        <v>0.96631162390064473</v>
      </c>
      <c r="P432" s="2">
        <f t="shared" si="168"/>
        <v>0.56325795337500006</v>
      </c>
      <c r="Q432" s="2">
        <f t="shared" si="169"/>
        <v>4.3882692946874364</v>
      </c>
      <c r="R432" s="2">
        <f t="shared" si="170"/>
        <v>1.1225745073534124</v>
      </c>
      <c r="S432" s="2">
        <f t="shared" si="192"/>
        <v>24.59461042704886</v>
      </c>
      <c r="T432" s="2">
        <f t="shared" si="171"/>
        <v>0.58289473027483085</v>
      </c>
      <c r="U432" s="2">
        <f t="shared" si="172"/>
        <v>0.28409498751272361</v>
      </c>
      <c r="V432" s="2">
        <v>1</v>
      </c>
      <c r="W432" s="2">
        <f t="shared" si="193"/>
        <v>0.48738644005028964</v>
      </c>
      <c r="X432" s="16">
        <f t="shared" si="194"/>
        <v>26</v>
      </c>
      <c r="Y432" s="16">
        <f t="shared" si="195"/>
        <v>5.2119489655654148</v>
      </c>
      <c r="Z432" s="1">
        <f t="shared" si="196"/>
        <v>0.99999990656651905</v>
      </c>
      <c r="AA432" s="16">
        <f t="shared" si="197"/>
        <v>0.4918922085409772</v>
      </c>
      <c r="AB432" s="1">
        <f t="shared" si="198"/>
        <v>1</v>
      </c>
      <c r="AC432" s="1">
        <f t="shared" si="199"/>
        <v>0</v>
      </c>
    </row>
    <row r="433" spans="4:29" x14ac:dyDescent="0.3">
      <c r="D433" s="2">
        <v>7.6</v>
      </c>
      <c r="E433" s="2">
        <v>8.1999999999999993</v>
      </c>
      <c r="F433" s="2">
        <v>22</v>
      </c>
      <c r="G433" s="2">
        <v>33</v>
      </c>
      <c r="H433" s="2">
        <v>0.67</v>
      </c>
      <c r="I433" s="2">
        <v>153</v>
      </c>
      <c r="J433" s="2">
        <v>107.9</v>
      </c>
      <c r="K433" s="2">
        <f t="shared" si="191"/>
        <v>1.417979610750695</v>
      </c>
      <c r="L433" s="2">
        <v>0.59</v>
      </c>
      <c r="N433" s="2">
        <f t="shared" si="166"/>
        <v>0.93727000000000005</v>
      </c>
      <c r="O433" s="2">
        <f t="shared" si="167"/>
        <v>0.96631162390064473</v>
      </c>
      <c r="P433" s="2">
        <f t="shared" si="168"/>
        <v>0.57879245602409646</v>
      </c>
      <c r="Q433" s="2">
        <f t="shared" si="169"/>
        <v>4.8818683604776183</v>
      </c>
      <c r="R433" s="2">
        <f t="shared" si="170"/>
        <v>1.179570567335755</v>
      </c>
      <c r="S433" s="2">
        <f t="shared" si="192"/>
        <v>30.832420841864231</v>
      </c>
      <c r="T433" s="2">
        <f t="shared" si="171"/>
        <v>0.59897080994195651</v>
      </c>
      <c r="U433" s="2">
        <f t="shared" si="172"/>
        <v>0.53948732513560871</v>
      </c>
      <c r="V433" s="2">
        <v>1</v>
      </c>
      <c r="W433" s="2">
        <f t="shared" si="193"/>
        <v>5</v>
      </c>
      <c r="X433" s="16">
        <f t="shared" si="194"/>
        <v>33</v>
      </c>
      <c r="Y433" s="16">
        <f t="shared" si="195"/>
        <v>3.5129701200939545</v>
      </c>
      <c r="Z433" s="1">
        <f t="shared" si="196"/>
        <v>0.99977843634656915</v>
      </c>
      <c r="AA433" s="16">
        <f t="shared" si="197"/>
        <v>0.61664841683728466</v>
      </c>
      <c r="AB433" s="1">
        <f t="shared" si="198"/>
        <v>0</v>
      </c>
      <c r="AC433" s="1">
        <f t="shared" si="199"/>
        <v>0</v>
      </c>
    </row>
    <row r="434" spans="4:29" x14ac:dyDescent="0.3">
      <c r="D434" s="2">
        <v>7.6</v>
      </c>
      <c r="E434" s="2">
        <v>9.1999999999999993</v>
      </c>
      <c r="F434" s="2">
        <v>41</v>
      </c>
      <c r="G434" s="2">
        <v>27</v>
      </c>
      <c r="H434" s="2">
        <v>0.67</v>
      </c>
      <c r="I434" s="2">
        <v>174.9</v>
      </c>
      <c r="J434" s="2">
        <v>120</v>
      </c>
      <c r="K434" s="2">
        <f t="shared" si="191"/>
        <v>1.4575</v>
      </c>
      <c r="L434" s="2">
        <v>0.59</v>
      </c>
      <c r="N434" s="2">
        <f t="shared" si="166"/>
        <v>0.92835999999999996</v>
      </c>
      <c r="O434" s="2">
        <f t="shared" si="167"/>
        <v>0.96631162390064473</v>
      </c>
      <c r="P434" s="2">
        <f t="shared" si="168"/>
        <v>0.58926838685000005</v>
      </c>
      <c r="Q434" s="2">
        <f t="shared" si="169"/>
        <v>4.4788620104201051</v>
      </c>
      <c r="R434" s="2">
        <f t="shared" si="170"/>
        <v>1.1302961154130791</v>
      </c>
      <c r="S434" s="2">
        <f t="shared" si="192"/>
        <v>50</v>
      </c>
      <c r="T434" s="2">
        <f t="shared" si="171"/>
        <v>0.60981196156095097</v>
      </c>
      <c r="U434" s="2">
        <f t="shared" si="172"/>
        <v>0.30303870636902364</v>
      </c>
      <c r="V434" s="2">
        <v>0</v>
      </c>
      <c r="W434" s="2">
        <f t="shared" si="193"/>
        <v>5</v>
      </c>
      <c r="X434" s="16">
        <f t="shared" si="194"/>
        <v>27</v>
      </c>
      <c r="Y434" s="16">
        <f t="shared" si="195"/>
        <v>-3.7432548029608261</v>
      </c>
      <c r="Z434" s="1">
        <f t="shared" si="196"/>
        <v>9.0825928686020214E-5</v>
      </c>
      <c r="AA434" s="16">
        <f t="shared" si="197"/>
        <v>1</v>
      </c>
      <c r="AB434" s="1">
        <f t="shared" si="198"/>
        <v>0</v>
      </c>
      <c r="AC434" s="1">
        <f t="shared" si="199"/>
        <v>1</v>
      </c>
    </row>
    <row r="435" spans="4:29" x14ac:dyDescent="0.3">
      <c r="D435" s="2">
        <v>7.6</v>
      </c>
      <c r="E435" s="2">
        <v>10.199999999999999</v>
      </c>
      <c r="F435" s="2">
        <v>22</v>
      </c>
      <c r="G435" s="2">
        <v>26</v>
      </c>
      <c r="H435" s="2">
        <v>0.67</v>
      </c>
      <c r="I435" s="2">
        <v>197.3</v>
      </c>
      <c r="J435" s="2">
        <v>132.5</v>
      </c>
      <c r="K435" s="2">
        <f t="shared" si="191"/>
        <v>1.4890566037735851</v>
      </c>
      <c r="L435" s="2">
        <v>0.59</v>
      </c>
      <c r="N435" s="2">
        <f t="shared" si="166"/>
        <v>0.90165999999999991</v>
      </c>
      <c r="O435" s="2">
        <f t="shared" si="167"/>
        <v>0.96631162390064473</v>
      </c>
      <c r="P435" s="2">
        <f t="shared" si="168"/>
        <v>0.58471221953962271</v>
      </c>
      <c r="Q435" s="2">
        <f t="shared" si="169"/>
        <v>4.3882692946874364</v>
      </c>
      <c r="R435" s="2">
        <f t="shared" si="170"/>
        <v>1.1225745073534124</v>
      </c>
      <c r="S435" s="2">
        <f t="shared" si="192"/>
        <v>29.084908456462507</v>
      </c>
      <c r="T435" s="2">
        <f t="shared" si="171"/>
        <v>0.60509695327823387</v>
      </c>
      <c r="U435" s="2">
        <f t="shared" si="172"/>
        <v>0.41434206012135921</v>
      </c>
      <c r="V435" s="2">
        <v>1</v>
      </c>
      <c r="W435" s="2">
        <f t="shared" si="193"/>
        <v>0.68475317529955848</v>
      </c>
      <c r="X435" s="16">
        <f t="shared" si="194"/>
        <v>26</v>
      </c>
      <c r="Y435" s="16">
        <f t="shared" si="195"/>
        <v>4.2023922887420087</v>
      </c>
      <c r="Z435" s="1">
        <f t="shared" si="196"/>
        <v>0.99998679455365358</v>
      </c>
      <c r="AA435" s="16">
        <f t="shared" si="197"/>
        <v>0.5816981691292501</v>
      </c>
      <c r="AB435" s="1">
        <f t="shared" si="198"/>
        <v>1</v>
      </c>
      <c r="AC435" s="1">
        <f t="shared" si="199"/>
        <v>0</v>
      </c>
    </row>
    <row r="436" spans="4:29" hidden="1" x14ac:dyDescent="0.3">
      <c r="D436" s="2">
        <v>7.6</v>
      </c>
      <c r="E436" s="2">
        <v>0.8</v>
      </c>
      <c r="F436" s="2">
        <v>14</v>
      </c>
      <c r="G436" s="2">
        <v>23</v>
      </c>
      <c r="H436" s="2">
        <v>0.67</v>
      </c>
      <c r="I436" s="2">
        <v>13.1</v>
      </c>
      <c r="J436" s="2">
        <v>13.1</v>
      </c>
      <c r="K436" s="2">
        <f t="shared" si="191"/>
        <v>1</v>
      </c>
      <c r="L436" s="2">
        <v>0.44</v>
      </c>
      <c r="N436" s="2">
        <f t="shared" si="166"/>
        <v>0.99387999999999999</v>
      </c>
      <c r="O436" s="2">
        <f t="shared" si="167"/>
        <v>0.96631162390064473</v>
      </c>
      <c r="P436" s="2">
        <f t="shared" si="168"/>
        <v>0.43283474000000005</v>
      </c>
      <c r="Q436" s="2">
        <f t="shared" si="169"/>
        <v>4.0585743151227893</v>
      </c>
      <c r="R436" s="2">
        <f t="shared" si="170"/>
        <v>1.1003041250361925</v>
      </c>
      <c r="S436" s="2">
        <f t="shared" si="173"/>
        <v>19.462832065629485</v>
      </c>
      <c r="T436" s="2">
        <f t="shared" si="171"/>
        <v>0.44792459212361058</v>
      </c>
      <c r="U436" s="2">
        <f t="shared" si="172"/>
        <v>0.20882906639058002</v>
      </c>
      <c r="V436" s="2">
        <v>0</v>
      </c>
      <c r="W436" s="2">
        <f t="shared" si="174"/>
        <v>0.46621478271715644</v>
      </c>
    </row>
    <row r="437" spans="4:29" x14ac:dyDescent="0.3">
      <c r="D437" s="2">
        <v>7.6</v>
      </c>
      <c r="E437" s="2">
        <v>3.8</v>
      </c>
      <c r="F437" s="2">
        <v>16</v>
      </c>
      <c r="G437" s="2">
        <v>19</v>
      </c>
      <c r="H437" s="2">
        <v>0.67</v>
      </c>
      <c r="I437" s="2">
        <v>73.7</v>
      </c>
      <c r="J437" s="2">
        <v>46.5</v>
      </c>
      <c r="K437" s="2">
        <f t="shared" si="191"/>
        <v>1.5849462365591398</v>
      </c>
      <c r="L437" s="2">
        <v>0.68</v>
      </c>
      <c r="N437" s="2">
        <f t="shared" si="166"/>
        <v>0.97092999999999996</v>
      </c>
      <c r="O437" s="2">
        <f t="shared" si="167"/>
        <v>0.96631162390064473</v>
      </c>
      <c r="P437" s="2">
        <f t="shared" si="168"/>
        <v>0.67017869044086031</v>
      </c>
      <c r="Q437" s="2">
        <f t="shared" si="169"/>
        <v>3.4338573135717136</v>
      </c>
      <c r="R437" s="2">
        <f t="shared" si="170"/>
        <v>1.0728190799272728</v>
      </c>
      <c r="S437" s="2">
        <f t="shared" ref="S437:S464" si="200">IF(Q437+R437*F437&lt;=50,Q437+R437*F437,50)</f>
        <v>20.598962592408078</v>
      </c>
      <c r="T437" s="2">
        <f t="shared" si="171"/>
        <v>0.69354302883742136</v>
      </c>
      <c r="U437" s="2">
        <f t="shared" si="172"/>
        <v>0.2229997005164947</v>
      </c>
      <c r="V437" s="2">
        <v>1</v>
      </c>
      <c r="W437" s="2">
        <f t="shared" ref="W437:W464" si="201">IF(S437&lt;=30,U437/T437,5)</f>
        <v>0.32153693605760364</v>
      </c>
      <c r="X437" s="16">
        <f t="shared" ref="X437:X464" si="202">IF(G437&lt;5,5,IF(G437&gt;35,35,G437))</f>
        <v>19</v>
      </c>
      <c r="Y437" s="16">
        <f t="shared" ref="Y437:Y464" si="203">-(F437*(1+0.004*X437)-13.32*LN(P437)-29.53*LN(D437)-3.7*LN(J437/100)+0.05*X437+16.85)/2.7</f>
        <v>6.1893527492259652</v>
      </c>
      <c r="Z437" s="1">
        <f t="shared" ref="Z437:Z464" si="204">_xlfn.NORM.S.DIST(Y437,TRUE)</f>
        <v>0.99999999969794118</v>
      </c>
      <c r="AA437" s="16">
        <f t="shared" ref="AA437:AA464" si="205">S437/50</f>
        <v>0.41197925184816159</v>
      </c>
      <c r="AB437" s="1">
        <f t="shared" ref="AB437:AB464" si="206">IF(AND(V437=1,W437&lt;=1),1,0)</f>
        <v>1</v>
      </c>
      <c r="AC437" s="1">
        <f t="shared" ref="AC437:AC464" si="207">IF(AND(V437=0,W437&gt;1),1,0)</f>
        <v>0</v>
      </c>
    </row>
    <row r="438" spans="4:29" x14ac:dyDescent="0.3">
      <c r="D438" s="2">
        <v>7.6</v>
      </c>
      <c r="E438" s="2">
        <v>9.8000000000000007</v>
      </c>
      <c r="F438" s="2">
        <v>15</v>
      </c>
      <c r="G438" s="2">
        <v>23</v>
      </c>
      <c r="H438" s="2">
        <v>0.67</v>
      </c>
      <c r="I438" s="2">
        <v>198.9</v>
      </c>
      <c r="J438" s="2">
        <v>112.8</v>
      </c>
      <c r="K438" s="2">
        <f t="shared" si="191"/>
        <v>1.7632978723404256</v>
      </c>
      <c r="L438" s="2">
        <v>0.71</v>
      </c>
      <c r="N438" s="2">
        <f t="shared" si="166"/>
        <v>0.91233999999999993</v>
      </c>
      <c r="O438" s="2">
        <f t="shared" si="167"/>
        <v>0.96631162390064473</v>
      </c>
      <c r="P438" s="2">
        <f t="shared" si="168"/>
        <v>0.7006006872606384</v>
      </c>
      <c r="Q438" s="2">
        <f t="shared" si="169"/>
        <v>4.0585743151227893</v>
      </c>
      <c r="R438" s="2">
        <f t="shared" si="170"/>
        <v>1.1003041250361925</v>
      </c>
      <c r="S438" s="2">
        <f t="shared" si="200"/>
        <v>20.563136190665677</v>
      </c>
      <c r="T438" s="2">
        <f t="shared" si="171"/>
        <v>0.72502562313446151</v>
      </c>
      <c r="U438" s="2">
        <f t="shared" si="172"/>
        <v>0.22253763000138257</v>
      </c>
      <c r="V438" s="2">
        <v>1</v>
      </c>
      <c r="W438" s="2">
        <f t="shared" si="201"/>
        <v>0.30693760730730929</v>
      </c>
      <c r="X438" s="16">
        <f t="shared" si="202"/>
        <v>23</v>
      </c>
      <c r="Y438" s="16">
        <f t="shared" si="203"/>
        <v>7.8582902128259642</v>
      </c>
      <c r="Z438" s="1">
        <f t="shared" si="204"/>
        <v>0.999999999999998</v>
      </c>
      <c r="AA438" s="16">
        <f t="shared" si="205"/>
        <v>0.41126272381331352</v>
      </c>
      <c r="AB438" s="1">
        <f t="shared" si="206"/>
        <v>1</v>
      </c>
      <c r="AC438" s="1">
        <f t="shared" si="207"/>
        <v>0</v>
      </c>
    </row>
    <row r="439" spans="4:29" x14ac:dyDescent="0.3">
      <c r="D439" s="2">
        <v>7.6</v>
      </c>
      <c r="E439" s="2">
        <v>10.8</v>
      </c>
      <c r="F439" s="2">
        <v>17</v>
      </c>
      <c r="G439" s="2">
        <v>18</v>
      </c>
      <c r="H439" s="2">
        <v>0.67</v>
      </c>
      <c r="I439" s="2">
        <v>219.8</v>
      </c>
      <c r="J439" s="2">
        <v>123.9</v>
      </c>
      <c r="K439" s="2">
        <f t="shared" si="191"/>
        <v>1.7740112994350283</v>
      </c>
      <c r="L439" s="2">
        <v>0.7</v>
      </c>
      <c r="N439" s="2">
        <f t="shared" si="166"/>
        <v>0.88563999999999987</v>
      </c>
      <c r="O439" s="2">
        <f t="shared" si="167"/>
        <v>0.96631162390064473</v>
      </c>
      <c r="P439" s="2">
        <f t="shared" si="168"/>
        <v>0.68422945242937849</v>
      </c>
      <c r="Q439" s="2">
        <f t="shared" si="169"/>
        <v>3.2335488424157086</v>
      </c>
      <c r="R439" s="2">
        <f t="shared" si="170"/>
        <v>1.066367532368147</v>
      </c>
      <c r="S439" s="2">
        <f t="shared" si="200"/>
        <v>21.361796892674207</v>
      </c>
      <c r="T439" s="2">
        <f t="shared" si="171"/>
        <v>0.70808364041756611</v>
      </c>
      <c r="U439" s="2">
        <f t="shared" si="172"/>
        <v>0.23310827624718647</v>
      </c>
      <c r="V439" s="2">
        <v>1</v>
      </c>
      <c r="W439" s="2">
        <f t="shared" si="201"/>
        <v>0.3292100861272822</v>
      </c>
      <c r="X439" s="16">
        <f t="shared" si="202"/>
        <v>18</v>
      </c>
      <c r="Y439" s="16">
        <f t="shared" si="203"/>
        <v>7.2798931310688699</v>
      </c>
      <c r="Z439" s="1">
        <f t="shared" si="204"/>
        <v>0.99999999999983291</v>
      </c>
      <c r="AA439" s="16">
        <f t="shared" si="205"/>
        <v>0.42723593785348413</v>
      </c>
      <c r="AB439" s="1">
        <f t="shared" si="206"/>
        <v>1</v>
      </c>
      <c r="AC439" s="1">
        <f t="shared" si="207"/>
        <v>0</v>
      </c>
    </row>
    <row r="440" spans="4:29" x14ac:dyDescent="0.3">
      <c r="D440" s="2">
        <v>7.6</v>
      </c>
      <c r="E440" s="2">
        <v>15.8</v>
      </c>
      <c r="F440" s="2">
        <v>25</v>
      </c>
      <c r="G440" s="2">
        <v>18</v>
      </c>
      <c r="H440" s="2">
        <v>0.67</v>
      </c>
      <c r="I440" s="2">
        <v>323</v>
      </c>
      <c r="J440" s="2">
        <v>178.1</v>
      </c>
      <c r="K440" s="2">
        <f t="shared" si="191"/>
        <v>1.8135878719820326</v>
      </c>
      <c r="L440" s="2">
        <v>0.59</v>
      </c>
      <c r="N440" s="2">
        <f t="shared" si="166"/>
        <v>0.75213999999999981</v>
      </c>
      <c r="O440" s="2">
        <f t="shared" si="167"/>
        <v>0.96631162390064473</v>
      </c>
      <c r="P440" s="2">
        <f t="shared" si="168"/>
        <v>0.59405334817518241</v>
      </c>
      <c r="Q440" s="2">
        <f t="shared" si="169"/>
        <v>3.2335488424157086</v>
      </c>
      <c r="R440" s="2">
        <f t="shared" si="170"/>
        <v>1.066367532368147</v>
      </c>
      <c r="S440" s="2">
        <f t="shared" si="200"/>
        <v>29.892737151619382</v>
      </c>
      <c r="T440" s="2">
        <f t="shared" si="171"/>
        <v>0.6147637402696321</v>
      </c>
      <c r="U440" s="2">
        <f t="shared" si="172"/>
        <v>0.46032153456297997</v>
      </c>
      <c r="V440" s="2">
        <v>1</v>
      </c>
      <c r="W440" s="2">
        <f t="shared" si="201"/>
        <v>0.74877795226030308</v>
      </c>
      <c r="X440" s="16">
        <f t="shared" si="202"/>
        <v>18</v>
      </c>
      <c r="Y440" s="16">
        <f t="shared" si="203"/>
        <v>3.9036643389049002</v>
      </c>
      <c r="Z440" s="1">
        <f t="shared" si="204"/>
        <v>0.9999526264185592</v>
      </c>
      <c r="AA440" s="16">
        <f t="shared" si="205"/>
        <v>0.59785474303238761</v>
      </c>
      <c r="AB440" s="1">
        <f t="shared" si="206"/>
        <v>1</v>
      </c>
      <c r="AC440" s="1">
        <f t="shared" si="207"/>
        <v>0</v>
      </c>
    </row>
    <row r="441" spans="4:29" x14ac:dyDescent="0.3">
      <c r="D441" s="2">
        <v>7.6</v>
      </c>
      <c r="E441" s="2">
        <v>17.8</v>
      </c>
      <c r="F441" s="2">
        <v>12</v>
      </c>
      <c r="G441" s="2">
        <v>17</v>
      </c>
      <c r="H441" s="2">
        <v>0.67</v>
      </c>
      <c r="I441" s="2">
        <v>366.9</v>
      </c>
      <c r="J441" s="2">
        <v>202.4</v>
      </c>
      <c r="K441" s="2">
        <f t="shared" si="191"/>
        <v>1.8127470355731223</v>
      </c>
      <c r="L441" s="2">
        <v>0.54</v>
      </c>
      <c r="N441" s="2">
        <f t="shared" si="166"/>
        <v>0.69873999999999992</v>
      </c>
      <c r="O441" s="2">
        <f t="shared" si="167"/>
        <v>0.96631162390064473</v>
      </c>
      <c r="P441" s="2">
        <f t="shared" si="168"/>
        <v>0.55162122511363632</v>
      </c>
      <c r="Q441" s="2">
        <f t="shared" si="169"/>
        <v>3.011868208894426</v>
      </c>
      <c r="R441" s="2">
        <f t="shared" si="170"/>
        <v>1.0600927956355002</v>
      </c>
      <c r="S441" s="2">
        <f t="shared" si="200"/>
        <v>15.732981756520427</v>
      </c>
      <c r="T441" s="2">
        <f t="shared" si="171"/>
        <v>0.57085231251482238</v>
      </c>
      <c r="U441" s="2">
        <f t="shared" si="172"/>
        <v>0.16750545587849097</v>
      </c>
      <c r="V441" s="2">
        <v>1</v>
      </c>
      <c r="W441" s="2">
        <f t="shared" si="201"/>
        <v>0.29343045864273631</v>
      </c>
      <c r="X441" s="16">
        <f t="shared" si="202"/>
        <v>17</v>
      </c>
      <c r="Y441" s="16">
        <f t="shared" si="203"/>
        <v>8.9111164974750565</v>
      </c>
      <c r="Z441" s="1">
        <f t="shared" si="204"/>
        <v>1</v>
      </c>
      <c r="AA441" s="16">
        <f t="shared" si="205"/>
        <v>0.31465963513040857</v>
      </c>
      <c r="AB441" s="1">
        <f t="shared" si="206"/>
        <v>1</v>
      </c>
      <c r="AC441" s="1">
        <f t="shared" si="207"/>
        <v>0</v>
      </c>
    </row>
    <row r="442" spans="4:29" x14ac:dyDescent="0.3">
      <c r="D442" s="2">
        <v>7.6</v>
      </c>
      <c r="E442" s="2">
        <v>18.8</v>
      </c>
      <c r="F442" s="2">
        <v>26</v>
      </c>
      <c r="G442" s="2">
        <v>26</v>
      </c>
      <c r="H442" s="2">
        <v>0.67</v>
      </c>
      <c r="I442" s="2">
        <v>387.9</v>
      </c>
      <c r="J442" s="2">
        <v>213.5</v>
      </c>
      <c r="K442" s="2">
        <f t="shared" si="191"/>
        <v>1.8168618266978922</v>
      </c>
      <c r="L442" s="2">
        <v>0.52</v>
      </c>
      <c r="N442" s="2">
        <f t="shared" si="166"/>
        <v>0.67203999999999986</v>
      </c>
      <c r="O442" s="2">
        <f t="shared" si="167"/>
        <v>0.96631162390064473</v>
      </c>
      <c r="P442" s="2">
        <f t="shared" si="168"/>
        <v>0.53174716448711934</v>
      </c>
      <c r="Q442" s="2">
        <f t="shared" si="169"/>
        <v>4.3882692946874364</v>
      </c>
      <c r="R442" s="2">
        <f t="shared" si="170"/>
        <v>1.1225745073534124</v>
      </c>
      <c r="S442" s="2">
        <f t="shared" si="200"/>
        <v>33.575206485876159</v>
      </c>
      <c r="T442" s="2">
        <f t="shared" si="171"/>
        <v>0.55028538551637363</v>
      </c>
      <c r="U442" s="2">
        <f t="shared" si="172"/>
        <v>2.5981350336459776</v>
      </c>
      <c r="V442" s="2">
        <v>0</v>
      </c>
      <c r="W442" s="2">
        <f t="shared" si="201"/>
        <v>5</v>
      </c>
      <c r="X442" s="16">
        <f t="shared" si="202"/>
        <v>26</v>
      </c>
      <c r="Y442" s="16">
        <f t="shared" si="203"/>
        <v>2.7521494072519097</v>
      </c>
      <c r="Z442" s="1">
        <f t="shared" si="204"/>
        <v>0.99703972486654702</v>
      </c>
      <c r="AA442" s="16">
        <f t="shared" si="205"/>
        <v>0.67150412971752316</v>
      </c>
      <c r="AB442" s="1">
        <f t="shared" si="206"/>
        <v>0</v>
      </c>
      <c r="AC442" s="1">
        <f t="shared" si="207"/>
        <v>1</v>
      </c>
    </row>
    <row r="443" spans="4:29" x14ac:dyDescent="0.3">
      <c r="D443" s="2">
        <v>7.6</v>
      </c>
      <c r="E443" s="2">
        <v>19.8</v>
      </c>
      <c r="F443" s="2">
        <v>28</v>
      </c>
      <c r="G443" s="2">
        <v>17</v>
      </c>
      <c r="H443" s="2">
        <v>0.67</v>
      </c>
      <c r="I443" s="2">
        <v>408.9</v>
      </c>
      <c r="J443" s="2">
        <v>224.7</v>
      </c>
      <c r="K443" s="2">
        <f t="shared" si="191"/>
        <v>1.8197596795727637</v>
      </c>
      <c r="L443" s="2">
        <v>0.5</v>
      </c>
      <c r="N443" s="2">
        <f t="shared" si="166"/>
        <v>0.64533999999999991</v>
      </c>
      <c r="O443" s="2">
        <f t="shared" si="167"/>
        <v>0.96631162390064473</v>
      </c>
      <c r="P443" s="2">
        <f t="shared" si="168"/>
        <v>0.51143539640854474</v>
      </c>
      <c r="Q443" s="2">
        <f t="shared" si="169"/>
        <v>3.011868208894426</v>
      </c>
      <c r="R443" s="2">
        <f t="shared" si="170"/>
        <v>1.0600927956355002</v>
      </c>
      <c r="S443" s="2">
        <f t="shared" si="200"/>
        <v>32.694466486688434</v>
      </c>
      <c r="T443" s="2">
        <f t="shared" si="171"/>
        <v>0.52926549133711964</v>
      </c>
      <c r="U443" s="2">
        <f t="shared" si="172"/>
        <v>1.003513033205206</v>
      </c>
      <c r="V443" s="2">
        <v>0</v>
      </c>
      <c r="W443" s="2">
        <f t="shared" si="201"/>
        <v>5</v>
      </c>
      <c r="X443" s="16">
        <f t="shared" si="202"/>
        <v>17</v>
      </c>
      <c r="Y443" s="16">
        <f t="shared" si="203"/>
        <v>2.3522999951083179</v>
      </c>
      <c r="Z443" s="1">
        <f t="shared" si="204"/>
        <v>0.99067113972922061</v>
      </c>
      <c r="AA443" s="16">
        <f t="shared" si="205"/>
        <v>0.65388932973376868</v>
      </c>
      <c r="AB443" s="1">
        <f t="shared" si="206"/>
        <v>0</v>
      </c>
      <c r="AC443" s="1">
        <f t="shared" si="207"/>
        <v>1</v>
      </c>
    </row>
    <row r="444" spans="4:29" x14ac:dyDescent="0.3">
      <c r="D444" s="2">
        <v>7.6</v>
      </c>
      <c r="E444" s="2">
        <v>3.8</v>
      </c>
      <c r="F444" s="2">
        <v>18</v>
      </c>
      <c r="G444" s="2">
        <v>20</v>
      </c>
      <c r="H444" s="2">
        <v>0.67</v>
      </c>
      <c r="I444" s="2">
        <v>64.599999999999994</v>
      </c>
      <c r="J444" s="2">
        <v>58.7</v>
      </c>
      <c r="K444" s="2">
        <f t="shared" si="191"/>
        <v>1.1005110732538328</v>
      </c>
      <c r="L444" s="2">
        <v>0.47</v>
      </c>
      <c r="N444" s="2">
        <f t="shared" si="166"/>
        <v>0.97092999999999996</v>
      </c>
      <c r="O444" s="2">
        <f t="shared" si="167"/>
        <v>0.96631162390064473</v>
      </c>
      <c r="P444" s="2">
        <f t="shared" si="168"/>
        <v>0.46534011872231684</v>
      </c>
      <c r="Q444" s="2">
        <f t="shared" si="169"/>
        <v>3.6146679572174487</v>
      </c>
      <c r="R444" s="2">
        <f t="shared" si="170"/>
        <v>1.0794427190999916</v>
      </c>
      <c r="S444" s="2">
        <f t="shared" si="200"/>
        <v>23.044636901017299</v>
      </c>
      <c r="T444" s="2">
        <f t="shared" si="171"/>
        <v>0.48156320095158317</v>
      </c>
      <c r="U444" s="2">
        <f t="shared" si="172"/>
        <v>0.25763952396968209</v>
      </c>
      <c r="V444" s="2">
        <v>1</v>
      </c>
      <c r="W444" s="2">
        <f t="shared" si="201"/>
        <v>0.53500666882473313</v>
      </c>
      <c r="X444" s="16">
        <f t="shared" si="202"/>
        <v>20</v>
      </c>
      <c r="Y444" s="16">
        <f t="shared" si="203"/>
        <v>3.8668489497542513</v>
      </c>
      <c r="Z444" s="1">
        <f t="shared" si="204"/>
        <v>0.99994487466626802</v>
      </c>
      <c r="AA444" s="16">
        <f t="shared" si="205"/>
        <v>0.46089273802034597</v>
      </c>
      <c r="AB444" s="1">
        <f t="shared" si="206"/>
        <v>1</v>
      </c>
      <c r="AC444" s="1">
        <f t="shared" si="207"/>
        <v>0</v>
      </c>
    </row>
    <row r="445" spans="4:29" x14ac:dyDescent="0.3">
      <c r="D445" s="2">
        <v>7.6</v>
      </c>
      <c r="E445" s="2">
        <v>11.8</v>
      </c>
      <c r="F445" s="2">
        <v>27</v>
      </c>
      <c r="G445" s="2">
        <v>27</v>
      </c>
      <c r="H445" s="2">
        <v>0.67</v>
      </c>
      <c r="I445" s="2">
        <v>234</v>
      </c>
      <c r="J445" s="2">
        <v>149.6</v>
      </c>
      <c r="K445" s="2">
        <f t="shared" si="191"/>
        <v>1.5641711229946524</v>
      </c>
      <c r="L445" s="2">
        <v>0.6</v>
      </c>
      <c r="N445" s="2">
        <f t="shared" si="166"/>
        <v>0.85893999999999981</v>
      </c>
      <c r="O445" s="2">
        <f t="shared" si="167"/>
        <v>0.96631162390064473</v>
      </c>
      <c r="P445" s="2">
        <f t="shared" si="168"/>
        <v>0.58510694237967908</v>
      </c>
      <c r="Q445" s="2">
        <f t="shared" si="169"/>
        <v>4.4788620104201051</v>
      </c>
      <c r="R445" s="2">
        <f t="shared" si="170"/>
        <v>1.1302961154130791</v>
      </c>
      <c r="S445" s="2">
        <f t="shared" si="200"/>
        <v>34.996857126573239</v>
      </c>
      <c r="T445" s="2">
        <f t="shared" si="171"/>
        <v>0.60550543728100614</v>
      </c>
      <c r="U445" s="2">
        <f t="shared" si="172"/>
        <v>-0.74859629104033376</v>
      </c>
      <c r="V445" s="2">
        <v>0</v>
      </c>
      <c r="W445" s="2">
        <f t="shared" si="201"/>
        <v>5</v>
      </c>
      <c r="X445" s="16">
        <f t="shared" si="202"/>
        <v>27</v>
      </c>
      <c r="Y445" s="16">
        <f t="shared" si="203"/>
        <v>2.269097429315635</v>
      </c>
      <c r="Z445" s="1">
        <f t="shared" si="204"/>
        <v>0.98836879916276132</v>
      </c>
      <c r="AA445" s="16">
        <f t="shared" si="205"/>
        <v>0.69993714253146477</v>
      </c>
      <c r="AB445" s="1">
        <f t="shared" si="206"/>
        <v>0</v>
      </c>
      <c r="AC445" s="1">
        <f t="shared" si="207"/>
        <v>1</v>
      </c>
    </row>
    <row r="446" spans="4:29" x14ac:dyDescent="0.3">
      <c r="D446" s="2">
        <v>7.6</v>
      </c>
      <c r="E446" s="2">
        <v>13.2</v>
      </c>
      <c r="F446" s="2">
        <v>30</v>
      </c>
      <c r="G446" s="2">
        <v>20</v>
      </c>
      <c r="H446" s="2">
        <v>0.67</v>
      </c>
      <c r="I446" s="2">
        <v>263.2</v>
      </c>
      <c r="J446" s="2">
        <v>165.1</v>
      </c>
      <c r="K446" s="2">
        <f t="shared" si="191"/>
        <v>1.5941853422168382</v>
      </c>
      <c r="L446" s="2">
        <v>0.57999999999999996</v>
      </c>
      <c r="N446" s="2">
        <f t="shared" si="166"/>
        <v>0.82155999999999996</v>
      </c>
      <c r="O446" s="2">
        <f t="shared" si="167"/>
        <v>0.96631162390064473</v>
      </c>
      <c r="P446" s="2">
        <f t="shared" si="168"/>
        <v>0.57038258519685048</v>
      </c>
      <c r="Q446" s="2">
        <f t="shared" si="169"/>
        <v>3.6146679572174487</v>
      </c>
      <c r="R446" s="2">
        <f t="shared" si="170"/>
        <v>1.0794427190999916</v>
      </c>
      <c r="S446" s="2">
        <f t="shared" si="200"/>
        <v>35.997949530217198</v>
      </c>
      <c r="T446" s="2">
        <f t="shared" si="171"/>
        <v>0.59026774705909646</v>
      </c>
      <c r="U446" s="2">
        <f t="shared" si="172"/>
        <v>-0.23855680308729013</v>
      </c>
      <c r="V446" s="2">
        <v>0</v>
      </c>
      <c r="W446" s="2">
        <f t="shared" si="201"/>
        <v>5</v>
      </c>
      <c r="X446" s="16">
        <f t="shared" si="202"/>
        <v>20</v>
      </c>
      <c r="Y446" s="16">
        <f t="shared" si="203"/>
        <v>1.4880894355204997</v>
      </c>
      <c r="Z446" s="1">
        <f t="shared" si="204"/>
        <v>0.93163634541396168</v>
      </c>
      <c r="AA446" s="16">
        <f t="shared" si="205"/>
        <v>0.71995899060434398</v>
      </c>
      <c r="AB446" s="1">
        <f t="shared" si="206"/>
        <v>0</v>
      </c>
      <c r="AC446" s="1">
        <f t="shared" si="207"/>
        <v>1</v>
      </c>
    </row>
    <row r="447" spans="4:29" x14ac:dyDescent="0.3">
      <c r="D447" s="2">
        <v>7.6</v>
      </c>
      <c r="E447" s="2">
        <v>14.8</v>
      </c>
      <c r="F447" s="2">
        <v>38</v>
      </c>
      <c r="G447" s="2">
        <v>29</v>
      </c>
      <c r="H447" s="2">
        <v>0.67</v>
      </c>
      <c r="I447" s="2">
        <v>304.7</v>
      </c>
      <c r="J447" s="2">
        <v>164.4</v>
      </c>
      <c r="K447" s="2">
        <f t="shared" si="191"/>
        <v>1.8534063260340632</v>
      </c>
      <c r="L447" s="2">
        <v>0.63</v>
      </c>
      <c r="N447" s="2">
        <f t="shared" si="166"/>
        <v>0.77883999999999987</v>
      </c>
      <c r="O447" s="2">
        <f t="shared" si="167"/>
        <v>0.96631162390064473</v>
      </c>
      <c r="P447" s="2">
        <f t="shared" si="168"/>
        <v>0.62864729108272499</v>
      </c>
      <c r="Q447" s="2">
        <f t="shared" si="169"/>
        <v>4.6370504164880719</v>
      </c>
      <c r="R447" s="2">
        <f t="shared" si="170"/>
        <v>1.1461697794069006</v>
      </c>
      <c r="S447" s="2">
        <f t="shared" si="200"/>
        <v>48.191502033950293</v>
      </c>
      <c r="T447" s="2">
        <f t="shared" si="171"/>
        <v>0.65056372658036232</v>
      </c>
      <c r="U447" s="2">
        <f t="shared" si="172"/>
        <v>0.28168947413384426</v>
      </c>
      <c r="V447" s="2">
        <v>0</v>
      </c>
      <c r="W447" s="2">
        <f t="shared" si="201"/>
        <v>5</v>
      </c>
      <c r="X447" s="16">
        <f t="shared" si="202"/>
        <v>29</v>
      </c>
      <c r="Y447" s="16">
        <f t="shared" si="203"/>
        <v>-1.91123554134883</v>
      </c>
      <c r="Z447" s="1">
        <f t="shared" si="204"/>
        <v>2.7987159194048483E-2</v>
      </c>
      <c r="AA447" s="16">
        <f t="shared" si="205"/>
        <v>0.96383004067900591</v>
      </c>
      <c r="AB447" s="1">
        <f t="shared" si="206"/>
        <v>0</v>
      </c>
      <c r="AC447" s="1">
        <f t="shared" si="207"/>
        <v>1</v>
      </c>
    </row>
    <row r="448" spans="4:29" x14ac:dyDescent="0.3">
      <c r="D448" s="2">
        <v>7.6</v>
      </c>
      <c r="E448" s="2">
        <v>5.8</v>
      </c>
      <c r="F448" s="2">
        <v>16</v>
      </c>
      <c r="G448" s="2">
        <v>22</v>
      </c>
      <c r="H448" s="2">
        <v>0.67</v>
      </c>
      <c r="I448" s="2">
        <v>109.3</v>
      </c>
      <c r="J448" s="2">
        <v>66.2</v>
      </c>
      <c r="K448" s="2">
        <f t="shared" si="191"/>
        <v>1.6510574018126887</v>
      </c>
      <c r="L448" s="2">
        <v>0.7</v>
      </c>
      <c r="N448" s="2">
        <f t="shared" si="166"/>
        <v>0.95562999999999998</v>
      </c>
      <c r="O448" s="2">
        <f t="shared" si="167"/>
        <v>0.96631162390064473</v>
      </c>
      <c r="P448" s="2">
        <f t="shared" si="168"/>
        <v>0.6871318934214502</v>
      </c>
      <c r="Q448" s="2">
        <f t="shared" si="169"/>
        <v>3.925281296360597</v>
      </c>
      <c r="R448" s="2">
        <f t="shared" si="170"/>
        <v>1.0931891467161154</v>
      </c>
      <c r="S448" s="2">
        <f t="shared" si="200"/>
        <v>21.416307643818445</v>
      </c>
      <c r="T448" s="2">
        <f t="shared" si="171"/>
        <v>0.71108726877128037</v>
      </c>
      <c r="U448" s="2">
        <f t="shared" si="172"/>
        <v>0.23385167700894469</v>
      </c>
      <c r="V448" s="2">
        <v>1</v>
      </c>
      <c r="W448" s="2">
        <f t="shared" si="201"/>
        <v>0.32886494707327202</v>
      </c>
      <c r="X448" s="16">
        <f t="shared" si="202"/>
        <v>22</v>
      </c>
      <c r="Y448" s="16">
        <f t="shared" si="203"/>
        <v>6.6699834122543038</v>
      </c>
      <c r="Z448" s="1">
        <f t="shared" si="204"/>
        <v>0.99999999998720834</v>
      </c>
      <c r="AA448" s="16">
        <f t="shared" si="205"/>
        <v>0.42832615287636888</v>
      </c>
      <c r="AB448" s="1">
        <f t="shared" si="206"/>
        <v>1</v>
      </c>
      <c r="AC448" s="1">
        <f t="shared" si="207"/>
        <v>0</v>
      </c>
    </row>
    <row r="449" spans="4:29" x14ac:dyDescent="0.3">
      <c r="D449" s="2">
        <v>7.6</v>
      </c>
      <c r="E449" s="2">
        <v>16.2</v>
      </c>
      <c r="F449" s="2">
        <v>37</v>
      </c>
      <c r="G449" s="2">
        <v>35</v>
      </c>
      <c r="H449" s="2">
        <v>0.67</v>
      </c>
      <c r="I449" s="2">
        <v>328.6</v>
      </c>
      <c r="J449" s="2">
        <v>183.5</v>
      </c>
      <c r="K449" s="2">
        <f t="shared" si="191"/>
        <v>1.7907356948228883</v>
      </c>
      <c r="L449" s="2">
        <v>0.56999999999999995</v>
      </c>
      <c r="N449" s="2">
        <f t="shared" si="166"/>
        <v>0.74146000000000001</v>
      </c>
      <c r="O449" s="2">
        <f t="shared" si="167"/>
        <v>0.96631162390064473</v>
      </c>
      <c r="P449" s="2">
        <f t="shared" si="168"/>
        <v>0.57823899584741156</v>
      </c>
      <c r="Q449" s="2">
        <f t="shared" si="169"/>
        <v>5</v>
      </c>
      <c r="R449" s="2">
        <f t="shared" si="170"/>
        <v>1.2</v>
      </c>
      <c r="S449" s="2">
        <f t="shared" si="200"/>
        <v>49.4</v>
      </c>
      <c r="T449" s="2">
        <f t="shared" si="171"/>
        <v>0.59839805456677975</v>
      </c>
      <c r="U449" s="2">
        <f t="shared" si="172"/>
        <v>0.29616296558915162</v>
      </c>
      <c r="V449" s="2">
        <v>0</v>
      </c>
      <c r="W449" s="2">
        <f t="shared" si="201"/>
        <v>5</v>
      </c>
      <c r="X449" s="16">
        <f t="shared" si="202"/>
        <v>35</v>
      </c>
      <c r="Y449" s="16">
        <f t="shared" si="203"/>
        <v>-2.1996250164450997</v>
      </c>
      <c r="Z449" s="1">
        <f t="shared" si="204"/>
        <v>1.3916755390624765E-2</v>
      </c>
      <c r="AA449" s="16">
        <f t="shared" si="205"/>
        <v>0.98799999999999999</v>
      </c>
      <c r="AB449" s="1">
        <f t="shared" si="206"/>
        <v>0</v>
      </c>
      <c r="AC449" s="1">
        <f t="shared" si="207"/>
        <v>1</v>
      </c>
    </row>
    <row r="450" spans="4:29" x14ac:dyDescent="0.3">
      <c r="D450" s="2">
        <v>7.6</v>
      </c>
      <c r="E450" s="2">
        <v>4.4000000000000004</v>
      </c>
      <c r="F450" s="2">
        <v>8</v>
      </c>
      <c r="G450" s="2">
        <v>98</v>
      </c>
      <c r="H450" s="2">
        <v>0.18</v>
      </c>
      <c r="I450" s="2">
        <v>88.3</v>
      </c>
      <c r="J450" s="2">
        <v>51</v>
      </c>
      <c r="K450" s="2">
        <f t="shared" si="191"/>
        <v>1.7313725490196077</v>
      </c>
      <c r="L450" s="2">
        <v>0.2</v>
      </c>
      <c r="N450" s="2">
        <f t="shared" ref="N450:N513" si="208">IF(E450&lt;=9.15,1-0.00765*E450,IF(AND(E450&gt;9.15,E450&lt;=23),1.174-0.0267*E450,IF(AND(E450&gt;23,E450&lt;=30),0.744-0.008*E450,0.5)))</f>
        <v>0.96633999999999998</v>
      </c>
      <c r="O450" s="2">
        <f t="shared" ref="O450:O513" si="209">(10^2.24)/(D450^2.56)</f>
        <v>0.96631162390064473</v>
      </c>
      <c r="P450" s="2">
        <f t="shared" ref="P450:P513" si="210">0.65*H450*I450*N450/J450</f>
        <v>0.19575206223529412</v>
      </c>
      <c r="Q450" s="2">
        <f t="shared" ref="Q450:Q513" si="211">IF(G450&lt;=5,0,IF(AND(G450&gt;5,G450&lt;35),EXP(1.76-190/G450^2),5))</f>
        <v>5</v>
      </c>
      <c r="R450" s="2">
        <f t="shared" ref="R450:R513" si="212">IF(G450&lt;=5,1,IF(AND(G450&gt;5,G450&lt;35),(0.99+(G450^1.5)/1000),1.2))</f>
        <v>1.2</v>
      </c>
      <c r="S450" s="2">
        <f t="shared" si="200"/>
        <v>14.6</v>
      </c>
      <c r="T450" s="2">
        <f t="shared" ref="T450:T513" si="213">P450/O450</f>
        <v>0.20257653679577509</v>
      </c>
      <c r="U450" s="2">
        <f t="shared" ref="U450:U513" si="214">1/(34-S450)+S450/135+50/((10*S450+45)^2)-1/200</f>
        <v>0.15606511636518641</v>
      </c>
      <c r="V450" s="2">
        <v>0</v>
      </c>
      <c r="W450" s="2">
        <f t="shared" si="201"/>
        <v>0.77040075239573003</v>
      </c>
      <c r="X450" s="16">
        <f t="shared" si="202"/>
        <v>35</v>
      </c>
      <c r="Y450" s="16">
        <f t="shared" si="203"/>
        <v>2.9467294540666593</v>
      </c>
      <c r="Z450" s="1">
        <f t="shared" si="204"/>
        <v>0.99839422974095049</v>
      </c>
      <c r="AA450" s="16">
        <f t="shared" si="205"/>
        <v>0.29199999999999998</v>
      </c>
      <c r="AB450" s="1">
        <f t="shared" si="206"/>
        <v>0</v>
      </c>
      <c r="AC450" s="1">
        <f t="shared" si="207"/>
        <v>0</v>
      </c>
    </row>
    <row r="451" spans="4:29" x14ac:dyDescent="0.3">
      <c r="D451" s="2">
        <v>7.6</v>
      </c>
      <c r="E451" s="2">
        <v>5.8</v>
      </c>
      <c r="F451" s="2">
        <v>2</v>
      </c>
      <c r="G451" s="2">
        <v>60</v>
      </c>
      <c r="H451" s="2">
        <v>0.18</v>
      </c>
      <c r="I451" s="2">
        <v>113.6</v>
      </c>
      <c r="J451" s="2">
        <v>62.6</v>
      </c>
      <c r="K451" s="2">
        <f t="shared" si="191"/>
        <v>1.814696485623003</v>
      </c>
      <c r="L451" s="2">
        <v>0.21</v>
      </c>
      <c r="N451" s="2">
        <f t="shared" si="208"/>
        <v>0.95562999999999998</v>
      </c>
      <c r="O451" s="2">
        <f t="shared" si="209"/>
        <v>0.96631162390064473</v>
      </c>
      <c r="P451" s="2">
        <f t="shared" si="210"/>
        <v>0.2028988730990415</v>
      </c>
      <c r="Q451" s="2">
        <f t="shared" si="211"/>
        <v>5</v>
      </c>
      <c r="R451" s="2">
        <f t="shared" si="212"/>
        <v>1.2</v>
      </c>
      <c r="S451" s="2">
        <f t="shared" si="200"/>
        <v>7.4</v>
      </c>
      <c r="T451" s="2">
        <f t="shared" si="213"/>
        <v>0.20997250584652324</v>
      </c>
      <c r="U451" s="2">
        <f t="shared" si="214"/>
        <v>9.0939623871564443E-2</v>
      </c>
      <c r="V451" s="2">
        <v>0</v>
      </c>
      <c r="W451" s="2">
        <f t="shared" si="201"/>
        <v>0.4331025317097259</v>
      </c>
      <c r="X451" s="16">
        <f t="shared" si="202"/>
        <v>35</v>
      </c>
      <c r="Y451" s="16">
        <f t="shared" si="203"/>
        <v>5.9378095318591306</v>
      </c>
      <c r="Z451" s="1">
        <f t="shared" si="204"/>
        <v>0.9999999985557233</v>
      </c>
      <c r="AA451" s="16">
        <f t="shared" si="205"/>
        <v>0.14800000000000002</v>
      </c>
      <c r="AB451" s="1">
        <f t="shared" si="206"/>
        <v>0</v>
      </c>
      <c r="AC451" s="1">
        <f t="shared" si="207"/>
        <v>0</v>
      </c>
    </row>
    <row r="452" spans="4:29" x14ac:dyDescent="0.3">
      <c r="D452" s="2">
        <v>7.6</v>
      </c>
      <c r="E452" s="2">
        <v>7.2</v>
      </c>
      <c r="F452" s="2">
        <v>10</v>
      </c>
      <c r="G452" s="2">
        <v>98</v>
      </c>
      <c r="H452" s="2">
        <v>0.18</v>
      </c>
      <c r="I452" s="2">
        <v>140.5</v>
      </c>
      <c r="J452" s="2">
        <v>75.7</v>
      </c>
      <c r="K452" s="2">
        <f t="shared" si="191"/>
        <v>1.8560105680317041</v>
      </c>
      <c r="L452" s="2">
        <v>0.21</v>
      </c>
      <c r="N452" s="2">
        <f t="shared" si="208"/>
        <v>0.94491999999999998</v>
      </c>
      <c r="O452" s="2">
        <f t="shared" si="209"/>
        <v>0.96631162390064473</v>
      </c>
      <c r="P452" s="2">
        <f t="shared" si="210"/>
        <v>0.20519243619550856</v>
      </c>
      <c r="Q452" s="2">
        <f t="shared" si="211"/>
        <v>5</v>
      </c>
      <c r="R452" s="2">
        <f t="shared" si="212"/>
        <v>1.2</v>
      </c>
      <c r="S452" s="2">
        <f t="shared" si="200"/>
        <v>17</v>
      </c>
      <c r="T452" s="2">
        <f t="shared" si="213"/>
        <v>0.21234602908658196</v>
      </c>
      <c r="U452" s="2">
        <f t="shared" si="214"/>
        <v>0.18083112110296912</v>
      </c>
      <c r="V452" s="2">
        <v>0</v>
      </c>
      <c r="W452" s="2">
        <f t="shared" si="201"/>
        <v>0.85158701521673874</v>
      </c>
      <c r="X452" s="16">
        <f t="shared" si="202"/>
        <v>35</v>
      </c>
      <c r="Y452" s="16">
        <f t="shared" si="203"/>
        <v>2.8758732030537515</v>
      </c>
      <c r="Z452" s="1">
        <f t="shared" si="204"/>
        <v>0.99798544236061515</v>
      </c>
      <c r="AA452" s="16">
        <f t="shared" si="205"/>
        <v>0.34</v>
      </c>
      <c r="AB452" s="1">
        <f t="shared" si="206"/>
        <v>0</v>
      </c>
      <c r="AC452" s="1">
        <f t="shared" si="207"/>
        <v>0</v>
      </c>
    </row>
    <row r="453" spans="4:29" x14ac:dyDescent="0.3">
      <c r="D453" s="2">
        <v>7.6</v>
      </c>
      <c r="E453" s="2">
        <v>8.8000000000000007</v>
      </c>
      <c r="F453" s="2">
        <v>5</v>
      </c>
      <c r="G453" s="2">
        <v>98</v>
      </c>
      <c r="H453" s="2">
        <v>0.18</v>
      </c>
      <c r="I453" s="2">
        <v>168.6</v>
      </c>
      <c r="J453" s="2">
        <v>88.2</v>
      </c>
      <c r="K453" s="2">
        <f t="shared" si="191"/>
        <v>1.91156462585034</v>
      </c>
      <c r="L453" s="2">
        <v>0.21</v>
      </c>
      <c r="N453" s="2">
        <f t="shared" si="208"/>
        <v>0.93267999999999995</v>
      </c>
      <c r="O453" s="2">
        <f t="shared" si="209"/>
        <v>0.96631162390064473</v>
      </c>
      <c r="P453" s="2">
        <f t="shared" si="210"/>
        <v>0.20859673714285709</v>
      </c>
      <c r="Q453" s="2">
        <f t="shared" si="211"/>
        <v>5</v>
      </c>
      <c r="R453" s="2">
        <f t="shared" si="212"/>
        <v>1.2</v>
      </c>
      <c r="S453" s="2">
        <f t="shared" si="200"/>
        <v>11</v>
      </c>
      <c r="T453" s="2">
        <f t="shared" si="213"/>
        <v>0.21586901366334471</v>
      </c>
      <c r="U453" s="2">
        <f t="shared" si="214"/>
        <v>0.12204090780370019</v>
      </c>
      <c r="V453" s="2">
        <v>0</v>
      </c>
      <c r="W453" s="2">
        <f t="shared" si="201"/>
        <v>0.5653470395432818</v>
      </c>
      <c r="X453" s="16">
        <f t="shared" si="202"/>
        <v>35</v>
      </c>
      <c r="Y453" s="16">
        <f t="shared" si="203"/>
        <v>5.2775926442589798</v>
      </c>
      <c r="Z453" s="1">
        <f t="shared" si="204"/>
        <v>0.99999993455398306</v>
      </c>
      <c r="AA453" s="16">
        <f t="shared" si="205"/>
        <v>0.22</v>
      </c>
      <c r="AB453" s="1">
        <f t="shared" si="206"/>
        <v>0</v>
      </c>
      <c r="AC453" s="1">
        <f t="shared" si="207"/>
        <v>0</v>
      </c>
    </row>
    <row r="454" spans="4:29" x14ac:dyDescent="0.3">
      <c r="D454" s="2">
        <v>7.6</v>
      </c>
      <c r="E454" s="2">
        <v>10.199999999999999</v>
      </c>
      <c r="F454" s="2">
        <v>5</v>
      </c>
      <c r="G454" s="2">
        <v>99</v>
      </c>
      <c r="H454" s="2">
        <v>0.18</v>
      </c>
      <c r="I454" s="2">
        <v>186.9</v>
      </c>
      <c r="J454" s="2">
        <v>96.7</v>
      </c>
      <c r="K454" s="2">
        <f t="shared" si="191"/>
        <v>1.9327817993795242</v>
      </c>
      <c r="L454" s="2">
        <v>0.21</v>
      </c>
      <c r="N454" s="2">
        <f t="shared" si="208"/>
        <v>0.90165999999999991</v>
      </c>
      <c r="O454" s="2">
        <f t="shared" si="209"/>
        <v>0.96631162390064473</v>
      </c>
      <c r="P454" s="2">
        <f t="shared" si="210"/>
        <v>0.20389730835573938</v>
      </c>
      <c r="Q454" s="2">
        <f t="shared" si="211"/>
        <v>5</v>
      </c>
      <c r="R454" s="2">
        <f t="shared" si="212"/>
        <v>1.2</v>
      </c>
      <c r="S454" s="2">
        <f t="shared" si="200"/>
        <v>11</v>
      </c>
      <c r="T454" s="2">
        <f t="shared" si="213"/>
        <v>0.21100574940067565</v>
      </c>
      <c r="U454" s="2">
        <f t="shared" si="214"/>
        <v>0.12204090780370019</v>
      </c>
      <c r="V454" s="2">
        <v>0</v>
      </c>
      <c r="W454" s="2">
        <f t="shared" si="201"/>
        <v>0.57837716815933082</v>
      </c>
      <c r="X454" s="16">
        <f t="shared" si="202"/>
        <v>35</v>
      </c>
      <c r="Y454" s="16">
        <f t="shared" si="203"/>
        <v>5.2912625173786463</v>
      </c>
      <c r="Z454" s="1">
        <f t="shared" si="204"/>
        <v>0.99999993926257358</v>
      </c>
      <c r="AA454" s="16">
        <f t="shared" si="205"/>
        <v>0.22</v>
      </c>
      <c r="AB454" s="1">
        <f t="shared" si="206"/>
        <v>0</v>
      </c>
      <c r="AC454" s="1">
        <f t="shared" si="207"/>
        <v>0</v>
      </c>
    </row>
    <row r="455" spans="4:29" x14ac:dyDescent="0.3">
      <c r="D455" s="2">
        <v>7.6</v>
      </c>
      <c r="E455" s="2">
        <v>11.8</v>
      </c>
      <c r="F455" s="2">
        <v>4</v>
      </c>
      <c r="G455" s="2">
        <v>90</v>
      </c>
      <c r="H455" s="2">
        <v>0.18</v>
      </c>
      <c r="I455" s="2">
        <v>222.7</v>
      </c>
      <c r="J455" s="2">
        <v>112.9</v>
      </c>
      <c r="K455" s="2">
        <f t="shared" si="191"/>
        <v>1.9725420726306464</v>
      </c>
      <c r="L455" s="2">
        <v>0.2</v>
      </c>
      <c r="N455" s="2">
        <f t="shared" si="208"/>
        <v>0.85893999999999981</v>
      </c>
      <c r="O455" s="2">
        <f t="shared" si="209"/>
        <v>0.96631162390064473</v>
      </c>
      <c r="P455" s="2">
        <f t="shared" si="210"/>
        <v>0.19823254868024795</v>
      </c>
      <c r="Q455" s="2">
        <f t="shared" si="211"/>
        <v>5</v>
      </c>
      <c r="R455" s="2">
        <f t="shared" si="212"/>
        <v>1.2</v>
      </c>
      <c r="S455" s="2">
        <f t="shared" si="200"/>
        <v>9.8000000000000007</v>
      </c>
      <c r="T455" s="2">
        <f t="shared" si="213"/>
        <v>0.20514350006476798</v>
      </c>
      <c r="U455" s="2">
        <f t="shared" si="214"/>
        <v>0.11136001398239161</v>
      </c>
      <c r="V455" s="2">
        <v>1</v>
      </c>
      <c r="W455" s="2">
        <f t="shared" si="201"/>
        <v>0.54283959251564384</v>
      </c>
      <c r="X455" s="16">
        <f t="shared" si="202"/>
        <v>35</v>
      </c>
      <c r="Y455" s="16">
        <f t="shared" si="203"/>
        <v>5.7867402720910084</v>
      </c>
      <c r="Z455" s="1">
        <f t="shared" si="204"/>
        <v>0.99999999641172954</v>
      </c>
      <c r="AA455" s="16">
        <f t="shared" si="205"/>
        <v>0.19600000000000001</v>
      </c>
      <c r="AB455" s="1">
        <f t="shared" si="206"/>
        <v>1</v>
      </c>
      <c r="AC455" s="1">
        <f t="shared" si="207"/>
        <v>0</v>
      </c>
    </row>
    <row r="456" spans="4:29" x14ac:dyDescent="0.3">
      <c r="D456" s="2">
        <v>7.6</v>
      </c>
      <c r="E456" s="2">
        <v>1.2</v>
      </c>
      <c r="F456" s="2">
        <v>6</v>
      </c>
      <c r="G456" s="2">
        <v>76</v>
      </c>
      <c r="H456" s="2">
        <v>0.18</v>
      </c>
      <c r="I456" s="2">
        <v>18.8</v>
      </c>
      <c r="J456" s="2">
        <v>13.9</v>
      </c>
      <c r="K456" s="2">
        <f t="shared" si="191"/>
        <v>1.3525179856115108</v>
      </c>
      <c r="L456" s="2">
        <v>0.16</v>
      </c>
      <c r="N456" s="2">
        <f t="shared" si="208"/>
        <v>0.99082000000000003</v>
      </c>
      <c r="O456" s="2">
        <f t="shared" si="209"/>
        <v>0.96631162390064473</v>
      </c>
      <c r="P456" s="2">
        <f t="shared" si="210"/>
        <v>0.15679191884892085</v>
      </c>
      <c r="Q456" s="2">
        <f t="shared" si="211"/>
        <v>5</v>
      </c>
      <c r="R456" s="2">
        <f t="shared" si="212"/>
        <v>1.2</v>
      </c>
      <c r="S456" s="2">
        <f t="shared" si="200"/>
        <v>12.2</v>
      </c>
      <c r="T456" s="2">
        <f t="shared" si="213"/>
        <v>0.16225813181881174</v>
      </c>
      <c r="U456" s="2">
        <f t="shared" si="214"/>
        <v>0.13303475154594152</v>
      </c>
      <c r="V456" s="2">
        <v>0</v>
      </c>
      <c r="W456" s="2">
        <f t="shared" si="201"/>
        <v>0.81989574300348167</v>
      </c>
      <c r="X456" s="16">
        <f t="shared" si="202"/>
        <v>35</v>
      </c>
      <c r="Y456" s="16">
        <f t="shared" si="203"/>
        <v>0.91492781520934918</v>
      </c>
      <c r="Z456" s="1">
        <f t="shared" si="204"/>
        <v>0.81988523669069979</v>
      </c>
      <c r="AA456" s="16">
        <f t="shared" si="205"/>
        <v>0.24399999999999999</v>
      </c>
      <c r="AB456" s="1">
        <f t="shared" si="206"/>
        <v>0</v>
      </c>
      <c r="AC456" s="1">
        <f t="shared" si="207"/>
        <v>0</v>
      </c>
    </row>
    <row r="457" spans="4:29" x14ac:dyDescent="0.3">
      <c r="D457" s="2">
        <v>7.6</v>
      </c>
      <c r="E457" s="2">
        <v>4.5999999999999996</v>
      </c>
      <c r="F457" s="2">
        <v>8</v>
      </c>
      <c r="G457" s="2">
        <v>49</v>
      </c>
      <c r="H457" s="2">
        <v>0.18</v>
      </c>
      <c r="I457" s="2">
        <v>82.5</v>
      </c>
      <c r="J457" s="2">
        <v>44.2</v>
      </c>
      <c r="K457" s="2">
        <f t="shared" si="191"/>
        <v>1.8665158371040722</v>
      </c>
      <c r="L457" s="2">
        <v>0.21</v>
      </c>
      <c r="N457" s="2">
        <f t="shared" si="208"/>
        <v>0.96480999999999995</v>
      </c>
      <c r="O457" s="2">
        <f t="shared" si="209"/>
        <v>0.96631162390064473</v>
      </c>
      <c r="P457" s="2">
        <f t="shared" si="210"/>
        <v>0.21069747794117644</v>
      </c>
      <c r="Q457" s="2">
        <f t="shared" si="211"/>
        <v>5</v>
      </c>
      <c r="R457" s="2">
        <f t="shared" si="212"/>
        <v>1.2</v>
      </c>
      <c r="S457" s="2">
        <f t="shared" si="200"/>
        <v>14.6</v>
      </c>
      <c r="T457" s="2">
        <f t="shared" si="213"/>
        <v>0.21804299227061782</v>
      </c>
      <c r="U457" s="2">
        <f t="shared" si="214"/>
        <v>0.15606511636518641</v>
      </c>
      <c r="V457" s="2">
        <v>1</v>
      </c>
      <c r="W457" s="2">
        <f t="shared" si="201"/>
        <v>0.71575387376582433</v>
      </c>
      <c r="X457" s="16">
        <f t="shared" si="202"/>
        <v>35</v>
      </c>
      <c r="Y457" s="16">
        <f t="shared" si="203"/>
        <v>3.1135957374315049</v>
      </c>
      <c r="Z457" s="1">
        <f t="shared" si="204"/>
        <v>0.99907588731633379</v>
      </c>
      <c r="AA457" s="16">
        <f t="shared" si="205"/>
        <v>0.29199999999999998</v>
      </c>
      <c r="AB457" s="1">
        <f t="shared" si="206"/>
        <v>1</v>
      </c>
      <c r="AC457" s="1">
        <f t="shared" si="207"/>
        <v>0</v>
      </c>
    </row>
    <row r="458" spans="4:29" x14ac:dyDescent="0.3">
      <c r="D458" s="2">
        <v>7.6</v>
      </c>
      <c r="E458" s="2">
        <v>5.6</v>
      </c>
      <c r="F458" s="2">
        <v>5</v>
      </c>
      <c r="G458" s="2">
        <v>99</v>
      </c>
      <c r="H458" s="2">
        <v>0.18</v>
      </c>
      <c r="I458" s="2">
        <v>101.3</v>
      </c>
      <c r="J458" s="2">
        <v>53.2</v>
      </c>
      <c r="K458" s="2">
        <f t="shared" si="191"/>
        <v>1.9041353383458646</v>
      </c>
      <c r="L458" s="2">
        <v>0.22</v>
      </c>
      <c r="N458" s="2">
        <f t="shared" si="208"/>
        <v>0.95716000000000001</v>
      </c>
      <c r="O458" s="2">
        <f t="shared" si="209"/>
        <v>0.96631162390064473</v>
      </c>
      <c r="P458" s="2">
        <f t="shared" si="210"/>
        <v>0.21323977511278192</v>
      </c>
      <c r="Q458" s="2">
        <f t="shared" si="211"/>
        <v>5</v>
      </c>
      <c r="R458" s="2">
        <f t="shared" si="212"/>
        <v>1.2</v>
      </c>
      <c r="S458" s="2">
        <f t="shared" si="200"/>
        <v>11</v>
      </c>
      <c r="T458" s="2">
        <f t="shared" si="213"/>
        <v>0.22067392116428378</v>
      </c>
      <c r="U458" s="2">
        <f t="shared" si="214"/>
        <v>0.12204090780370019</v>
      </c>
      <c r="V458" s="2">
        <v>0</v>
      </c>
      <c r="W458" s="2">
        <f t="shared" si="201"/>
        <v>0.55303729212680797</v>
      </c>
      <c r="X458" s="16">
        <f t="shared" si="202"/>
        <v>35</v>
      </c>
      <c r="Y458" s="16">
        <f t="shared" si="203"/>
        <v>4.693407928190795</v>
      </c>
      <c r="Z458" s="1">
        <f t="shared" si="204"/>
        <v>0.99999865654525411</v>
      </c>
      <c r="AA458" s="16">
        <f t="shared" si="205"/>
        <v>0.22</v>
      </c>
      <c r="AB458" s="1">
        <f t="shared" si="206"/>
        <v>0</v>
      </c>
      <c r="AC458" s="1">
        <f t="shared" si="207"/>
        <v>0</v>
      </c>
    </row>
    <row r="459" spans="4:29" x14ac:dyDescent="0.3">
      <c r="D459" s="2">
        <v>7.6</v>
      </c>
      <c r="E459" s="2">
        <v>9.6</v>
      </c>
      <c r="F459" s="2">
        <v>8</v>
      </c>
      <c r="G459" s="2">
        <v>97</v>
      </c>
      <c r="H459" s="2">
        <v>0.18</v>
      </c>
      <c r="I459" s="2">
        <v>175.6</v>
      </c>
      <c r="J459" s="2">
        <v>88.3</v>
      </c>
      <c r="K459" s="2">
        <f t="shared" si="191"/>
        <v>1.9886749716874292</v>
      </c>
      <c r="L459" s="2">
        <v>0.22</v>
      </c>
      <c r="N459" s="2">
        <f t="shared" si="208"/>
        <v>0.91767999999999994</v>
      </c>
      <c r="O459" s="2">
        <f t="shared" si="209"/>
        <v>0.96631162390064473</v>
      </c>
      <c r="P459" s="2">
        <f t="shared" si="210"/>
        <v>0.21352116801812004</v>
      </c>
      <c r="Q459" s="2">
        <f t="shared" si="211"/>
        <v>5</v>
      </c>
      <c r="R459" s="2">
        <f t="shared" si="212"/>
        <v>1.2</v>
      </c>
      <c r="S459" s="2">
        <f t="shared" si="200"/>
        <v>14.6</v>
      </c>
      <c r="T459" s="2">
        <f t="shared" si="213"/>
        <v>0.22096512422795206</v>
      </c>
      <c r="U459" s="2">
        <f t="shared" si="214"/>
        <v>0.15606511636518641</v>
      </c>
      <c r="V459" s="2">
        <v>0</v>
      </c>
      <c r="W459" s="2">
        <f t="shared" si="201"/>
        <v>0.70628845574827681</v>
      </c>
      <c r="X459" s="16">
        <f t="shared" si="202"/>
        <v>35</v>
      </c>
      <c r="Y459" s="16">
        <f t="shared" si="203"/>
        <v>4.127588640206632</v>
      </c>
      <c r="Z459" s="1">
        <f t="shared" si="204"/>
        <v>0.99998167064297361</v>
      </c>
      <c r="AA459" s="16">
        <f t="shared" si="205"/>
        <v>0.29199999999999998</v>
      </c>
      <c r="AB459" s="1">
        <f t="shared" si="206"/>
        <v>0</v>
      </c>
      <c r="AC459" s="1">
        <f t="shared" si="207"/>
        <v>0</v>
      </c>
    </row>
    <row r="460" spans="4:29" x14ac:dyDescent="0.3">
      <c r="D460" s="2">
        <v>7.6</v>
      </c>
      <c r="E460" s="2">
        <v>12.2</v>
      </c>
      <c r="F460" s="2">
        <v>12</v>
      </c>
      <c r="G460" s="2">
        <v>96</v>
      </c>
      <c r="H460" s="2">
        <v>0.18</v>
      </c>
      <c r="I460" s="2">
        <v>224</v>
      </c>
      <c r="J460" s="2">
        <v>111.2</v>
      </c>
      <c r="K460" s="2">
        <f t="shared" si="191"/>
        <v>2.014388489208633</v>
      </c>
      <c r="L460" s="2">
        <v>0.2</v>
      </c>
      <c r="N460" s="2">
        <f t="shared" si="208"/>
        <v>0.84826000000000001</v>
      </c>
      <c r="O460" s="2">
        <f t="shared" si="209"/>
        <v>0.96631162390064473</v>
      </c>
      <c r="P460" s="2">
        <f t="shared" si="210"/>
        <v>0.19992084604316546</v>
      </c>
      <c r="Q460" s="2">
        <f t="shared" si="211"/>
        <v>5</v>
      </c>
      <c r="R460" s="2">
        <f t="shared" si="212"/>
        <v>1.2</v>
      </c>
      <c r="S460" s="2">
        <f t="shared" si="200"/>
        <v>19.399999999999999</v>
      </c>
      <c r="T460" s="2">
        <f t="shared" si="213"/>
        <v>0.20689065628348596</v>
      </c>
      <c r="U460" s="2">
        <f t="shared" si="214"/>
        <v>0.20807218920420215</v>
      </c>
      <c r="V460" s="2">
        <v>0</v>
      </c>
      <c r="W460" s="2">
        <f t="shared" si="201"/>
        <v>1.0057109051802573</v>
      </c>
      <c r="X460" s="16">
        <f t="shared" si="202"/>
        <v>35</v>
      </c>
      <c r="Y460" s="16">
        <f t="shared" si="203"/>
        <v>2.4300091764825611</v>
      </c>
      <c r="Z460" s="1">
        <f t="shared" si="204"/>
        <v>0.99245077972243323</v>
      </c>
      <c r="AA460" s="16">
        <f t="shared" si="205"/>
        <v>0.38799999999999996</v>
      </c>
      <c r="AB460" s="1">
        <f t="shared" si="206"/>
        <v>0</v>
      </c>
      <c r="AC460" s="1">
        <f t="shared" si="207"/>
        <v>1</v>
      </c>
    </row>
    <row r="461" spans="4:29" x14ac:dyDescent="0.3">
      <c r="D461" s="2">
        <v>7.6</v>
      </c>
      <c r="E461" s="2">
        <v>13.2</v>
      </c>
      <c r="F461" s="2">
        <v>9</v>
      </c>
      <c r="G461" s="2">
        <v>80</v>
      </c>
      <c r="H461" s="2">
        <v>0.18</v>
      </c>
      <c r="I461" s="2">
        <v>243</v>
      </c>
      <c r="J461" s="2">
        <v>120.4</v>
      </c>
      <c r="K461" s="2">
        <f t="shared" si="191"/>
        <v>2.0182724252491693</v>
      </c>
      <c r="L461" s="2">
        <v>0.2</v>
      </c>
      <c r="N461" s="2">
        <f t="shared" si="208"/>
        <v>0.82155999999999996</v>
      </c>
      <c r="O461" s="2">
        <f t="shared" si="209"/>
        <v>0.96631162390064473</v>
      </c>
      <c r="P461" s="2">
        <f t="shared" si="210"/>
        <v>0.19400143156146174</v>
      </c>
      <c r="Q461" s="2">
        <f t="shared" si="211"/>
        <v>5</v>
      </c>
      <c r="R461" s="2">
        <f t="shared" si="212"/>
        <v>1.2</v>
      </c>
      <c r="S461" s="2">
        <f t="shared" si="200"/>
        <v>15.799999999999999</v>
      </c>
      <c r="T461" s="2">
        <f t="shared" si="213"/>
        <v>0.2007648741493446</v>
      </c>
      <c r="U461" s="2">
        <f t="shared" si="214"/>
        <v>0.1681954191679009</v>
      </c>
      <c r="V461" s="2">
        <v>0</v>
      </c>
      <c r="W461" s="2">
        <f t="shared" si="201"/>
        <v>0.83777314074763898</v>
      </c>
      <c r="X461" s="16">
        <f t="shared" si="202"/>
        <v>35</v>
      </c>
      <c r="Y461" s="16">
        <f t="shared" si="203"/>
        <v>3.657329251501968</v>
      </c>
      <c r="Z461" s="1">
        <f t="shared" si="204"/>
        <v>0.99987257153866615</v>
      </c>
      <c r="AA461" s="16">
        <f t="shared" si="205"/>
        <v>0.316</v>
      </c>
      <c r="AB461" s="1">
        <f t="shared" si="206"/>
        <v>0</v>
      </c>
      <c r="AC461" s="1">
        <f t="shared" si="207"/>
        <v>0</v>
      </c>
    </row>
    <row r="462" spans="4:29" x14ac:dyDescent="0.3">
      <c r="D462" s="2">
        <v>7.6</v>
      </c>
      <c r="E462" s="2">
        <v>14.8</v>
      </c>
      <c r="F462" s="2">
        <v>12</v>
      </c>
      <c r="G462" s="2">
        <v>80</v>
      </c>
      <c r="H462" s="2">
        <v>0.18</v>
      </c>
      <c r="I462" s="2">
        <v>276</v>
      </c>
      <c r="J462" s="2">
        <v>137.69999999999999</v>
      </c>
      <c r="K462" s="2">
        <f t="shared" si="191"/>
        <v>2.0043572984749458</v>
      </c>
      <c r="L462" s="2">
        <v>0.18</v>
      </c>
      <c r="N462" s="2">
        <f t="shared" si="208"/>
        <v>0.77883999999999987</v>
      </c>
      <c r="O462" s="2">
        <f t="shared" si="209"/>
        <v>0.96631162390064473</v>
      </c>
      <c r="P462" s="2">
        <f t="shared" si="210"/>
        <v>0.18264561568627449</v>
      </c>
      <c r="Q462" s="2">
        <f t="shared" si="211"/>
        <v>5</v>
      </c>
      <c r="R462" s="2">
        <f t="shared" si="212"/>
        <v>1.2</v>
      </c>
      <c r="S462" s="2">
        <f t="shared" si="200"/>
        <v>19.399999999999999</v>
      </c>
      <c r="T462" s="2">
        <f t="shared" si="213"/>
        <v>0.18901316218157585</v>
      </c>
      <c r="U462" s="2">
        <f t="shared" si="214"/>
        <v>0.20807218920420215</v>
      </c>
      <c r="V462" s="2">
        <v>0</v>
      </c>
      <c r="W462" s="2">
        <f t="shared" si="201"/>
        <v>1.1008343905929536</v>
      </c>
      <c r="X462" s="16">
        <f t="shared" si="202"/>
        <v>35</v>
      </c>
      <c r="Y462" s="16">
        <f t="shared" si="203"/>
        <v>2.2770778358697616</v>
      </c>
      <c r="Z462" s="1">
        <f t="shared" si="204"/>
        <v>0.98860921100625554</v>
      </c>
      <c r="AA462" s="16">
        <f t="shared" si="205"/>
        <v>0.38799999999999996</v>
      </c>
      <c r="AB462" s="1">
        <f t="shared" si="206"/>
        <v>0</v>
      </c>
      <c r="AC462" s="1">
        <f t="shared" si="207"/>
        <v>1</v>
      </c>
    </row>
    <row r="463" spans="4:29" x14ac:dyDescent="0.3">
      <c r="D463" s="2">
        <v>7.6</v>
      </c>
      <c r="E463" s="2">
        <v>16.2</v>
      </c>
      <c r="F463" s="2">
        <v>12</v>
      </c>
      <c r="G463" s="2">
        <v>85</v>
      </c>
      <c r="H463" s="2">
        <v>0.18</v>
      </c>
      <c r="I463" s="2">
        <v>304.3</v>
      </c>
      <c r="J463" s="2">
        <v>152.19999999999999</v>
      </c>
      <c r="K463" s="2">
        <f t="shared" si="191"/>
        <v>1.9993429697766099</v>
      </c>
      <c r="L463" s="2">
        <v>0.17</v>
      </c>
      <c r="N463" s="2">
        <f t="shared" si="208"/>
        <v>0.74146000000000001</v>
      </c>
      <c r="O463" s="2">
        <f t="shared" si="209"/>
        <v>0.96631162390064473</v>
      </c>
      <c r="P463" s="2">
        <f t="shared" si="210"/>
        <v>0.17344464208935612</v>
      </c>
      <c r="Q463" s="2">
        <f t="shared" si="211"/>
        <v>5</v>
      </c>
      <c r="R463" s="2">
        <f t="shared" si="212"/>
        <v>1.2</v>
      </c>
      <c r="S463" s="2">
        <f t="shared" si="200"/>
        <v>19.399999999999999</v>
      </c>
      <c r="T463" s="2">
        <f t="shared" si="213"/>
        <v>0.17949141643274855</v>
      </c>
      <c r="U463" s="2">
        <f t="shared" si="214"/>
        <v>0.20807218920420215</v>
      </c>
      <c r="V463" s="2">
        <v>0</v>
      </c>
      <c r="W463" s="2">
        <f t="shared" si="201"/>
        <v>1.1592319752079185</v>
      </c>
      <c r="X463" s="16">
        <f t="shared" si="202"/>
        <v>35</v>
      </c>
      <c r="Y463" s="16">
        <f t="shared" si="203"/>
        <v>2.1592762504019154</v>
      </c>
      <c r="Z463" s="1">
        <f t="shared" si="204"/>
        <v>0.98458562923834125</v>
      </c>
      <c r="AA463" s="16">
        <f t="shared" si="205"/>
        <v>0.38799999999999996</v>
      </c>
      <c r="AB463" s="1">
        <f t="shared" si="206"/>
        <v>0</v>
      </c>
      <c r="AC463" s="1">
        <f t="shared" si="207"/>
        <v>1</v>
      </c>
    </row>
    <row r="464" spans="4:29" x14ac:dyDescent="0.3">
      <c r="D464" s="2">
        <v>7.6</v>
      </c>
      <c r="E464" s="2">
        <v>17.2</v>
      </c>
      <c r="F464" s="2">
        <v>40</v>
      </c>
      <c r="G464" s="2">
        <v>47</v>
      </c>
      <c r="H464" s="2">
        <v>0.18</v>
      </c>
      <c r="I464" s="2">
        <v>324.2</v>
      </c>
      <c r="J464" s="2">
        <v>162.4</v>
      </c>
      <c r="K464" s="2">
        <f t="shared" si="191"/>
        <v>1.9963054187192117</v>
      </c>
      <c r="L464" s="2">
        <v>0.16</v>
      </c>
      <c r="N464" s="2">
        <f t="shared" si="208"/>
        <v>0.71475999999999995</v>
      </c>
      <c r="O464" s="2">
        <f t="shared" si="209"/>
        <v>0.96631162390064473</v>
      </c>
      <c r="P464" s="2">
        <f t="shared" si="210"/>
        <v>0.16694487354679799</v>
      </c>
      <c r="Q464" s="2">
        <f t="shared" si="211"/>
        <v>5</v>
      </c>
      <c r="R464" s="2">
        <f t="shared" si="212"/>
        <v>1.2</v>
      </c>
      <c r="S464" s="2">
        <f t="shared" si="200"/>
        <v>50</v>
      </c>
      <c r="T464" s="2">
        <f t="shared" si="213"/>
        <v>0.17276504744184171</v>
      </c>
      <c r="U464" s="2">
        <f t="shared" si="214"/>
        <v>0.30303870636902364</v>
      </c>
      <c r="V464" s="2">
        <v>0</v>
      </c>
      <c r="W464" s="2">
        <f t="shared" si="201"/>
        <v>5</v>
      </c>
      <c r="X464" s="16">
        <f t="shared" si="202"/>
        <v>35</v>
      </c>
      <c r="Y464" s="16">
        <f t="shared" si="203"/>
        <v>-9.7624819762428725</v>
      </c>
      <c r="Z464" s="1">
        <f t="shared" si="204"/>
        <v>8.1556767413864508E-23</v>
      </c>
      <c r="AA464" s="16">
        <f t="shared" si="205"/>
        <v>1</v>
      </c>
      <c r="AB464" s="1">
        <f t="shared" si="206"/>
        <v>0</v>
      </c>
      <c r="AC464" s="1">
        <f t="shared" si="207"/>
        <v>1</v>
      </c>
    </row>
    <row r="465" spans="4:29" hidden="1" x14ac:dyDescent="0.3">
      <c r="D465" s="2">
        <v>7.6</v>
      </c>
      <c r="E465" s="2">
        <v>1.2</v>
      </c>
      <c r="F465" s="2">
        <v>6</v>
      </c>
      <c r="G465" s="2">
        <v>44</v>
      </c>
      <c r="H465" s="2">
        <v>0.18</v>
      </c>
      <c r="I465" s="2">
        <v>18.7</v>
      </c>
      <c r="J465" s="2">
        <v>18.7</v>
      </c>
      <c r="K465" s="2">
        <f t="shared" si="191"/>
        <v>1</v>
      </c>
      <c r="L465" s="2">
        <v>0.12</v>
      </c>
      <c r="N465" s="2">
        <f t="shared" si="208"/>
        <v>0.99082000000000003</v>
      </c>
      <c r="O465" s="2">
        <f t="shared" si="209"/>
        <v>0.96631162390064473</v>
      </c>
      <c r="P465" s="2">
        <f t="shared" si="210"/>
        <v>0.11592593999999999</v>
      </c>
      <c r="Q465" s="2">
        <f t="shared" si="211"/>
        <v>5</v>
      </c>
      <c r="R465" s="2">
        <f t="shared" si="212"/>
        <v>1.2</v>
      </c>
      <c r="S465" s="2">
        <f t="shared" ref="S465:S507" si="215">Q465+R465*F465</f>
        <v>12.2</v>
      </c>
      <c r="T465" s="2">
        <f t="shared" si="213"/>
        <v>0.11996744852561081</v>
      </c>
      <c r="U465" s="2">
        <f t="shared" si="214"/>
        <v>0.13303475154594152</v>
      </c>
      <c r="V465" s="2">
        <v>0</v>
      </c>
      <c r="W465" s="2">
        <f t="shared" si="174"/>
        <v>1.108923738738522</v>
      </c>
    </row>
    <row r="466" spans="4:29" x14ac:dyDescent="0.3">
      <c r="D466" s="2">
        <v>7.6</v>
      </c>
      <c r="E466" s="2">
        <v>2.8</v>
      </c>
      <c r="F466" s="2">
        <v>6</v>
      </c>
      <c r="G466" s="2">
        <v>90</v>
      </c>
      <c r="H466" s="2">
        <v>0.18</v>
      </c>
      <c r="I466" s="2">
        <v>45.7</v>
      </c>
      <c r="J466" s="2">
        <v>42.7</v>
      </c>
      <c r="K466" s="2">
        <f t="shared" si="191"/>
        <v>1.0702576112412179</v>
      </c>
      <c r="L466" s="2">
        <v>0.12</v>
      </c>
      <c r="N466" s="2">
        <f t="shared" si="208"/>
        <v>0.97858000000000001</v>
      </c>
      <c r="O466" s="2">
        <f t="shared" si="209"/>
        <v>0.96631162390064473</v>
      </c>
      <c r="P466" s="2">
        <f t="shared" si="210"/>
        <v>0.1225379251053864</v>
      </c>
      <c r="Q466" s="2">
        <f t="shared" si="211"/>
        <v>5</v>
      </c>
      <c r="R466" s="2">
        <f t="shared" si="212"/>
        <v>1.2</v>
      </c>
      <c r="S466" s="2">
        <f t="shared" ref="S466:S506" si="216">IF(Q466+R466*F466&lt;=50,Q466+R466*F466,50)</f>
        <v>12.2</v>
      </c>
      <c r="T466" s="2">
        <f t="shared" si="213"/>
        <v>0.12680994626841582</v>
      </c>
      <c r="U466" s="2">
        <f t="shared" si="214"/>
        <v>0.13303475154594152</v>
      </c>
      <c r="V466" s="2">
        <v>0</v>
      </c>
      <c r="W466" s="2">
        <f t="shared" ref="W466:W506" si="217">IF(S466&lt;=30,U466/T466,5)</f>
        <v>1.0490876738039916</v>
      </c>
      <c r="X466" s="16">
        <f t="shared" ref="X466:X506" si="218">IF(G466&lt;5,5,IF(G466&gt;35,35,G466))</f>
        <v>35</v>
      </c>
      <c r="Y466" s="16">
        <f t="shared" ref="Y466:Y506" si="219">-(F466*(1+0.004*X466)-13.32*LN(P466)-29.53*LN(D466)-3.7*LN(J466/100)+0.05*X466+16.85)/2.7</f>
        <v>1.2368465922664147</v>
      </c>
      <c r="Z466" s="1">
        <f t="shared" ref="Z466:Z506" si="220">_xlfn.NORM.S.DIST(Y466,TRUE)</f>
        <v>0.89192797956730963</v>
      </c>
      <c r="AA466" s="16">
        <f t="shared" ref="AA466:AA506" si="221">S466/50</f>
        <v>0.24399999999999999</v>
      </c>
      <c r="AB466" s="1">
        <f t="shared" ref="AB466:AB506" si="222">IF(AND(V466=1,W466&lt;=1),1,0)</f>
        <v>0</v>
      </c>
      <c r="AC466" s="1">
        <f t="shared" ref="AC466:AC506" si="223">IF(AND(V466=0,W466&gt;1),1,0)</f>
        <v>1</v>
      </c>
    </row>
    <row r="467" spans="4:29" x14ac:dyDescent="0.3">
      <c r="D467" s="2">
        <v>7.6</v>
      </c>
      <c r="E467" s="2">
        <v>4.2</v>
      </c>
      <c r="F467" s="2">
        <v>6</v>
      </c>
      <c r="G467" s="2">
        <v>97</v>
      </c>
      <c r="H467" s="2">
        <v>0.18</v>
      </c>
      <c r="I467" s="2">
        <v>72.5</v>
      </c>
      <c r="J467" s="2">
        <v>55.9</v>
      </c>
      <c r="K467" s="2">
        <f t="shared" si="191"/>
        <v>1.2969588550983899</v>
      </c>
      <c r="L467" s="2">
        <v>0.15</v>
      </c>
      <c r="N467" s="2">
        <f t="shared" si="208"/>
        <v>0.96787000000000001</v>
      </c>
      <c r="O467" s="2">
        <f t="shared" si="209"/>
        <v>0.96631162390064473</v>
      </c>
      <c r="P467" s="2">
        <f t="shared" si="210"/>
        <v>0.14686864534883723</v>
      </c>
      <c r="Q467" s="2">
        <f t="shared" si="211"/>
        <v>5</v>
      </c>
      <c r="R467" s="2">
        <f t="shared" si="212"/>
        <v>1.2</v>
      </c>
      <c r="S467" s="2">
        <f t="shared" si="216"/>
        <v>12.2</v>
      </c>
      <c r="T467" s="2">
        <f t="shared" si="213"/>
        <v>0.15198890473446083</v>
      </c>
      <c r="U467" s="2">
        <f t="shared" si="214"/>
        <v>0.13303475154594152</v>
      </c>
      <c r="V467" s="2">
        <v>0</v>
      </c>
      <c r="W467" s="2">
        <f t="shared" si="217"/>
        <v>0.87529252071633756</v>
      </c>
      <c r="X467" s="16">
        <f t="shared" si="218"/>
        <v>35</v>
      </c>
      <c r="Y467" s="16">
        <f t="shared" si="219"/>
        <v>2.49949271854108</v>
      </c>
      <c r="Z467" s="1">
        <f t="shared" si="220"/>
        <v>0.99378143725207946</v>
      </c>
      <c r="AA467" s="16">
        <f t="shared" si="221"/>
        <v>0.24399999999999999</v>
      </c>
      <c r="AB467" s="1">
        <f t="shared" si="222"/>
        <v>0</v>
      </c>
      <c r="AC467" s="1">
        <f t="shared" si="223"/>
        <v>0</v>
      </c>
    </row>
    <row r="468" spans="4:29" x14ac:dyDescent="0.3">
      <c r="D468" s="2">
        <v>7.6</v>
      </c>
      <c r="E468" s="2">
        <v>7.2</v>
      </c>
      <c r="F468" s="2">
        <v>9</v>
      </c>
      <c r="G468" s="2">
        <v>90</v>
      </c>
      <c r="H468" s="2">
        <v>0.18</v>
      </c>
      <c r="I468" s="2">
        <v>129.80000000000001</v>
      </c>
      <c r="J468" s="2">
        <v>83.7</v>
      </c>
      <c r="K468" s="2">
        <f t="shared" si="191"/>
        <v>1.5507765830346476</v>
      </c>
      <c r="L468" s="2">
        <v>0.17</v>
      </c>
      <c r="N468" s="2">
        <f t="shared" si="208"/>
        <v>0.94491999999999998</v>
      </c>
      <c r="O468" s="2">
        <f t="shared" si="209"/>
        <v>0.96631162390064473</v>
      </c>
      <c r="P468" s="2">
        <f t="shared" si="210"/>
        <v>0.1714470976344086</v>
      </c>
      <c r="Q468" s="2">
        <f t="shared" si="211"/>
        <v>5</v>
      </c>
      <c r="R468" s="2">
        <f t="shared" si="212"/>
        <v>1.2</v>
      </c>
      <c r="S468" s="2">
        <f t="shared" si="216"/>
        <v>15.799999999999999</v>
      </c>
      <c r="T468" s="2">
        <f t="shared" si="213"/>
        <v>0.17742423188736953</v>
      </c>
      <c r="U468" s="2">
        <f t="shared" si="214"/>
        <v>0.1681954191679009</v>
      </c>
      <c r="V468" s="2">
        <v>0</v>
      </c>
      <c r="W468" s="2">
        <f t="shared" si="217"/>
        <v>0.94798448542627956</v>
      </c>
      <c r="X468" s="16">
        <f t="shared" si="218"/>
        <v>35</v>
      </c>
      <c r="Y468" s="16">
        <f t="shared" si="219"/>
        <v>2.5493746780051412</v>
      </c>
      <c r="Z468" s="1">
        <f t="shared" si="220"/>
        <v>0.9946041855234693</v>
      </c>
      <c r="AA468" s="16">
        <f t="shared" si="221"/>
        <v>0.316</v>
      </c>
      <c r="AB468" s="1">
        <f t="shared" si="222"/>
        <v>0</v>
      </c>
      <c r="AC468" s="1">
        <f t="shared" si="223"/>
        <v>0</v>
      </c>
    </row>
    <row r="469" spans="4:29" x14ac:dyDescent="0.3">
      <c r="D469" s="2">
        <v>7.6</v>
      </c>
      <c r="E469" s="2">
        <v>8.8000000000000007</v>
      </c>
      <c r="F469" s="2">
        <v>11</v>
      </c>
      <c r="G469" s="2">
        <v>99</v>
      </c>
      <c r="H469" s="2">
        <v>0.18</v>
      </c>
      <c r="I469" s="2">
        <v>161.9</v>
      </c>
      <c r="J469" s="2">
        <v>100.1</v>
      </c>
      <c r="K469" s="2">
        <f t="shared" si="191"/>
        <v>1.6173826173826176</v>
      </c>
      <c r="L469" s="2">
        <v>0.18</v>
      </c>
      <c r="N469" s="2">
        <f t="shared" si="208"/>
        <v>0.93267999999999995</v>
      </c>
      <c r="O469" s="2">
        <f t="shared" si="209"/>
        <v>0.96631162390064473</v>
      </c>
      <c r="P469" s="2">
        <f t="shared" si="210"/>
        <v>0.17649454909090911</v>
      </c>
      <c r="Q469" s="2">
        <f t="shared" si="211"/>
        <v>5</v>
      </c>
      <c r="R469" s="2">
        <f t="shared" si="212"/>
        <v>1.2</v>
      </c>
      <c r="S469" s="2">
        <f t="shared" si="216"/>
        <v>18.2</v>
      </c>
      <c r="T469" s="2">
        <f t="shared" si="213"/>
        <v>0.18264765188114526</v>
      </c>
      <c r="U469" s="2">
        <f t="shared" si="214"/>
        <v>0.19407628144378197</v>
      </c>
      <c r="V469" s="2">
        <v>0</v>
      </c>
      <c r="W469" s="2">
        <f t="shared" si="217"/>
        <v>1.0625720037730007</v>
      </c>
      <c r="X469" s="16">
        <f t="shared" si="218"/>
        <v>35</v>
      </c>
      <c r="Y469" s="16">
        <f t="shared" si="219"/>
        <v>2.0932734365241052</v>
      </c>
      <c r="Z469" s="1">
        <f t="shared" si="220"/>
        <v>0.981837623751602</v>
      </c>
      <c r="AA469" s="16">
        <f t="shared" si="221"/>
        <v>0.36399999999999999</v>
      </c>
      <c r="AB469" s="1">
        <f t="shared" si="222"/>
        <v>0</v>
      </c>
      <c r="AC469" s="1">
        <f t="shared" si="223"/>
        <v>1</v>
      </c>
    </row>
    <row r="470" spans="4:29" x14ac:dyDescent="0.3">
      <c r="D470" s="2">
        <v>7.6</v>
      </c>
      <c r="E470" s="2">
        <v>10.199999999999999</v>
      </c>
      <c r="F470" s="2">
        <v>11</v>
      </c>
      <c r="G470" s="2">
        <v>91</v>
      </c>
      <c r="H470" s="2">
        <v>0.18</v>
      </c>
      <c r="I470" s="2">
        <v>187</v>
      </c>
      <c r="J470" s="2">
        <v>111.5</v>
      </c>
      <c r="K470" s="2">
        <f t="shared" si="191"/>
        <v>1.6771300448430493</v>
      </c>
      <c r="L470" s="2">
        <v>0.18</v>
      </c>
      <c r="N470" s="2">
        <f t="shared" si="208"/>
        <v>0.90165999999999991</v>
      </c>
      <c r="O470" s="2">
        <f t="shared" si="209"/>
        <v>0.96631162390064473</v>
      </c>
      <c r="P470" s="2">
        <f t="shared" si="210"/>
        <v>0.17692752591928246</v>
      </c>
      <c r="Q470" s="2">
        <f t="shared" si="211"/>
        <v>5</v>
      </c>
      <c r="R470" s="2">
        <f t="shared" si="212"/>
        <v>1.2</v>
      </c>
      <c r="S470" s="2">
        <f t="shared" si="216"/>
        <v>18.2</v>
      </c>
      <c r="T470" s="2">
        <f t="shared" si="213"/>
        <v>0.18309572351524769</v>
      </c>
      <c r="U470" s="2">
        <f t="shared" si="214"/>
        <v>0.19407628144378197</v>
      </c>
      <c r="V470" s="2">
        <v>0</v>
      </c>
      <c r="W470" s="2">
        <f t="shared" si="217"/>
        <v>1.0599716788449176</v>
      </c>
      <c r="X470" s="16">
        <f t="shared" si="218"/>
        <v>35</v>
      </c>
      <c r="Y470" s="16">
        <f t="shared" si="219"/>
        <v>2.2531622459245662</v>
      </c>
      <c r="Z470" s="1">
        <f t="shared" si="220"/>
        <v>0.98787553954465501</v>
      </c>
      <c r="AA470" s="16">
        <f t="shared" si="221"/>
        <v>0.36399999999999999</v>
      </c>
      <c r="AB470" s="1">
        <f t="shared" si="222"/>
        <v>0</v>
      </c>
      <c r="AC470" s="1">
        <f t="shared" si="223"/>
        <v>1</v>
      </c>
    </row>
    <row r="471" spans="4:29" x14ac:dyDescent="0.3">
      <c r="D471" s="2">
        <v>7.6</v>
      </c>
      <c r="E471" s="2">
        <v>11.8</v>
      </c>
      <c r="F471" s="2">
        <v>7</v>
      </c>
      <c r="G471" s="2">
        <v>76</v>
      </c>
      <c r="H471" s="2">
        <v>0.18</v>
      </c>
      <c r="I471" s="2">
        <v>217.5</v>
      </c>
      <c r="J471" s="2">
        <v>126.3</v>
      </c>
      <c r="K471" s="2">
        <f t="shared" si="191"/>
        <v>1.7220902612826603</v>
      </c>
      <c r="L471" s="2">
        <v>0.18</v>
      </c>
      <c r="N471" s="2">
        <f t="shared" si="208"/>
        <v>0.85893999999999981</v>
      </c>
      <c r="O471" s="2">
        <f t="shared" si="209"/>
        <v>0.96631162390064473</v>
      </c>
      <c r="P471" s="2">
        <f t="shared" si="210"/>
        <v>0.17306314845605697</v>
      </c>
      <c r="Q471" s="2">
        <f t="shared" si="211"/>
        <v>5</v>
      </c>
      <c r="R471" s="2">
        <f t="shared" si="212"/>
        <v>1.2</v>
      </c>
      <c r="S471" s="2">
        <f t="shared" si="216"/>
        <v>13.4</v>
      </c>
      <c r="T471" s="2">
        <f t="shared" si="213"/>
        <v>0.1790966228445692</v>
      </c>
      <c r="U471" s="2">
        <f t="shared" si="214"/>
        <v>0.14436344918824284</v>
      </c>
      <c r="V471" s="2">
        <v>1</v>
      </c>
      <c r="W471" s="2">
        <f t="shared" si="217"/>
        <v>0.80606460856344631</v>
      </c>
      <c r="X471" s="16">
        <f t="shared" si="218"/>
        <v>35</v>
      </c>
      <c r="Y471" s="16">
        <f t="shared" si="219"/>
        <v>4.0039018757811471</v>
      </c>
      <c r="Z471" s="1">
        <f t="shared" si="220"/>
        <v>0.99996884689185928</v>
      </c>
      <c r="AA471" s="16">
        <f t="shared" si="221"/>
        <v>0.26800000000000002</v>
      </c>
      <c r="AB471" s="1">
        <f t="shared" si="222"/>
        <v>1</v>
      </c>
      <c r="AC471" s="1">
        <f t="shared" si="223"/>
        <v>0</v>
      </c>
    </row>
    <row r="472" spans="4:29" x14ac:dyDescent="0.3">
      <c r="D472" s="2">
        <v>7.6</v>
      </c>
      <c r="E472" s="2">
        <v>13.2</v>
      </c>
      <c r="F472" s="2">
        <v>8</v>
      </c>
      <c r="G472" s="2">
        <v>98</v>
      </c>
      <c r="H472" s="2">
        <v>0.18</v>
      </c>
      <c r="I472" s="2">
        <v>245.4</v>
      </c>
      <c r="J472" s="2">
        <v>140.4</v>
      </c>
      <c r="K472" s="2">
        <f t="shared" si="191"/>
        <v>1.7478632478632479</v>
      </c>
      <c r="L472" s="2">
        <v>0.17</v>
      </c>
      <c r="N472" s="2">
        <f t="shared" si="208"/>
        <v>0.82155999999999996</v>
      </c>
      <c r="O472" s="2">
        <f t="shared" si="209"/>
        <v>0.96631162390064473</v>
      </c>
      <c r="P472" s="2">
        <f t="shared" si="210"/>
        <v>0.16800901999999998</v>
      </c>
      <c r="Q472" s="2">
        <f t="shared" si="211"/>
        <v>5</v>
      </c>
      <c r="R472" s="2">
        <f t="shared" si="212"/>
        <v>1.2</v>
      </c>
      <c r="S472" s="2">
        <f t="shared" si="216"/>
        <v>14.6</v>
      </c>
      <c r="T472" s="2">
        <f t="shared" si="213"/>
        <v>0.1738662930720106</v>
      </c>
      <c r="U472" s="2">
        <f t="shared" si="214"/>
        <v>0.15606511636518641</v>
      </c>
      <c r="V472" s="2">
        <v>0</v>
      </c>
      <c r="W472" s="2">
        <f t="shared" si="217"/>
        <v>0.89761571152005049</v>
      </c>
      <c r="X472" s="16">
        <f t="shared" si="218"/>
        <v>35</v>
      </c>
      <c r="Y472" s="16">
        <f t="shared" si="219"/>
        <v>3.5804949632699605</v>
      </c>
      <c r="Z472" s="1">
        <f t="shared" si="220"/>
        <v>0.99982852802277744</v>
      </c>
      <c r="AA472" s="16">
        <f t="shared" si="221"/>
        <v>0.29199999999999998</v>
      </c>
      <c r="AB472" s="1">
        <f t="shared" si="222"/>
        <v>0</v>
      </c>
      <c r="AC472" s="1">
        <f t="shared" si="223"/>
        <v>0</v>
      </c>
    </row>
    <row r="473" spans="4:29" x14ac:dyDescent="0.3">
      <c r="D473" s="2">
        <v>7.6</v>
      </c>
      <c r="E473" s="2">
        <v>14.8</v>
      </c>
      <c r="F473" s="2">
        <v>5</v>
      </c>
      <c r="G473" s="2">
        <v>98</v>
      </c>
      <c r="H473" s="2">
        <v>0.18</v>
      </c>
      <c r="I473" s="2">
        <v>273.39999999999998</v>
      </c>
      <c r="J473" s="2">
        <v>152.80000000000001</v>
      </c>
      <c r="K473" s="2">
        <f t="shared" si="191"/>
        <v>1.789267015706806</v>
      </c>
      <c r="L473" s="2">
        <v>0.16</v>
      </c>
      <c r="N473" s="2">
        <f t="shared" si="208"/>
        <v>0.77883999999999987</v>
      </c>
      <c r="O473" s="2">
        <f t="shared" si="209"/>
        <v>0.96631162390064473</v>
      </c>
      <c r="P473" s="2">
        <f t="shared" si="210"/>
        <v>0.16304566853403135</v>
      </c>
      <c r="Q473" s="2">
        <f t="shared" si="211"/>
        <v>5</v>
      </c>
      <c r="R473" s="2">
        <f t="shared" si="212"/>
        <v>1.2</v>
      </c>
      <c r="S473" s="2">
        <f t="shared" si="216"/>
        <v>11</v>
      </c>
      <c r="T473" s="2">
        <f t="shared" si="213"/>
        <v>0.16872990503402613</v>
      </c>
      <c r="U473" s="2">
        <f t="shared" si="214"/>
        <v>0.12204090780370019</v>
      </c>
      <c r="V473" s="2">
        <v>0</v>
      </c>
      <c r="W473" s="2">
        <f t="shared" si="217"/>
        <v>0.72329151005620129</v>
      </c>
      <c r="X473" s="16">
        <f t="shared" si="218"/>
        <v>35</v>
      </c>
      <c r="Y473" s="16">
        <f t="shared" si="219"/>
        <v>4.8152045800139858</v>
      </c>
      <c r="Z473" s="1">
        <f t="shared" si="220"/>
        <v>0.99999926475419776</v>
      </c>
      <c r="AA473" s="16">
        <f t="shared" si="221"/>
        <v>0.22</v>
      </c>
      <c r="AB473" s="1">
        <f t="shared" si="222"/>
        <v>0</v>
      </c>
      <c r="AC473" s="1">
        <f t="shared" si="223"/>
        <v>0</v>
      </c>
    </row>
    <row r="474" spans="4:29" x14ac:dyDescent="0.3">
      <c r="D474" s="2">
        <v>7.6</v>
      </c>
      <c r="E474" s="2">
        <v>16.2</v>
      </c>
      <c r="F474" s="2">
        <v>13</v>
      </c>
      <c r="G474" s="2">
        <v>74</v>
      </c>
      <c r="H474" s="2">
        <v>0.18</v>
      </c>
      <c r="I474" s="2">
        <v>300.2</v>
      </c>
      <c r="J474" s="2">
        <v>165.8</v>
      </c>
      <c r="K474" s="2">
        <f t="shared" si="191"/>
        <v>1.8106151990349817</v>
      </c>
      <c r="L474" s="2">
        <v>0.16</v>
      </c>
      <c r="N474" s="2">
        <f t="shared" si="208"/>
        <v>0.74146000000000001</v>
      </c>
      <c r="O474" s="2">
        <f t="shared" si="209"/>
        <v>0.96631162390064473</v>
      </c>
      <c r="P474" s="2">
        <f t="shared" si="210"/>
        <v>0.15707235322074786</v>
      </c>
      <c r="Q474" s="2">
        <f t="shared" si="211"/>
        <v>5</v>
      </c>
      <c r="R474" s="2">
        <f t="shared" si="212"/>
        <v>1.2</v>
      </c>
      <c r="S474" s="2">
        <f t="shared" si="216"/>
        <v>20.6</v>
      </c>
      <c r="T474" s="2">
        <f t="shared" si="213"/>
        <v>0.16254834293175996</v>
      </c>
      <c r="U474" s="2">
        <f t="shared" si="214"/>
        <v>0.2230130964604535</v>
      </c>
      <c r="V474" s="2">
        <v>0</v>
      </c>
      <c r="W474" s="2">
        <f t="shared" si="217"/>
        <v>1.3719801287305493</v>
      </c>
      <c r="X474" s="16">
        <f t="shared" si="218"/>
        <v>35</v>
      </c>
      <c r="Y474" s="16">
        <f t="shared" si="219"/>
        <v>1.365190093370956</v>
      </c>
      <c r="Z474" s="1">
        <f t="shared" si="220"/>
        <v>0.91390334439205134</v>
      </c>
      <c r="AA474" s="16">
        <f t="shared" si="221"/>
        <v>0.41200000000000003</v>
      </c>
      <c r="AB474" s="1">
        <f t="shared" si="222"/>
        <v>0</v>
      </c>
      <c r="AC474" s="1">
        <f t="shared" si="223"/>
        <v>1</v>
      </c>
    </row>
    <row r="475" spans="4:29" x14ac:dyDescent="0.3">
      <c r="D475" s="2">
        <v>7.6</v>
      </c>
      <c r="E475" s="2">
        <v>17.8</v>
      </c>
      <c r="F475" s="2">
        <v>12</v>
      </c>
      <c r="G475" s="2">
        <v>91</v>
      </c>
      <c r="H475" s="2">
        <v>0.18</v>
      </c>
      <c r="I475" s="2">
        <v>332.6</v>
      </c>
      <c r="J475" s="2">
        <v>182.5</v>
      </c>
      <c r="K475" s="2">
        <f t="shared" si="191"/>
        <v>1.8224657534246576</v>
      </c>
      <c r="L475" s="2">
        <v>0.15</v>
      </c>
      <c r="N475" s="2">
        <f t="shared" si="208"/>
        <v>0.69873999999999992</v>
      </c>
      <c r="O475" s="2">
        <f t="shared" si="209"/>
        <v>0.96631162390064473</v>
      </c>
      <c r="P475" s="2">
        <f t="shared" si="210"/>
        <v>0.14899127730410958</v>
      </c>
      <c r="Q475" s="2">
        <f t="shared" si="211"/>
        <v>5</v>
      </c>
      <c r="R475" s="2">
        <f t="shared" si="212"/>
        <v>1.2</v>
      </c>
      <c r="S475" s="2">
        <f t="shared" si="216"/>
        <v>19.399999999999999</v>
      </c>
      <c r="T475" s="2">
        <f t="shared" si="213"/>
        <v>0.15418553768678325</v>
      </c>
      <c r="U475" s="2">
        <f t="shared" si="214"/>
        <v>0.20807218920420215</v>
      </c>
      <c r="V475" s="2">
        <v>0</v>
      </c>
      <c r="W475" s="2">
        <f t="shared" si="217"/>
        <v>1.3494922567049428</v>
      </c>
      <c r="X475" s="16">
        <f t="shared" si="218"/>
        <v>35</v>
      </c>
      <c r="Y475" s="16">
        <f t="shared" si="219"/>
        <v>1.6583512507433216</v>
      </c>
      <c r="Z475" s="1">
        <f t="shared" si="220"/>
        <v>0.95137670495315751</v>
      </c>
      <c r="AA475" s="16">
        <f t="shared" si="221"/>
        <v>0.38799999999999996</v>
      </c>
      <c r="AB475" s="1">
        <f t="shared" si="222"/>
        <v>0</v>
      </c>
      <c r="AC475" s="1">
        <f t="shared" si="223"/>
        <v>1</v>
      </c>
    </row>
    <row r="476" spans="4:29" x14ac:dyDescent="0.3">
      <c r="D476" s="2">
        <v>7.6</v>
      </c>
      <c r="E476" s="2">
        <v>2</v>
      </c>
      <c r="F476" s="2">
        <v>7</v>
      </c>
      <c r="G476" s="2">
        <v>93</v>
      </c>
      <c r="H476" s="2">
        <v>0.18</v>
      </c>
      <c r="I476" s="2">
        <v>30</v>
      </c>
      <c r="J476" s="2">
        <v>27.9</v>
      </c>
      <c r="K476" s="2">
        <f t="shared" si="191"/>
        <v>1.0752688172043012</v>
      </c>
      <c r="L476" s="2">
        <v>0.13</v>
      </c>
      <c r="N476" s="2">
        <f t="shared" si="208"/>
        <v>0.98470000000000002</v>
      </c>
      <c r="O476" s="2">
        <f t="shared" si="209"/>
        <v>0.96631162390064473</v>
      </c>
      <c r="P476" s="2">
        <f t="shared" si="210"/>
        <v>0.1238816129032258</v>
      </c>
      <c r="Q476" s="2">
        <f t="shared" si="211"/>
        <v>5</v>
      </c>
      <c r="R476" s="2">
        <f t="shared" si="212"/>
        <v>1.2</v>
      </c>
      <c r="S476" s="2">
        <f t="shared" si="216"/>
        <v>13.4</v>
      </c>
      <c r="T476" s="2">
        <f t="shared" si="213"/>
        <v>0.12820047885087141</v>
      </c>
      <c r="U476" s="2">
        <f t="shared" si="214"/>
        <v>0.14436344918824284</v>
      </c>
      <c r="V476" s="2">
        <v>0</v>
      </c>
      <c r="W476" s="2">
        <f t="shared" si="217"/>
        <v>1.1260757407635968</v>
      </c>
      <c r="X476" s="16">
        <f t="shared" si="218"/>
        <v>35</v>
      </c>
      <c r="Y476" s="16">
        <f t="shared" si="219"/>
        <v>0.28523474101049828</v>
      </c>
      <c r="Z476" s="1">
        <f t="shared" si="220"/>
        <v>0.61226784705428794</v>
      </c>
      <c r="AA476" s="16">
        <f t="shared" si="221"/>
        <v>0.26800000000000002</v>
      </c>
      <c r="AB476" s="1">
        <f t="shared" si="222"/>
        <v>0</v>
      </c>
      <c r="AC476" s="1">
        <f t="shared" si="223"/>
        <v>1</v>
      </c>
    </row>
    <row r="477" spans="4:29" x14ac:dyDescent="0.3">
      <c r="D477" s="2">
        <v>7.6</v>
      </c>
      <c r="E477" s="2">
        <v>3.2</v>
      </c>
      <c r="F477" s="2">
        <v>5</v>
      </c>
      <c r="G477" s="2">
        <v>70</v>
      </c>
      <c r="H477" s="2">
        <v>0.18</v>
      </c>
      <c r="I477" s="2">
        <v>52.9</v>
      </c>
      <c r="J477" s="2">
        <v>39</v>
      </c>
      <c r="K477" s="2">
        <f t="shared" si="191"/>
        <v>1.3564102564102565</v>
      </c>
      <c r="L477" s="2">
        <v>0.16</v>
      </c>
      <c r="N477" s="2">
        <f t="shared" si="208"/>
        <v>0.97551999999999994</v>
      </c>
      <c r="O477" s="2">
        <f t="shared" si="209"/>
        <v>0.96631162390064473</v>
      </c>
      <c r="P477" s="2">
        <f t="shared" si="210"/>
        <v>0.15481502399999997</v>
      </c>
      <c r="Q477" s="2">
        <f t="shared" si="211"/>
        <v>5</v>
      </c>
      <c r="R477" s="2">
        <f t="shared" si="212"/>
        <v>1.2</v>
      </c>
      <c r="S477" s="2">
        <f t="shared" si="216"/>
        <v>11</v>
      </c>
      <c r="T477" s="2">
        <f t="shared" si="213"/>
        <v>0.16021231678355335</v>
      </c>
      <c r="U477" s="2">
        <f t="shared" si="214"/>
        <v>0.12204090780370019</v>
      </c>
      <c r="V477" s="2">
        <v>1</v>
      </c>
      <c r="W477" s="2">
        <f t="shared" si="217"/>
        <v>0.76174485366551004</v>
      </c>
      <c r="X477" s="16">
        <f t="shared" si="218"/>
        <v>35</v>
      </c>
      <c r="Y477" s="16">
        <f t="shared" si="219"/>
        <v>2.6883269969172208</v>
      </c>
      <c r="Z477" s="1">
        <f t="shared" si="220"/>
        <v>0.99640944819564548</v>
      </c>
      <c r="AA477" s="16">
        <f t="shared" si="221"/>
        <v>0.22</v>
      </c>
      <c r="AB477" s="1">
        <f t="shared" si="222"/>
        <v>1</v>
      </c>
      <c r="AC477" s="1">
        <f t="shared" si="223"/>
        <v>0</v>
      </c>
    </row>
    <row r="478" spans="4:29" x14ac:dyDescent="0.3">
      <c r="D478" s="2">
        <v>7.6</v>
      </c>
      <c r="E478" s="2">
        <v>4.2</v>
      </c>
      <c r="F478" s="2">
        <v>5</v>
      </c>
      <c r="G478" s="2">
        <v>99</v>
      </c>
      <c r="H478" s="2">
        <v>0.18</v>
      </c>
      <c r="I478" s="2">
        <v>72</v>
      </c>
      <c r="J478" s="2">
        <v>48.2</v>
      </c>
      <c r="K478" s="2">
        <f t="shared" si="191"/>
        <v>1.4937759336099585</v>
      </c>
      <c r="L478" s="2">
        <v>0.17</v>
      </c>
      <c r="N478" s="2">
        <f t="shared" si="208"/>
        <v>0.96787000000000001</v>
      </c>
      <c r="O478" s="2">
        <f t="shared" si="209"/>
        <v>0.96631162390064473</v>
      </c>
      <c r="P478" s="2">
        <f t="shared" si="210"/>
        <v>0.16915636680497922</v>
      </c>
      <c r="Q478" s="2">
        <f t="shared" si="211"/>
        <v>5</v>
      </c>
      <c r="R478" s="2">
        <f t="shared" si="212"/>
        <v>1.2</v>
      </c>
      <c r="S478" s="2">
        <f t="shared" si="216"/>
        <v>11</v>
      </c>
      <c r="T478" s="2">
        <f t="shared" si="213"/>
        <v>0.17505363965524617</v>
      </c>
      <c r="U478" s="2">
        <f t="shared" si="214"/>
        <v>0.12204090780370019</v>
      </c>
      <c r="V478" s="2">
        <v>1</v>
      </c>
      <c r="W478" s="2">
        <f t="shared" si="217"/>
        <v>0.69716292699797489</v>
      </c>
      <c r="X478" s="16">
        <f t="shared" si="218"/>
        <v>35</v>
      </c>
      <c r="Y478" s="16">
        <f t="shared" si="219"/>
        <v>3.4156242947986941</v>
      </c>
      <c r="Z478" s="1">
        <f t="shared" si="220"/>
        <v>0.99968182010036877</v>
      </c>
      <c r="AA478" s="16">
        <f t="shared" si="221"/>
        <v>0.22</v>
      </c>
      <c r="AB478" s="1">
        <f t="shared" si="222"/>
        <v>1</v>
      </c>
      <c r="AC478" s="1">
        <f t="shared" si="223"/>
        <v>0</v>
      </c>
    </row>
    <row r="479" spans="4:29" x14ac:dyDescent="0.3">
      <c r="D479" s="2">
        <v>7.6</v>
      </c>
      <c r="E479" s="2">
        <v>5.8</v>
      </c>
      <c r="F479" s="2">
        <v>6</v>
      </c>
      <c r="G479" s="2">
        <v>90</v>
      </c>
      <c r="H479" s="2">
        <v>0.18</v>
      </c>
      <c r="I479" s="2">
        <v>100.7</v>
      </c>
      <c r="J479" s="2">
        <v>61.2</v>
      </c>
      <c r="K479" s="2">
        <f t="shared" si="191"/>
        <v>1.6454248366013071</v>
      </c>
      <c r="L479" s="2">
        <v>0.19</v>
      </c>
      <c r="N479" s="2">
        <f t="shared" si="208"/>
        <v>0.95562999999999998</v>
      </c>
      <c r="O479" s="2">
        <f t="shared" si="209"/>
        <v>0.96631162390064473</v>
      </c>
      <c r="P479" s="2">
        <f t="shared" si="210"/>
        <v>0.18397282838235293</v>
      </c>
      <c r="Q479" s="2">
        <f t="shared" si="211"/>
        <v>5</v>
      </c>
      <c r="R479" s="2">
        <f t="shared" si="212"/>
        <v>1.2</v>
      </c>
      <c r="S479" s="2">
        <f t="shared" si="216"/>
        <v>12.2</v>
      </c>
      <c r="T479" s="2">
        <f t="shared" si="213"/>
        <v>0.19038664529328775</v>
      </c>
      <c r="U479" s="2">
        <f t="shared" si="214"/>
        <v>0.13303475154594152</v>
      </c>
      <c r="V479" s="2">
        <v>1</v>
      </c>
      <c r="W479" s="2">
        <f t="shared" si="217"/>
        <v>0.69876094166690894</v>
      </c>
      <c r="X479" s="16">
        <f t="shared" si="218"/>
        <v>35</v>
      </c>
      <c r="Y479" s="16">
        <f t="shared" si="219"/>
        <v>3.7348553691929864</v>
      </c>
      <c r="Z479" s="1">
        <f t="shared" si="220"/>
        <v>0.99990608845094375</v>
      </c>
      <c r="AA479" s="16">
        <f t="shared" si="221"/>
        <v>0.24399999999999999</v>
      </c>
      <c r="AB479" s="1">
        <f t="shared" si="222"/>
        <v>1</v>
      </c>
      <c r="AC479" s="1">
        <f t="shared" si="223"/>
        <v>0</v>
      </c>
    </row>
    <row r="480" spans="4:29" x14ac:dyDescent="0.3">
      <c r="D480" s="2">
        <v>7.6</v>
      </c>
      <c r="E480" s="2">
        <v>11.8</v>
      </c>
      <c r="F480" s="2">
        <v>14</v>
      </c>
      <c r="G480" s="2">
        <v>98</v>
      </c>
      <c r="H480" s="2">
        <v>0.18</v>
      </c>
      <c r="I480" s="2">
        <v>212.3</v>
      </c>
      <c r="J480" s="2">
        <v>114</v>
      </c>
      <c r="K480" s="2">
        <f t="shared" si="191"/>
        <v>1.8622807017543861</v>
      </c>
      <c r="L480" s="2">
        <v>0.19</v>
      </c>
      <c r="N480" s="2">
        <f t="shared" si="208"/>
        <v>0.85893999999999981</v>
      </c>
      <c r="O480" s="2">
        <f t="shared" si="209"/>
        <v>0.96631162390064473</v>
      </c>
      <c r="P480" s="2">
        <f t="shared" si="210"/>
        <v>0.18715172415789469</v>
      </c>
      <c r="Q480" s="2">
        <f t="shared" si="211"/>
        <v>5</v>
      </c>
      <c r="R480" s="2">
        <f t="shared" si="212"/>
        <v>1.2</v>
      </c>
      <c r="S480" s="2">
        <f t="shared" si="216"/>
        <v>21.8</v>
      </c>
      <c r="T480" s="2">
        <f t="shared" si="213"/>
        <v>0.19367636643180591</v>
      </c>
      <c r="U480" s="2">
        <f t="shared" si="214"/>
        <v>0.23917156177661986</v>
      </c>
      <c r="V480" s="2">
        <v>0</v>
      </c>
      <c r="W480" s="2">
        <f t="shared" si="217"/>
        <v>1.2349031850555341</v>
      </c>
      <c r="X480" s="16">
        <f t="shared" si="218"/>
        <v>35</v>
      </c>
      <c r="Y480" s="16">
        <f t="shared" si="219"/>
        <v>1.2940339613433105</v>
      </c>
      <c r="Z480" s="1">
        <f t="shared" si="220"/>
        <v>0.90217315484197247</v>
      </c>
      <c r="AA480" s="16">
        <f t="shared" si="221"/>
        <v>0.436</v>
      </c>
      <c r="AB480" s="1">
        <f t="shared" si="222"/>
        <v>0</v>
      </c>
      <c r="AC480" s="1">
        <f t="shared" si="223"/>
        <v>1</v>
      </c>
    </row>
    <row r="481" spans="4:29" x14ac:dyDescent="0.3">
      <c r="D481" s="2">
        <v>7.6</v>
      </c>
      <c r="E481" s="2">
        <v>17.8</v>
      </c>
      <c r="F481" s="2">
        <v>10</v>
      </c>
      <c r="G481" s="2">
        <v>75</v>
      </c>
      <c r="H481" s="2">
        <v>0.18</v>
      </c>
      <c r="I481" s="2">
        <v>331.9</v>
      </c>
      <c r="J481" s="2">
        <v>174.7</v>
      </c>
      <c r="K481" s="2">
        <f t="shared" si="191"/>
        <v>1.8998282770463653</v>
      </c>
      <c r="L481" s="2">
        <v>0.15</v>
      </c>
      <c r="N481" s="2">
        <f t="shared" si="208"/>
        <v>0.69873999999999992</v>
      </c>
      <c r="O481" s="2">
        <f t="shared" si="209"/>
        <v>0.96631162390064473</v>
      </c>
      <c r="P481" s="2">
        <f t="shared" si="210"/>
        <v>0.15531586320549512</v>
      </c>
      <c r="Q481" s="2">
        <f t="shared" si="211"/>
        <v>5</v>
      </c>
      <c r="R481" s="2">
        <f t="shared" si="212"/>
        <v>1.2</v>
      </c>
      <c r="S481" s="2">
        <f t="shared" si="216"/>
        <v>17</v>
      </c>
      <c r="T481" s="2">
        <f t="shared" si="213"/>
        <v>0.16073061667057476</v>
      </c>
      <c r="U481" s="2">
        <f t="shared" si="214"/>
        <v>0.18083112110296912</v>
      </c>
      <c r="V481" s="2">
        <v>0</v>
      </c>
      <c r="W481" s="2">
        <f t="shared" si="217"/>
        <v>1.1250570977002554</v>
      </c>
      <c r="X481" s="16">
        <f t="shared" si="218"/>
        <v>35</v>
      </c>
      <c r="Y481" s="16">
        <f t="shared" si="219"/>
        <v>2.6480319765921285</v>
      </c>
      <c r="Z481" s="1">
        <f t="shared" si="220"/>
        <v>0.99595190665957067</v>
      </c>
      <c r="AA481" s="16">
        <f t="shared" si="221"/>
        <v>0.34</v>
      </c>
      <c r="AB481" s="1">
        <f t="shared" si="222"/>
        <v>0</v>
      </c>
      <c r="AC481" s="1">
        <f t="shared" si="223"/>
        <v>1</v>
      </c>
    </row>
    <row r="482" spans="4:29" x14ac:dyDescent="0.3">
      <c r="D482" s="2">
        <v>7.6</v>
      </c>
      <c r="E482" s="2">
        <v>19.2</v>
      </c>
      <c r="F482" s="2">
        <v>9</v>
      </c>
      <c r="G482" s="2">
        <v>96</v>
      </c>
      <c r="H482" s="2">
        <v>0.18</v>
      </c>
      <c r="I482" s="2">
        <v>360.4</v>
      </c>
      <c r="J482" s="2">
        <v>189.5</v>
      </c>
      <c r="K482" s="2">
        <f t="shared" si="191"/>
        <v>1.9018469656992083</v>
      </c>
      <c r="L482" s="2">
        <v>0.14000000000000001</v>
      </c>
      <c r="N482" s="2">
        <f t="shared" si="208"/>
        <v>0.66135999999999995</v>
      </c>
      <c r="O482" s="2">
        <f t="shared" si="209"/>
        <v>0.96631162390064473</v>
      </c>
      <c r="P482" s="2">
        <f t="shared" si="210"/>
        <v>0.14716324458047492</v>
      </c>
      <c r="Q482" s="2">
        <f t="shared" si="211"/>
        <v>5</v>
      </c>
      <c r="R482" s="2">
        <f t="shared" si="212"/>
        <v>1.2</v>
      </c>
      <c r="S482" s="2">
        <f t="shared" si="216"/>
        <v>15.799999999999999</v>
      </c>
      <c r="T482" s="2">
        <f t="shared" si="213"/>
        <v>0.15229377453458648</v>
      </c>
      <c r="U482" s="2">
        <f t="shared" si="214"/>
        <v>0.1681954191679009</v>
      </c>
      <c r="V482" s="2">
        <v>0</v>
      </c>
      <c r="W482" s="2">
        <f t="shared" si="217"/>
        <v>1.104414278797083</v>
      </c>
      <c r="X482" s="16">
        <f t="shared" si="218"/>
        <v>35</v>
      </c>
      <c r="Y482" s="16">
        <f t="shared" si="219"/>
        <v>2.9156936798740514</v>
      </c>
      <c r="Z482" s="1">
        <f t="shared" si="220"/>
        <v>0.99822550623255146</v>
      </c>
      <c r="AA482" s="16">
        <f t="shared" si="221"/>
        <v>0.316</v>
      </c>
      <c r="AB482" s="1">
        <f t="shared" si="222"/>
        <v>0</v>
      </c>
      <c r="AC482" s="1">
        <f t="shared" si="223"/>
        <v>1</v>
      </c>
    </row>
    <row r="483" spans="4:29" x14ac:dyDescent="0.3">
      <c r="D483" s="2">
        <v>7.6</v>
      </c>
      <c r="E483" s="2">
        <v>1.2</v>
      </c>
      <c r="F483" s="2">
        <v>6</v>
      </c>
      <c r="G483" s="2">
        <v>85</v>
      </c>
      <c r="H483" s="2">
        <v>0.18</v>
      </c>
      <c r="I483" s="2">
        <v>17</v>
      </c>
      <c r="J483" s="2">
        <v>13.6</v>
      </c>
      <c r="K483" s="2">
        <f t="shared" si="191"/>
        <v>1.25</v>
      </c>
      <c r="L483" s="2">
        <v>0.15</v>
      </c>
      <c r="N483" s="2">
        <f t="shared" si="208"/>
        <v>0.99082000000000003</v>
      </c>
      <c r="O483" s="2">
        <f t="shared" si="209"/>
        <v>0.96631162390064473</v>
      </c>
      <c r="P483" s="2">
        <f t="shared" si="210"/>
        <v>0.14490742500000001</v>
      </c>
      <c r="Q483" s="2">
        <f t="shared" si="211"/>
        <v>5</v>
      </c>
      <c r="R483" s="2">
        <f t="shared" si="212"/>
        <v>1.2</v>
      </c>
      <c r="S483" s="2">
        <f t="shared" si="216"/>
        <v>12.2</v>
      </c>
      <c r="T483" s="2">
        <f t="shared" si="213"/>
        <v>0.14995931065701354</v>
      </c>
      <c r="U483" s="2">
        <f t="shared" si="214"/>
        <v>0.13303475154594152</v>
      </c>
      <c r="V483" s="2">
        <v>0</v>
      </c>
      <c r="W483" s="2">
        <f t="shared" si="217"/>
        <v>0.88713899099081739</v>
      </c>
      <c r="X483" s="16">
        <f t="shared" si="218"/>
        <v>35</v>
      </c>
      <c r="Y483" s="16">
        <f t="shared" si="219"/>
        <v>0.49616021245045883</v>
      </c>
      <c r="Z483" s="1">
        <f t="shared" si="220"/>
        <v>0.69010931000150932</v>
      </c>
      <c r="AA483" s="16">
        <f t="shared" si="221"/>
        <v>0.24399999999999999</v>
      </c>
      <c r="AB483" s="1">
        <f t="shared" si="222"/>
        <v>0</v>
      </c>
      <c r="AC483" s="1">
        <f t="shared" si="223"/>
        <v>0</v>
      </c>
    </row>
    <row r="484" spans="4:29" x14ac:dyDescent="0.3">
      <c r="D484" s="2">
        <v>7.6</v>
      </c>
      <c r="E484" s="2">
        <v>3</v>
      </c>
      <c r="F484" s="2">
        <v>13</v>
      </c>
      <c r="G484" s="2">
        <v>99</v>
      </c>
      <c r="H484" s="2">
        <v>0.18</v>
      </c>
      <c r="I484" s="2">
        <v>49.3</v>
      </c>
      <c r="J484" s="2">
        <v>28.2</v>
      </c>
      <c r="K484" s="2">
        <f t="shared" si="191"/>
        <v>1.74822695035461</v>
      </c>
      <c r="L484" s="2">
        <v>0.2</v>
      </c>
      <c r="N484" s="2">
        <f t="shared" si="208"/>
        <v>0.97704999999999997</v>
      </c>
      <c r="O484" s="2">
        <f t="shared" si="209"/>
        <v>0.96631162390064473</v>
      </c>
      <c r="P484" s="2">
        <f t="shared" si="210"/>
        <v>0.19984830159574465</v>
      </c>
      <c r="Q484" s="2">
        <f t="shared" si="211"/>
        <v>5</v>
      </c>
      <c r="R484" s="2">
        <f t="shared" si="212"/>
        <v>1.2</v>
      </c>
      <c r="S484" s="2">
        <f t="shared" si="216"/>
        <v>20.6</v>
      </c>
      <c r="T484" s="2">
        <f t="shared" si="213"/>
        <v>0.20681558272995884</v>
      </c>
      <c r="U484" s="2">
        <f t="shared" si="214"/>
        <v>0.2230130964604535</v>
      </c>
      <c r="V484" s="2">
        <v>0</v>
      </c>
      <c r="W484" s="2">
        <f t="shared" si="217"/>
        <v>1.0783186330386134</v>
      </c>
      <c r="X484" s="16">
        <f t="shared" si="218"/>
        <v>35</v>
      </c>
      <c r="Y484" s="16">
        <f t="shared" si="219"/>
        <v>0.12583682664019011</v>
      </c>
      <c r="Z484" s="1">
        <f t="shared" si="220"/>
        <v>0.55006945498888871</v>
      </c>
      <c r="AA484" s="16">
        <f t="shared" si="221"/>
        <v>0.41200000000000003</v>
      </c>
      <c r="AB484" s="1">
        <f t="shared" si="222"/>
        <v>0</v>
      </c>
      <c r="AC484" s="1">
        <f t="shared" si="223"/>
        <v>1</v>
      </c>
    </row>
    <row r="485" spans="4:29" x14ac:dyDescent="0.3">
      <c r="D485" s="2">
        <v>7.6</v>
      </c>
      <c r="E485" s="2">
        <v>4.8</v>
      </c>
      <c r="F485" s="2">
        <v>11</v>
      </c>
      <c r="G485" s="2">
        <v>99</v>
      </c>
      <c r="H485" s="2">
        <v>0.18</v>
      </c>
      <c r="I485" s="2">
        <v>81.599999999999994</v>
      </c>
      <c r="J485" s="2">
        <v>42.9</v>
      </c>
      <c r="K485" s="2">
        <f t="shared" si="191"/>
        <v>1.9020979020979021</v>
      </c>
      <c r="L485" s="2">
        <v>0.22</v>
      </c>
      <c r="N485" s="2">
        <f t="shared" si="208"/>
        <v>0.96328000000000003</v>
      </c>
      <c r="O485" s="2">
        <f t="shared" si="209"/>
        <v>0.96631162390064473</v>
      </c>
      <c r="P485" s="2">
        <f t="shared" si="210"/>
        <v>0.21437358545454543</v>
      </c>
      <c r="Q485" s="2">
        <f t="shared" si="211"/>
        <v>5</v>
      </c>
      <c r="R485" s="2">
        <f t="shared" si="212"/>
        <v>1.2</v>
      </c>
      <c r="S485" s="2">
        <f t="shared" si="216"/>
        <v>18.2</v>
      </c>
      <c r="T485" s="2">
        <f t="shared" si="213"/>
        <v>0.2218472593646324</v>
      </c>
      <c r="U485" s="2">
        <f t="shared" si="214"/>
        <v>0.19407628144378197</v>
      </c>
      <c r="V485" s="2">
        <v>0</v>
      </c>
      <c r="W485" s="2">
        <f t="shared" si="217"/>
        <v>0.8748193779793082</v>
      </c>
      <c r="X485" s="16">
        <f t="shared" si="218"/>
        <v>35</v>
      </c>
      <c r="Y485" s="16">
        <f t="shared" si="219"/>
        <v>1.8913506730303806</v>
      </c>
      <c r="Z485" s="1">
        <f t="shared" si="220"/>
        <v>0.97071122572442126</v>
      </c>
      <c r="AA485" s="16">
        <f t="shared" si="221"/>
        <v>0.36399999999999999</v>
      </c>
      <c r="AB485" s="1">
        <f t="shared" si="222"/>
        <v>0</v>
      </c>
      <c r="AC485" s="1">
        <f t="shared" si="223"/>
        <v>0</v>
      </c>
    </row>
    <row r="486" spans="4:29" x14ac:dyDescent="0.3">
      <c r="D486" s="2">
        <v>7.6</v>
      </c>
      <c r="E486" s="2">
        <v>6.5</v>
      </c>
      <c r="F486" s="2">
        <v>4</v>
      </c>
      <c r="G486" s="2">
        <v>55</v>
      </c>
      <c r="H486" s="2">
        <v>0.18</v>
      </c>
      <c r="I486" s="2">
        <v>112.4</v>
      </c>
      <c r="J486" s="2">
        <v>57</v>
      </c>
      <c r="K486" s="2">
        <f t="shared" si="191"/>
        <v>1.9719298245614036</v>
      </c>
      <c r="L486" s="2">
        <v>0.22</v>
      </c>
      <c r="N486" s="2">
        <f t="shared" si="208"/>
        <v>0.95027499999999998</v>
      </c>
      <c r="O486" s="2">
        <f t="shared" si="209"/>
        <v>0.96631162390064473</v>
      </c>
      <c r="P486" s="2">
        <f t="shared" si="210"/>
        <v>0.21924344684210526</v>
      </c>
      <c r="Q486" s="2">
        <f t="shared" si="211"/>
        <v>5</v>
      </c>
      <c r="R486" s="2">
        <f t="shared" si="212"/>
        <v>1.2</v>
      </c>
      <c r="S486" s="2">
        <f t="shared" si="216"/>
        <v>9.8000000000000007</v>
      </c>
      <c r="T486" s="2">
        <f t="shared" si="213"/>
        <v>0.22688689799373424</v>
      </c>
      <c r="U486" s="2">
        <f t="shared" si="214"/>
        <v>0.11136001398239161</v>
      </c>
      <c r="V486" s="2">
        <v>1</v>
      </c>
      <c r="W486" s="2">
        <f t="shared" si="217"/>
        <v>0.49081729693120907</v>
      </c>
      <c r="X486" s="16">
        <f t="shared" si="218"/>
        <v>35</v>
      </c>
      <c r="Y486" s="16">
        <f t="shared" si="219"/>
        <v>5.3471524261137233</v>
      </c>
      <c r="Z486" s="1">
        <f t="shared" si="220"/>
        <v>0.99999995532561581</v>
      </c>
      <c r="AA486" s="16">
        <f t="shared" si="221"/>
        <v>0.19600000000000001</v>
      </c>
      <c r="AB486" s="1">
        <f t="shared" si="222"/>
        <v>1</v>
      </c>
      <c r="AC486" s="1">
        <f t="shared" si="223"/>
        <v>0</v>
      </c>
    </row>
    <row r="487" spans="4:29" x14ac:dyDescent="0.3">
      <c r="D487" s="2">
        <v>7.6</v>
      </c>
      <c r="E487" s="2">
        <v>7.5</v>
      </c>
      <c r="F487" s="2">
        <v>7</v>
      </c>
      <c r="G487" s="2">
        <v>56</v>
      </c>
      <c r="H487" s="2">
        <v>0.18</v>
      </c>
      <c r="I487" s="2">
        <v>131.30000000000001</v>
      </c>
      <c r="J487" s="2">
        <v>66</v>
      </c>
      <c r="K487" s="2">
        <f t="shared" si="191"/>
        <v>1.9893939393939395</v>
      </c>
      <c r="L487" s="2">
        <v>0.22</v>
      </c>
      <c r="N487" s="2">
        <f t="shared" si="208"/>
        <v>0.94262500000000005</v>
      </c>
      <c r="O487" s="2">
        <f t="shared" si="209"/>
        <v>0.96631162390064473</v>
      </c>
      <c r="P487" s="2">
        <f t="shared" si="210"/>
        <v>0.21940453806818183</v>
      </c>
      <c r="Q487" s="2">
        <f t="shared" si="211"/>
        <v>5</v>
      </c>
      <c r="R487" s="2">
        <f t="shared" si="212"/>
        <v>1.2</v>
      </c>
      <c r="S487" s="2">
        <f t="shared" si="216"/>
        <v>13.4</v>
      </c>
      <c r="T487" s="2">
        <f t="shared" si="213"/>
        <v>0.2270536053188788</v>
      </c>
      <c r="U487" s="2">
        <f t="shared" si="214"/>
        <v>0.14436344918824284</v>
      </c>
      <c r="V487" s="2">
        <v>1</v>
      </c>
      <c r="W487" s="2">
        <f t="shared" si="217"/>
        <v>0.63581218622578495</v>
      </c>
      <c r="X487" s="16">
        <f t="shared" si="218"/>
        <v>35</v>
      </c>
      <c r="Y487" s="16">
        <f t="shared" si="219"/>
        <v>4.2850102996405202</v>
      </c>
      <c r="Z487" s="1">
        <f t="shared" si="220"/>
        <v>0.999990863463876</v>
      </c>
      <c r="AA487" s="16">
        <f t="shared" si="221"/>
        <v>0.26800000000000002</v>
      </c>
      <c r="AB487" s="1">
        <f t="shared" si="222"/>
        <v>1</v>
      </c>
      <c r="AC487" s="1">
        <f t="shared" si="223"/>
        <v>0</v>
      </c>
    </row>
    <row r="488" spans="4:29" x14ac:dyDescent="0.3">
      <c r="D488" s="2">
        <v>7.6</v>
      </c>
      <c r="E488" s="2">
        <v>9.1999999999999993</v>
      </c>
      <c r="F488" s="2">
        <v>16</v>
      </c>
      <c r="G488" s="2">
        <v>50</v>
      </c>
      <c r="H488" s="2">
        <v>0.18</v>
      </c>
      <c r="I488" s="2">
        <v>163.19999999999999</v>
      </c>
      <c r="J488" s="2">
        <v>81.3</v>
      </c>
      <c r="K488" s="2">
        <f t="shared" si="191"/>
        <v>2.0073800738007379</v>
      </c>
      <c r="L488" s="2">
        <v>0.22</v>
      </c>
      <c r="N488" s="2">
        <f t="shared" si="208"/>
        <v>0.92835999999999996</v>
      </c>
      <c r="O488" s="2">
        <f t="shared" si="209"/>
        <v>0.96631162390064473</v>
      </c>
      <c r="P488" s="2">
        <f t="shared" si="210"/>
        <v>0.21803784974169738</v>
      </c>
      <c r="Q488" s="2">
        <f t="shared" si="211"/>
        <v>5</v>
      </c>
      <c r="R488" s="2">
        <f t="shared" si="212"/>
        <v>1.2</v>
      </c>
      <c r="S488" s="2">
        <f t="shared" si="216"/>
        <v>24.2</v>
      </c>
      <c r="T488" s="2">
        <f t="shared" si="213"/>
        <v>0.22563927034382422</v>
      </c>
      <c r="U488" s="2">
        <f t="shared" si="214"/>
        <v>0.27690710007315766</v>
      </c>
      <c r="V488" s="2">
        <v>0</v>
      </c>
      <c r="W488" s="2">
        <f t="shared" si="217"/>
        <v>1.2272114674507351</v>
      </c>
      <c r="X488" s="16">
        <f t="shared" si="218"/>
        <v>35</v>
      </c>
      <c r="Y488" s="16">
        <f t="shared" si="219"/>
        <v>0.73989432931247179</v>
      </c>
      <c r="Z488" s="1">
        <f t="shared" si="220"/>
        <v>0.77031794222757166</v>
      </c>
      <c r="AA488" s="16">
        <f t="shared" si="221"/>
        <v>0.48399999999999999</v>
      </c>
      <c r="AB488" s="1">
        <f t="shared" si="222"/>
        <v>0</v>
      </c>
      <c r="AC488" s="1">
        <f t="shared" si="223"/>
        <v>1</v>
      </c>
    </row>
    <row r="489" spans="4:29" x14ac:dyDescent="0.3">
      <c r="D489" s="2">
        <v>7.6</v>
      </c>
      <c r="E489" s="2">
        <v>12.5</v>
      </c>
      <c r="F489" s="2">
        <v>11</v>
      </c>
      <c r="G489" s="2">
        <v>98</v>
      </c>
      <c r="H489" s="2">
        <v>0.18</v>
      </c>
      <c r="I489" s="2">
        <v>228.2</v>
      </c>
      <c r="J489" s="2">
        <v>113.9</v>
      </c>
      <c r="K489" s="2">
        <f t="shared" si="191"/>
        <v>2.0035118525021947</v>
      </c>
      <c r="L489" s="2">
        <v>0.2</v>
      </c>
      <c r="N489" s="2">
        <f t="shared" si="208"/>
        <v>0.84024999999999994</v>
      </c>
      <c r="O489" s="2">
        <f t="shared" si="209"/>
        <v>0.96631162390064473</v>
      </c>
      <c r="P489" s="2">
        <f t="shared" si="210"/>
        <v>0.19696374758560137</v>
      </c>
      <c r="Q489" s="2">
        <f t="shared" si="211"/>
        <v>5</v>
      </c>
      <c r="R489" s="2">
        <f t="shared" si="212"/>
        <v>1.2</v>
      </c>
      <c r="S489" s="2">
        <f t="shared" si="216"/>
        <v>18.2</v>
      </c>
      <c r="T489" s="2">
        <f t="shared" si="213"/>
        <v>0.20383046494932053</v>
      </c>
      <c r="U489" s="2">
        <f t="shared" si="214"/>
        <v>0.19407628144378197</v>
      </c>
      <c r="V489" s="2">
        <v>0</v>
      </c>
      <c r="W489" s="2">
        <f t="shared" si="217"/>
        <v>0.95214560537864745</v>
      </c>
      <c r="X489" s="16">
        <f t="shared" si="218"/>
        <v>35</v>
      </c>
      <c r="Y489" s="16">
        <f t="shared" si="219"/>
        <v>2.8115915636185704</v>
      </c>
      <c r="Z489" s="1">
        <f t="shared" si="220"/>
        <v>0.99753514712765157</v>
      </c>
      <c r="AA489" s="16">
        <f t="shared" si="221"/>
        <v>0.36399999999999999</v>
      </c>
      <c r="AB489" s="1">
        <f t="shared" si="222"/>
        <v>0</v>
      </c>
      <c r="AC489" s="1">
        <f t="shared" si="223"/>
        <v>0</v>
      </c>
    </row>
    <row r="490" spans="4:29" x14ac:dyDescent="0.3">
      <c r="D490" s="2">
        <v>7.6</v>
      </c>
      <c r="E490" s="2">
        <v>13.2</v>
      </c>
      <c r="F490" s="2">
        <v>7</v>
      </c>
      <c r="G490" s="2">
        <v>99</v>
      </c>
      <c r="H490" s="2">
        <v>0.18</v>
      </c>
      <c r="I490" s="2">
        <v>241.1</v>
      </c>
      <c r="J490" s="2">
        <v>119.9</v>
      </c>
      <c r="K490" s="2">
        <f t="shared" si="191"/>
        <v>2.0108423686405335</v>
      </c>
      <c r="L490" s="2">
        <v>0.2</v>
      </c>
      <c r="N490" s="2">
        <f t="shared" si="208"/>
        <v>0.82155999999999996</v>
      </c>
      <c r="O490" s="2">
        <f t="shared" si="209"/>
        <v>0.96631162390064473</v>
      </c>
      <c r="P490" s="2">
        <f t="shared" si="210"/>
        <v>0.19328723579649704</v>
      </c>
      <c r="Q490" s="2">
        <f t="shared" si="211"/>
        <v>5</v>
      </c>
      <c r="R490" s="2">
        <f t="shared" si="212"/>
        <v>1.2</v>
      </c>
      <c r="S490" s="2">
        <f t="shared" si="216"/>
        <v>13.4</v>
      </c>
      <c r="T490" s="2">
        <f t="shared" si="213"/>
        <v>0.20002577948536676</v>
      </c>
      <c r="U490" s="2">
        <f t="shared" si="214"/>
        <v>0.14436344918824284</v>
      </c>
      <c r="V490" s="2">
        <v>0</v>
      </c>
      <c r="W490" s="2">
        <f t="shared" si="217"/>
        <v>0.72172421754668881</v>
      </c>
      <c r="X490" s="16">
        <f t="shared" si="218"/>
        <v>35</v>
      </c>
      <c r="Y490" s="16">
        <f t="shared" si="219"/>
        <v>4.4778758822016913</v>
      </c>
      <c r="Z490" s="1">
        <f t="shared" si="220"/>
        <v>0.9999962305295228</v>
      </c>
      <c r="AA490" s="16">
        <f t="shared" si="221"/>
        <v>0.26800000000000002</v>
      </c>
      <c r="AB490" s="1">
        <f t="shared" si="222"/>
        <v>0</v>
      </c>
      <c r="AC490" s="1">
        <f t="shared" si="223"/>
        <v>0</v>
      </c>
    </row>
    <row r="491" spans="4:29" x14ac:dyDescent="0.3">
      <c r="D491" s="2">
        <v>7.6</v>
      </c>
      <c r="E491" s="2">
        <v>14.8</v>
      </c>
      <c r="F491" s="2">
        <v>10</v>
      </c>
      <c r="G491" s="2">
        <v>88</v>
      </c>
      <c r="H491" s="2">
        <v>0.18</v>
      </c>
      <c r="I491" s="2">
        <v>269.5</v>
      </c>
      <c r="J491" s="2">
        <v>132.6</v>
      </c>
      <c r="K491" s="2">
        <f t="shared" si="191"/>
        <v>2.0324283559577676</v>
      </c>
      <c r="L491" s="2">
        <v>0.19</v>
      </c>
      <c r="N491" s="2">
        <f t="shared" si="208"/>
        <v>0.77883999999999987</v>
      </c>
      <c r="O491" s="2">
        <f t="shared" si="209"/>
        <v>0.96631162390064473</v>
      </c>
      <c r="P491" s="2">
        <f t="shared" si="210"/>
        <v>0.18520357058823528</v>
      </c>
      <c r="Q491" s="2">
        <f t="shared" si="211"/>
        <v>5</v>
      </c>
      <c r="R491" s="2">
        <f t="shared" si="212"/>
        <v>1.2</v>
      </c>
      <c r="S491" s="2">
        <f t="shared" si="216"/>
        <v>17</v>
      </c>
      <c r="T491" s="2">
        <f t="shared" si="213"/>
        <v>0.19166029467868403</v>
      </c>
      <c r="U491" s="2">
        <f t="shared" si="214"/>
        <v>0.18083112110296912</v>
      </c>
      <c r="V491" s="2">
        <v>0</v>
      </c>
      <c r="W491" s="2">
        <f t="shared" si="217"/>
        <v>0.94349808553790504</v>
      </c>
      <c r="X491" s="16">
        <f t="shared" si="218"/>
        <v>35</v>
      </c>
      <c r="Y491" s="16">
        <f t="shared" si="219"/>
        <v>3.1384161259778773</v>
      </c>
      <c r="Z491" s="1">
        <f t="shared" si="220"/>
        <v>0.99915068229739845</v>
      </c>
      <c r="AA491" s="16">
        <f t="shared" si="221"/>
        <v>0.34</v>
      </c>
      <c r="AB491" s="1">
        <f t="shared" si="222"/>
        <v>0</v>
      </c>
      <c r="AC491" s="1">
        <f t="shared" si="223"/>
        <v>0</v>
      </c>
    </row>
    <row r="492" spans="4:29" x14ac:dyDescent="0.3">
      <c r="D492" s="2">
        <v>7.6</v>
      </c>
      <c r="E492" s="2">
        <v>16.2</v>
      </c>
      <c r="F492" s="2">
        <v>10</v>
      </c>
      <c r="G492" s="2">
        <v>89</v>
      </c>
      <c r="H492" s="2">
        <v>0.18</v>
      </c>
      <c r="I492" s="2">
        <v>297.2</v>
      </c>
      <c r="J492" s="2">
        <v>146.6</v>
      </c>
      <c r="K492" s="2">
        <f t="shared" si="191"/>
        <v>2.0272851296043655</v>
      </c>
      <c r="L492" s="2">
        <v>0.17</v>
      </c>
      <c r="N492" s="2">
        <f t="shared" si="208"/>
        <v>0.74146000000000001</v>
      </c>
      <c r="O492" s="2">
        <f t="shared" si="209"/>
        <v>0.96631162390064473</v>
      </c>
      <c r="P492" s="2">
        <f t="shared" si="210"/>
        <v>0.17586864736698499</v>
      </c>
      <c r="Q492" s="2">
        <f t="shared" si="211"/>
        <v>5</v>
      </c>
      <c r="R492" s="2">
        <f t="shared" si="212"/>
        <v>1.2</v>
      </c>
      <c r="S492" s="2">
        <f t="shared" si="216"/>
        <v>17</v>
      </c>
      <c r="T492" s="2">
        <f t="shared" si="213"/>
        <v>0.18199992944001639</v>
      </c>
      <c r="U492" s="2">
        <f t="shared" si="214"/>
        <v>0.18083112110296912</v>
      </c>
      <c r="V492" s="2">
        <v>0</v>
      </c>
      <c r="W492" s="2">
        <f t="shared" si="217"/>
        <v>0.99357797368030032</v>
      </c>
      <c r="X492" s="16">
        <f t="shared" si="218"/>
        <v>35</v>
      </c>
      <c r="Y492" s="16">
        <f t="shared" si="219"/>
        <v>3.0208180206277171</v>
      </c>
      <c r="Z492" s="1">
        <f t="shared" si="220"/>
        <v>0.99873953589605791</v>
      </c>
      <c r="AA492" s="16">
        <f t="shared" si="221"/>
        <v>0.34</v>
      </c>
      <c r="AB492" s="1">
        <f t="shared" si="222"/>
        <v>0</v>
      </c>
      <c r="AC492" s="1">
        <f t="shared" si="223"/>
        <v>0</v>
      </c>
    </row>
    <row r="493" spans="4:29" x14ac:dyDescent="0.3">
      <c r="D493" s="2">
        <v>7.6</v>
      </c>
      <c r="E493" s="2">
        <v>2.8</v>
      </c>
      <c r="F493" s="2">
        <v>6</v>
      </c>
      <c r="G493" s="2">
        <v>99</v>
      </c>
      <c r="H493" s="2">
        <v>0.18</v>
      </c>
      <c r="I493" s="2">
        <v>52.1</v>
      </c>
      <c r="J493" s="2">
        <v>31.6</v>
      </c>
      <c r="K493" s="2">
        <f t="shared" si="191"/>
        <v>1.6487341772151898</v>
      </c>
      <c r="L493" s="2">
        <v>0.19</v>
      </c>
      <c r="N493" s="2">
        <f t="shared" si="208"/>
        <v>0.97858000000000001</v>
      </c>
      <c r="O493" s="2">
        <f t="shared" si="209"/>
        <v>0.96631162390064473</v>
      </c>
      <c r="P493" s="2">
        <f t="shared" si="210"/>
        <v>0.18876994006329115</v>
      </c>
      <c r="Q493" s="2">
        <f t="shared" si="211"/>
        <v>5</v>
      </c>
      <c r="R493" s="2">
        <f t="shared" si="212"/>
        <v>1.2</v>
      </c>
      <c r="S493" s="2">
        <f t="shared" si="216"/>
        <v>12.2</v>
      </c>
      <c r="T493" s="2">
        <f t="shared" si="213"/>
        <v>0.19535099795374117</v>
      </c>
      <c r="U493" s="2">
        <f t="shared" si="214"/>
        <v>0.13303475154594152</v>
      </c>
      <c r="V493" s="2">
        <v>0</v>
      </c>
      <c r="W493" s="2">
        <f t="shared" si="217"/>
        <v>0.68100369560151397</v>
      </c>
      <c r="X493" s="16">
        <f t="shared" si="218"/>
        <v>35</v>
      </c>
      <c r="Y493" s="16">
        <f t="shared" si="219"/>
        <v>2.9560428522654214</v>
      </c>
      <c r="Z493" s="1">
        <f t="shared" si="220"/>
        <v>0.99844193103518653</v>
      </c>
      <c r="AA493" s="16">
        <f t="shared" si="221"/>
        <v>0.24399999999999999</v>
      </c>
      <c r="AB493" s="1">
        <f t="shared" si="222"/>
        <v>0</v>
      </c>
      <c r="AC493" s="1">
        <f t="shared" si="223"/>
        <v>0</v>
      </c>
    </row>
    <row r="494" spans="4:29" x14ac:dyDescent="0.3">
      <c r="D494" s="2">
        <v>7.6</v>
      </c>
      <c r="E494" s="2">
        <v>4.2</v>
      </c>
      <c r="F494" s="2">
        <v>15</v>
      </c>
      <c r="G494" s="2">
        <v>51</v>
      </c>
      <c r="H494" s="2">
        <v>0.18</v>
      </c>
      <c r="I494" s="2">
        <v>77.7</v>
      </c>
      <c r="J494" s="2">
        <v>43.4</v>
      </c>
      <c r="K494" s="2">
        <f t="shared" si="191"/>
        <v>1.7903225806451615</v>
      </c>
      <c r="L494" s="2">
        <v>0.21</v>
      </c>
      <c r="N494" s="2">
        <f t="shared" si="208"/>
        <v>0.96787000000000001</v>
      </c>
      <c r="O494" s="2">
        <f t="shared" si="209"/>
        <v>0.96631162390064473</v>
      </c>
      <c r="P494" s="2">
        <f t="shared" si="210"/>
        <v>0.20273754338709679</v>
      </c>
      <c r="Q494" s="2">
        <f t="shared" si="211"/>
        <v>5</v>
      </c>
      <c r="R494" s="2">
        <f t="shared" si="212"/>
        <v>1.2</v>
      </c>
      <c r="S494" s="2">
        <f t="shared" si="216"/>
        <v>23</v>
      </c>
      <c r="T494" s="2">
        <f t="shared" si="213"/>
        <v>0.20980555172121376</v>
      </c>
      <c r="U494" s="2">
        <f t="shared" si="214"/>
        <v>0.25694061830425469</v>
      </c>
      <c r="V494" s="2">
        <v>0</v>
      </c>
      <c r="W494" s="2">
        <f t="shared" si="217"/>
        <v>1.2246607213029006</v>
      </c>
      <c r="X494" s="16">
        <f t="shared" si="218"/>
        <v>35</v>
      </c>
      <c r="Y494" s="16">
        <f t="shared" si="219"/>
        <v>-5.6978193333379133E-2</v>
      </c>
      <c r="Z494" s="1">
        <f t="shared" si="220"/>
        <v>0.47728128305706191</v>
      </c>
      <c r="AA494" s="16">
        <f t="shared" si="221"/>
        <v>0.46</v>
      </c>
      <c r="AB494" s="1">
        <f t="shared" si="222"/>
        <v>0</v>
      </c>
      <c r="AC494" s="1">
        <f t="shared" si="223"/>
        <v>1</v>
      </c>
    </row>
    <row r="495" spans="4:29" x14ac:dyDescent="0.3">
      <c r="D495" s="2">
        <v>7.6</v>
      </c>
      <c r="E495" s="2">
        <v>7</v>
      </c>
      <c r="F495" s="2">
        <v>13</v>
      </c>
      <c r="G495" s="2">
        <v>99</v>
      </c>
      <c r="H495" s="2">
        <v>0.18</v>
      </c>
      <c r="I495" s="2">
        <v>130.4</v>
      </c>
      <c r="J495" s="2">
        <v>68.7</v>
      </c>
      <c r="K495" s="2">
        <f t="shared" si="191"/>
        <v>1.8981077147016012</v>
      </c>
      <c r="L495" s="2">
        <v>0.21</v>
      </c>
      <c r="N495" s="2">
        <f t="shared" si="208"/>
        <v>0.94645000000000001</v>
      </c>
      <c r="O495" s="2">
        <f t="shared" si="209"/>
        <v>0.96631162390064473</v>
      </c>
      <c r="P495" s="2">
        <f t="shared" si="210"/>
        <v>0.21018629344978165</v>
      </c>
      <c r="Q495" s="2">
        <f t="shared" si="211"/>
        <v>5</v>
      </c>
      <c r="R495" s="2">
        <f t="shared" si="212"/>
        <v>1.2</v>
      </c>
      <c r="S495" s="2">
        <f t="shared" si="216"/>
        <v>20.6</v>
      </c>
      <c r="T495" s="2">
        <f t="shared" si="213"/>
        <v>0.21751398643155803</v>
      </c>
      <c r="U495" s="2">
        <f t="shared" si="214"/>
        <v>0.2230130964604535</v>
      </c>
      <c r="V495" s="2">
        <v>0</v>
      </c>
      <c r="W495" s="2">
        <f t="shared" si="217"/>
        <v>1.0252816387539556</v>
      </c>
      <c r="X495" s="16">
        <f t="shared" si="218"/>
        <v>35</v>
      </c>
      <c r="Y495" s="16">
        <f t="shared" si="219"/>
        <v>1.5948678421953422</v>
      </c>
      <c r="Z495" s="1">
        <f t="shared" si="220"/>
        <v>0.94462910393794597</v>
      </c>
      <c r="AA495" s="16">
        <f t="shared" si="221"/>
        <v>0.41200000000000003</v>
      </c>
      <c r="AB495" s="1">
        <f t="shared" si="222"/>
        <v>0</v>
      </c>
      <c r="AC495" s="1">
        <f t="shared" si="223"/>
        <v>1</v>
      </c>
    </row>
    <row r="496" spans="4:29" x14ac:dyDescent="0.3">
      <c r="D496" s="2">
        <v>7.6</v>
      </c>
      <c r="E496" s="2">
        <v>8.8000000000000007</v>
      </c>
      <c r="F496" s="2">
        <v>8</v>
      </c>
      <c r="G496" s="2">
        <v>84</v>
      </c>
      <c r="H496" s="2">
        <v>0.18</v>
      </c>
      <c r="I496" s="2">
        <v>163.9</v>
      </c>
      <c r="J496" s="2">
        <v>84.6</v>
      </c>
      <c r="K496" s="2">
        <f t="shared" si="191"/>
        <v>1.9373522458628845</v>
      </c>
      <c r="L496" s="2">
        <v>0.21</v>
      </c>
      <c r="N496" s="2">
        <f t="shared" si="208"/>
        <v>0.93267999999999995</v>
      </c>
      <c r="O496" s="2">
        <f t="shared" si="209"/>
        <v>0.96631162390064473</v>
      </c>
      <c r="P496" s="2">
        <f t="shared" si="210"/>
        <v>0.21141077404255321</v>
      </c>
      <c r="Q496" s="2">
        <f t="shared" si="211"/>
        <v>5</v>
      </c>
      <c r="R496" s="2">
        <f t="shared" si="212"/>
        <v>1.2</v>
      </c>
      <c r="S496" s="2">
        <f t="shared" si="216"/>
        <v>14.6</v>
      </c>
      <c r="T496" s="2">
        <f t="shared" si="213"/>
        <v>0.218781155906172</v>
      </c>
      <c r="U496" s="2">
        <f t="shared" si="214"/>
        <v>0.15606511636518641</v>
      </c>
      <c r="V496" s="2">
        <v>0</v>
      </c>
      <c r="W496" s="2">
        <f t="shared" si="217"/>
        <v>0.71333893323114894</v>
      </c>
      <c r="X496" s="16">
        <f t="shared" si="218"/>
        <v>35</v>
      </c>
      <c r="Y496" s="16">
        <f t="shared" si="219"/>
        <v>4.0199262896656842</v>
      </c>
      <c r="Z496" s="1">
        <f t="shared" si="220"/>
        <v>0.99997089182352139</v>
      </c>
      <c r="AA496" s="16">
        <f t="shared" si="221"/>
        <v>0.29199999999999998</v>
      </c>
      <c r="AB496" s="1">
        <f t="shared" si="222"/>
        <v>0</v>
      </c>
      <c r="AC496" s="1">
        <f t="shared" si="223"/>
        <v>0</v>
      </c>
    </row>
    <row r="497" spans="4:29" x14ac:dyDescent="0.3">
      <c r="D497" s="2">
        <v>7.6</v>
      </c>
      <c r="E497" s="2">
        <v>11.8</v>
      </c>
      <c r="F497" s="2">
        <v>7</v>
      </c>
      <c r="G497" s="2">
        <v>68</v>
      </c>
      <c r="H497" s="2">
        <v>0.18</v>
      </c>
      <c r="I497" s="2">
        <v>223.4</v>
      </c>
      <c r="J497" s="2">
        <v>114.6</v>
      </c>
      <c r="K497" s="2">
        <f t="shared" si="191"/>
        <v>1.9493891797556719</v>
      </c>
      <c r="L497" s="2">
        <v>0.2</v>
      </c>
      <c r="N497" s="2">
        <f t="shared" si="208"/>
        <v>0.85893999999999981</v>
      </c>
      <c r="O497" s="2">
        <f t="shared" si="209"/>
        <v>0.96631162390064473</v>
      </c>
      <c r="P497" s="2">
        <f t="shared" si="210"/>
        <v>0.19590577602094236</v>
      </c>
      <c r="Q497" s="2">
        <f t="shared" si="211"/>
        <v>5</v>
      </c>
      <c r="R497" s="2">
        <f t="shared" si="212"/>
        <v>1.2</v>
      </c>
      <c r="S497" s="2">
        <f t="shared" si="216"/>
        <v>13.4</v>
      </c>
      <c r="T497" s="2">
        <f t="shared" si="213"/>
        <v>0.20273560948190064</v>
      </c>
      <c r="U497" s="2">
        <f t="shared" si="214"/>
        <v>0.14436344918824284</v>
      </c>
      <c r="V497" s="2">
        <v>1</v>
      </c>
      <c r="W497" s="2">
        <f t="shared" si="217"/>
        <v>0.71207741726857798</v>
      </c>
      <c r="X497" s="16">
        <f t="shared" si="218"/>
        <v>35</v>
      </c>
      <c r="Y497" s="16">
        <f t="shared" si="219"/>
        <v>4.4823062780648479</v>
      </c>
      <c r="Z497" s="1">
        <f t="shared" si="220"/>
        <v>0.99999630796681827</v>
      </c>
      <c r="AA497" s="16">
        <f t="shared" si="221"/>
        <v>0.26800000000000002</v>
      </c>
      <c r="AB497" s="1">
        <f t="shared" si="222"/>
        <v>1</v>
      </c>
      <c r="AC497" s="1">
        <f t="shared" si="223"/>
        <v>0</v>
      </c>
    </row>
    <row r="498" spans="4:29" x14ac:dyDescent="0.3">
      <c r="D498" s="2">
        <v>7.6</v>
      </c>
      <c r="E498" s="2">
        <v>13.2</v>
      </c>
      <c r="F498" s="2">
        <v>10</v>
      </c>
      <c r="G498" s="2">
        <v>59</v>
      </c>
      <c r="H498" s="2">
        <v>0.18</v>
      </c>
      <c r="I498" s="2">
        <v>248.9</v>
      </c>
      <c r="J498" s="2">
        <v>126.4</v>
      </c>
      <c r="K498" s="2">
        <f t="shared" si="191"/>
        <v>1.9691455696202531</v>
      </c>
      <c r="L498" s="2">
        <v>0.19</v>
      </c>
      <c r="N498" s="2">
        <f t="shared" si="208"/>
        <v>0.82155999999999996</v>
      </c>
      <c r="O498" s="2">
        <f t="shared" si="209"/>
        <v>0.96631162390064473</v>
      </c>
      <c r="P498" s="2">
        <f t="shared" si="210"/>
        <v>0.18927923439873415</v>
      </c>
      <c r="Q498" s="2">
        <f t="shared" si="211"/>
        <v>5</v>
      </c>
      <c r="R498" s="2">
        <f t="shared" si="212"/>
        <v>1.2</v>
      </c>
      <c r="S498" s="2">
        <f t="shared" si="216"/>
        <v>17</v>
      </c>
      <c r="T498" s="2">
        <f t="shared" si="213"/>
        <v>0.19587804774062789</v>
      </c>
      <c r="U498" s="2">
        <f t="shared" si="214"/>
        <v>0.18083112110296912</v>
      </c>
      <c r="V498" s="2">
        <v>1</v>
      </c>
      <c r="W498" s="2">
        <f t="shared" si="217"/>
        <v>0.92318216966516242</v>
      </c>
      <c r="X498" s="16">
        <f t="shared" si="218"/>
        <v>35</v>
      </c>
      <c r="Y498" s="16">
        <f t="shared" si="219"/>
        <v>3.1801827091825698</v>
      </c>
      <c r="Z498" s="1">
        <f t="shared" si="220"/>
        <v>0.99926408889503393</v>
      </c>
      <c r="AA498" s="16">
        <f t="shared" si="221"/>
        <v>0.34</v>
      </c>
      <c r="AB498" s="1">
        <f t="shared" si="222"/>
        <v>1</v>
      </c>
      <c r="AC498" s="1">
        <f t="shared" si="223"/>
        <v>0</v>
      </c>
    </row>
    <row r="499" spans="4:29" x14ac:dyDescent="0.3">
      <c r="D499" s="2">
        <v>7.6</v>
      </c>
      <c r="E499" s="2">
        <v>16.5</v>
      </c>
      <c r="F499" s="2">
        <v>8</v>
      </c>
      <c r="G499" s="2">
        <v>91</v>
      </c>
      <c r="H499" s="2">
        <v>0.18</v>
      </c>
      <c r="I499" s="2">
        <v>313.39999999999998</v>
      </c>
      <c r="J499" s="2">
        <v>158.5</v>
      </c>
      <c r="K499" s="2">
        <f t="shared" si="191"/>
        <v>1.9772870662460567</v>
      </c>
      <c r="L499" s="2">
        <v>0.17</v>
      </c>
      <c r="N499" s="2">
        <f t="shared" si="208"/>
        <v>0.73344999999999994</v>
      </c>
      <c r="O499" s="2">
        <f t="shared" si="209"/>
        <v>0.96631162390064473</v>
      </c>
      <c r="P499" s="2">
        <f t="shared" si="210"/>
        <v>0.16967822025236587</v>
      </c>
      <c r="Q499" s="2">
        <f t="shared" si="211"/>
        <v>5</v>
      </c>
      <c r="R499" s="2">
        <f t="shared" si="212"/>
        <v>1.2</v>
      </c>
      <c r="S499" s="2">
        <f t="shared" si="216"/>
        <v>14.6</v>
      </c>
      <c r="T499" s="2">
        <f t="shared" si="213"/>
        <v>0.17559368640049811</v>
      </c>
      <c r="U499" s="2">
        <f t="shared" si="214"/>
        <v>0.15606511636518641</v>
      </c>
      <c r="V499" s="2">
        <v>0</v>
      </c>
      <c r="W499" s="2">
        <f t="shared" si="217"/>
        <v>0.88878546583519813</v>
      </c>
      <c r="X499" s="16">
        <f t="shared" si="218"/>
        <v>35</v>
      </c>
      <c r="Y499" s="16">
        <f t="shared" si="219"/>
        <v>3.7954365311304703</v>
      </c>
      <c r="Z499" s="1">
        <f t="shared" si="220"/>
        <v>0.9999263080512405</v>
      </c>
      <c r="AA499" s="16">
        <f t="shared" si="221"/>
        <v>0.29199999999999998</v>
      </c>
      <c r="AB499" s="1">
        <f t="shared" si="222"/>
        <v>0</v>
      </c>
      <c r="AC499" s="1">
        <f t="shared" si="223"/>
        <v>0</v>
      </c>
    </row>
    <row r="500" spans="4:29" x14ac:dyDescent="0.3">
      <c r="D500" s="2">
        <v>7.6</v>
      </c>
      <c r="E500" s="2">
        <v>17.8</v>
      </c>
      <c r="F500" s="2">
        <v>13</v>
      </c>
      <c r="G500" s="2">
        <v>98</v>
      </c>
      <c r="H500" s="2">
        <v>0.18</v>
      </c>
      <c r="I500" s="2">
        <v>339.6</v>
      </c>
      <c r="J500" s="2">
        <v>172</v>
      </c>
      <c r="K500" s="2">
        <f t="shared" si="191"/>
        <v>1.9744186046511629</v>
      </c>
      <c r="L500" s="2">
        <v>0.16</v>
      </c>
      <c r="N500" s="2">
        <f t="shared" si="208"/>
        <v>0.69873999999999992</v>
      </c>
      <c r="O500" s="2">
        <f t="shared" si="209"/>
        <v>0.96631162390064473</v>
      </c>
      <c r="P500" s="2">
        <f t="shared" si="210"/>
        <v>0.16141381493023255</v>
      </c>
      <c r="Q500" s="2">
        <f t="shared" si="211"/>
        <v>5</v>
      </c>
      <c r="R500" s="2">
        <f t="shared" si="212"/>
        <v>1.2</v>
      </c>
      <c r="S500" s="2">
        <f t="shared" si="216"/>
        <v>20.6</v>
      </c>
      <c r="T500" s="2">
        <f t="shared" si="213"/>
        <v>0.16704116036467029</v>
      </c>
      <c r="U500" s="2">
        <f t="shared" si="214"/>
        <v>0.2230130964604535</v>
      </c>
      <c r="V500" s="2">
        <v>0</v>
      </c>
      <c r="W500" s="2">
        <f t="shared" si="217"/>
        <v>1.3350787073891845</v>
      </c>
      <c r="X500" s="16">
        <f t="shared" si="218"/>
        <v>35</v>
      </c>
      <c r="Y500" s="16">
        <f t="shared" si="219"/>
        <v>1.5500057920052814</v>
      </c>
      <c r="Z500" s="1">
        <f t="shared" si="220"/>
        <v>0.93942993708758671</v>
      </c>
      <c r="AA500" s="16">
        <f t="shared" si="221"/>
        <v>0.41200000000000003</v>
      </c>
      <c r="AB500" s="1">
        <f t="shared" si="222"/>
        <v>0</v>
      </c>
      <c r="AC500" s="1">
        <f t="shared" si="223"/>
        <v>1</v>
      </c>
    </row>
    <row r="501" spans="4:29" x14ac:dyDescent="0.3">
      <c r="D501" s="2">
        <v>7.6</v>
      </c>
      <c r="E501" s="2">
        <v>19.2</v>
      </c>
      <c r="F501" s="2">
        <v>8</v>
      </c>
      <c r="G501" s="2">
        <v>100</v>
      </c>
      <c r="H501" s="2">
        <v>0.18</v>
      </c>
      <c r="I501" s="2">
        <v>365.9</v>
      </c>
      <c r="J501" s="2">
        <v>184.5</v>
      </c>
      <c r="K501" s="2">
        <f t="shared" si="191"/>
        <v>1.9831978319783197</v>
      </c>
      <c r="L501" s="2">
        <v>0.15</v>
      </c>
      <c r="N501" s="2">
        <f t="shared" si="208"/>
        <v>0.66135999999999995</v>
      </c>
      <c r="O501" s="2">
        <f t="shared" si="209"/>
        <v>0.96631162390064473</v>
      </c>
      <c r="P501" s="2">
        <f t="shared" si="210"/>
        <v>0.15345810302439022</v>
      </c>
      <c r="Q501" s="2">
        <f t="shared" si="211"/>
        <v>5</v>
      </c>
      <c r="R501" s="2">
        <f t="shared" si="212"/>
        <v>1.2</v>
      </c>
      <c r="S501" s="2">
        <f t="shared" si="216"/>
        <v>14.6</v>
      </c>
      <c r="T501" s="2">
        <f t="shared" si="213"/>
        <v>0.15880808967705085</v>
      </c>
      <c r="U501" s="2">
        <f t="shared" si="214"/>
        <v>0.15606511636518641</v>
      </c>
      <c r="V501" s="2">
        <v>0</v>
      </c>
      <c r="W501" s="2">
        <f t="shared" si="217"/>
        <v>0.98272774820575892</v>
      </c>
      <c r="X501" s="16">
        <f t="shared" si="218"/>
        <v>35</v>
      </c>
      <c r="Y501" s="16">
        <f t="shared" si="219"/>
        <v>3.5079059961032741</v>
      </c>
      <c r="Z501" s="1">
        <f t="shared" si="220"/>
        <v>0.99977417569399663</v>
      </c>
      <c r="AA501" s="16">
        <f t="shared" si="221"/>
        <v>0.29199999999999998</v>
      </c>
      <c r="AB501" s="1">
        <f t="shared" si="222"/>
        <v>0</v>
      </c>
      <c r="AC501" s="1">
        <f t="shared" si="223"/>
        <v>0</v>
      </c>
    </row>
    <row r="502" spans="4:29" x14ac:dyDescent="0.3">
      <c r="D502" s="2">
        <v>7.6</v>
      </c>
      <c r="E502" s="2">
        <v>2.8</v>
      </c>
      <c r="F502" s="2">
        <v>8</v>
      </c>
      <c r="G502" s="2">
        <v>95</v>
      </c>
      <c r="H502" s="2">
        <v>0.18</v>
      </c>
      <c r="I502" s="2">
        <v>45.4</v>
      </c>
      <c r="J502" s="2">
        <v>34.6</v>
      </c>
      <c r="K502" s="2">
        <f t="shared" si="191"/>
        <v>1.3121387283236994</v>
      </c>
      <c r="L502" s="2">
        <v>0.15</v>
      </c>
      <c r="N502" s="2">
        <f t="shared" si="208"/>
        <v>0.97858000000000001</v>
      </c>
      <c r="O502" s="2">
        <f t="shared" si="209"/>
        <v>0.96631162390064473</v>
      </c>
      <c r="P502" s="2">
        <f t="shared" si="210"/>
        <v>0.15023182786127165</v>
      </c>
      <c r="Q502" s="2">
        <f t="shared" si="211"/>
        <v>5</v>
      </c>
      <c r="R502" s="2">
        <f t="shared" si="212"/>
        <v>1.2</v>
      </c>
      <c r="S502" s="2">
        <f t="shared" si="216"/>
        <v>14.6</v>
      </c>
      <c r="T502" s="2">
        <f t="shared" si="213"/>
        <v>0.15546933737052754</v>
      </c>
      <c r="U502" s="2">
        <f t="shared" si="214"/>
        <v>0.15606511636518641</v>
      </c>
      <c r="V502" s="2">
        <v>0</v>
      </c>
      <c r="W502" s="2">
        <f t="shared" si="217"/>
        <v>1.0038321318192729</v>
      </c>
      <c r="X502" s="16">
        <f t="shared" si="218"/>
        <v>35</v>
      </c>
      <c r="Y502" s="16">
        <f t="shared" si="219"/>
        <v>1.1093625561197535</v>
      </c>
      <c r="Z502" s="1">
        <f t="shared" si="220"/>
        <v>0.86636309567921654</v>
      </c>
      <c r="AA502" s="16">
        <f t="shared" si="221"/>
        <v>0.29199999999999998</v>
      </c>
      <c r="AB502" s="1">
        <f t="shared" si="222"/>
        <v>0</v>
      </c>
      <c r="AC502" s="1">
        <f t="shared" si="223"/>
        <v>1</v>
      </c>
    </row>
    <row r="503" spans="4:29" x14ac:dyDescent="0.3">
      <c r="D503" s="2">
        <v>7.6</v>
      </c>
      <c r="E503" s="2">
        <v>5</v>
      </c>
      <c r="F503" s="2">
        <v>8</v>
      </c>
      <c r="G503" s="2">
        <v>65</v>
      </c>
      <c r="H503" s="2">
        <v>0.18</v>
      </c>
      <c r="I503" s="2">
        <v>86.1</v>
      </c>
      <c r="J503" s="2">
        <v>53.7</v>
      </c>
      <c r="K503" s="2">
        <f t="shared" si="191"/>
        <v>1.6033519553072624</v>
      </c>
      <c r="L503" s="2">
        <v>0.18</v>
      </c>
      <c r="N503" s="2">
        <f t="shared" si="208"/>
        <v>0.96174999999999999</v>
      </c>
      <c r="O503" s="2">
        <f t="shared" si="209"/>
        <v>0.96631162390064473</v>
      </c>
      <c r="P503" s="2">
        <f t="shared" si="210"/>
        <v>0.18041677793296088</v>
      </c>
      <c r="Q503" s="2">
        <f t="shared" si="211"/>
        <v>5</v>
      </c>
      <c r="R503" s="2">
        <f t="shared" si="212"/>
        <v>1.2</v>
      </c>
      <c r="S503" s="2">
        <f t="shared" si="216"/>
        <v>14.6</v>
      </c>
      <c r="T503" s="2">
        <f t="shared" si="213"/>
        <v>0.1867066207945266</v>
      </c>
      <c r="U503" s="2">
        <f t="shared" si="214"/>
        <v>0.15606511636518641</v>
      </c>
      <c r="V503" s="2">
        <v>0</v>
      </c>
      <c r="W503" s="2">
        <f t="shared" si="217"/>
        <v>0.83588421075296726</v>
      </c>
      <c r="X503" s="16">
        <f t="shared" si="218"/>
        <v>35</v>
      </c>
      <c r="Y503" s="16">
        <f t="shared" si="219"/>
        <v>2.6149655607685092</v>
      </c>
      <c r="Z503" s="1">
        <f t="shared" si="220"/>
        <v>0.99553817736156514</v>
      </c>
      <c r="AA503" s="16">
        <f t="shared" si="221"/>
        <v>0.29199999999999998</v>
      </c>
      <c r="AB503" s="1">
        <f t="shared" si="222"/>
        <v>0</v>
      </c>
      <c r="AC503" s="1">
        <f t="shared" si="223"/>
        <v>0</v>
      </c>
    </row>
    <row r="504" spans="4:29" x14ac:dyDescent="0.3">
      <c r="D504" s="2">
        <v>7.6</v>
      </c>
      <c r="E504" s="2">
        <v>9</v>
      </c>
      <c r="F504" s="2">
        <v>6</v>
      </c>
      <c r="G504" s="2">
        <v>98</v>
      </c>
      <c r="H504" s="2">
        <v>0.18</v>
      </c>
      <c r="I504" s="2">
        <v>168</v>
      </c>
      <c r="J504" s="2">
        <v>96.4</v>
      </c>
      <c r="K504" s="2">
        <f t="shared" si="191"/>
        <v>1.7427385892116181</v>
      </c>
      <c r="L504" s="2">
        <v>0.19</v>
      </c>
      <c r="N504" s="2">
        <f t="shared" si="208"/>
        <v>0.93115000000000003</v>
      </c>
      <c r="O504" s="2">
        <f t="shared" si="209"/>
        <v>0.96631162390064473</v>
      </c>
      <c r="P504" s="2">
        <f t="shared" si="210"/>
        <v>0.18986187136929461</v>
      </c>
      <c r="Q504" s="2">
        <f t="shared" si="211"/>
        <v>5</v>
      </c>
      <c r="R504" s="2">
        <f t="shared" si="212"/>
        <v>1.2</v>
      </c>
      <c r="S504" s="2">
        <f t="shared" si="216"/>
        <v>12.2</v>
      </c>
      <c r="T504" s="2">
        <f t="shared" si="213"/>
        <v>0.19648099709583544</v>
      </c>
      <c r="U504" s="2">
        <f t="shared" si="214"/>
        <v>0.13303475154594152</v>
      </c>
      <c r="V504" s="2">
        <v>0</v>
      </c>
      <c r="W504" s="2">
        <f t="shared" si="217"/>
        <v>0.67708711535626309</v>
      </c>
      <c r="X504" s="16">
        <f t="shared" si="218"/>
        <v>35</v>
      </c>
      <c r="Y504" s="16">
        <f t="shared" si="219"/>
        <v>4.5129386147616284</v>
      </c>
      <c r="Z504" s="1">
        <f t="shared" si="220"/>
        <v>0.99999680322343043</v>
      </c>
      <c r="AA504" s="16">
        <f t="shared" si="221"/>
        <v>0.24399999999999999</v>
      </c>
      <c r="AB504" s="1">
        <f t="shared" si="222"/>
        <v>0</v>
      </c>
      <c r="AC504" s="1">
        <f t="shared" si="223"/>
        <v>0</v>
      </c>
    </row>
    <row r="505" spans="4:29" x14ac:dyDescent="0.3">
      <c r="D505" s="2">
        <v>7.6</v>
      </c>
      <c r="E505" s="2">
        <v>10.199999999999999</v>
      </c>
      <c r="F505" s="2">
        <v>8</v>
      </c>
      <c r="G505" s="2">
        <v>97</v>
      </c>
      <c r="H505" s="2">
        <v>0.18</v>
      </c>
      <c r="I505" s="2">
        <v>189.3</v>
      </c>
      <c r="J505" s="2">
        <v>105.9</v>
      </c>
      <c r="K505" s="2">
        <f t="shared" si="191"/>
        <v>1.7875354107648724</v>
      </c>
      <c r="L505" s="2">
        <v>0.19</v>
      </c>
      <c r="N505" s="2">
        <f t="shared" si="208"/>
        <v>0.90165999999999991</v>
      </c>
      <c r="O505" s="2">
        <f t="shared" si="209"/>
        <v>0.96631162390064473</v>
      </c>
      <c r="P505" s="2">
        <f t="shared" si="210"/>
        <v>0.18857465388101979</v>
      </c>
      <c r="Q505" s="2">
        <f t="shared" si="211"/>
        <v>5</v>
      </c>
      <c r="R505" s="2">
        <f t="shared" si="212"/>
        <v>1.2</v>
      </c>
      <c r="S505" s="2">
        <f t="shared" si="216"/>
        <v>14.6</v>
      </c>
      <c r="T505" s="2">
        <f t="shared" si="213"/>
        <v>0.19514890353881209</v>
      </c>
      <c r="U505" s="2">
        <f t="shared" si="214"/>
        <v>0.15606511636518641</v>
      </c>
      <c r="V505" s="2">
        <v>0</v>
      </c>
      <c r="W505" s="2">
        <f t="shared" si="217"/>
        <v>0.79972325508940145</v>
      </c>
      <c r="X505" s="16">
        <f t="shared" si="218"/>
        <v>35</v>
      </c>
      <c r="Y505" s="16">
        <f t="shared" si="219"/>
        <v>3.7637332804805879</v>
      </c>
      <c r="Z505" s="1">
        <f t="shared" si="220"/>
        <v>0.99991630228832939</v>
      </c>
      <c r="AA505" s="16">
        <f t="shared" si="221"/>
        <v>0.29199999999999998</v>
      </c>
      <c r="AB505" s="1">
        <f t="shared" si="222"/>
        <v>0</v>
      </c>
      <c r="AC505" s="1">
        <f t="shared" si="223"/>
        <v>0</v>
      </c>
    </row>
    <row r="506" spans="4:29" x14ac:dyDescent="0.3">
      <c r="D506" s="2">
        <v>7.6</v>
      </c>
      <c r="E506" s="2">
        <v>19.2</v>
      </c>
      <c r="F506" s="2">
        <v>15</v>
      </c>
      <c r="G506" s="2">
        <v>90</v>
      </c>
      <c r="H506" s="2">
        <v>0.18</v>
      </c>
      <c r="I506" s="2">
        <v>373.2</v>
      </c>
      <c r="J506" s="2">
        <v>201.6</v>
      </c>
      <c r="K506" s="2">
        <f t="shared" si="191"/>
        <v>1.8511904761904763</v>
      </c>
      <c r="L506" s="2">
        <v>0.14000000000000001</v>
      </c>
      <c r="N506" s="2">
        <f t="shared" si="208"/>
        <v>0.66135999999999995</v>
      </c>
      <c r="O506" s="2">
        <f t="shared" si="209"/>
        <v>0.96631162390064473</v>
      </c>
      <c r="P506" s="2">
        <f t="shared" si="210"/>
        <v>0.14324348999999997</v>
      </c>
      <c r="Q506" s="2">
        <f t="shared" si="211"/>
        <v>5</v>
      </c>
      <c r="R506" s="2">
        <f t="shared" si="212"/>
        <v>1.2</v>
      </c>
      <c r="S506" s="2">
        <f t="shared" si="216"/>
        <v>23</v>
      </c>
      <c r="T506" s="2">
        <f t="shared" si="213"/>
        <v>0.14823736614258937</v>
      </c>
      <c r="U506" s="2">
        <f t="shared" si="214"/>
        <v>0.25694061830425469</v>
      </c>
      <c r="V506" s="2">
        <v>0</v>
      </c>
      <c r="W506" s="2">
        <f t="shared" si="217"/>
        <v>1.7333053398770171</v>
      </c>
      <c r="X506" s="16">
        <f t="shared" si="218"/>
        <v>35</v>
      </c>
      <c r="Y506" s="16">
        <f t="shared" si="219"/>
        <v>0.33399842121947165</v>
      </c>
      <c r="Z506" s="1">
        <f t="shared" si="220"/>
        <v>0.63080962499289284</v>
      </c>
      <c r="AA506" s="16">
        <f t="shared" si="221"/>
        <v>0.46</v>
      </c>
      <c r="AB506" s="1">
        <f t="shared" si="222"/>
        <v>0</v>
      </c>
      <c r="AC506" s="1">
        <f t="shared" si="223"/>
        <v>1</v>
      </c>
    </row>
    <row r="507" spans="4:29" hidden="1" x14ac:dyDescent="0.3">
      <c r="D507" s="2">
        <v>7.6</v>
      </c>
      <c r="E507" s="2">
        <v>1.2</v>
      </c>
      <c r="F507" s="2">
        <v>13</v>
      </c>
      <c r="G507" s="2">
        <v>43</v>
      </c>
      <c r="H507" s="2">
        <v>0.18</v>
      </c>
      <c r="I507" s="2">
        <v>20.5</v>
      </c>
      <c r="J507" s="2">
        <v>20.5</v>
      </c>
      <c r="K507" s="2">
        <f t="shared" si="191"/>
        <v>1</v>
      </c>
      <c r="L507" s="2">
        <v>0.12</v>
      </c>
      <c r="N507" s="2">
        <f t="shared" si="208"/>
        <v>0.99082000000000003</v>
      </c>
      <c r="O507" s="2">
        <f t="shared" si="209"/>
        <v>0.96631162390064473</v>
      </c>
      <c r="P507" s="2">
        <f t="shared" si="210"/>
        <v>0.11592593999999999</v>
      </c>
      <c r="Q507" s="2">
        <f t="shared" si="211"/>
        <v>5</v>
      </c>
      <c r="R507" s="2">
        <f t="shared" si="212"/>
        <v>1.2</v>
      </c>
      <c r="S507" s="2">
        <f t="shared" si="215"/>
        <v>20.6</v>
      </c>
      <c r="T507" s="2">
        <f t="shared" si="213"/>
        <v>0.11996744852561081</v>
      </c>
      <c r="U507" s="2">
        <f t="shared" si="214"/>
        <v>0.2230130964604535</v>
      </c>
      <c r="V507" s="2">
        <v>0</v>
      </c>
      <c r="W507" s="2">
        <f t="shared" si="174"/>
        <v>1.8589467326451006</v>
      </c>
    </row>
    <row r="508" spans="4:29" x14ac:dyDescent="0.3">
      <c r="D508" s="2">
        <v>7.6</v>
      </c>
      <c r="E508" s="2">
        <v>2.8</v>
      </c>
      <c r="F508" s="2">
        <v>7</v>
      </c>
      <c r="G508" s="2">
        <v>73</v>
      </c>
      <c r="H508" s="2">
        <v>0.18</v>
      </c>
      <c r="I508" s="2">
        <v>50.1</v>
      </c>
      <c r="J508" s="2">
        <v>45.2</v>
      </c>
      <c r="K508" s="2">
        <f t="shared" si="191"/>
        <v>1.1084070796460177</v>
      </c>
      <c r="L508" s="2">
        <v>0.13</v>
      </c>
      <c r="N508" s="2">
        <f t="shared" si="208"/>
        <v>0.97858000000000001</v>
      </c>
      <c r="O508" s="2">
        <f t="shared" si="209"/>
        <v>0.96631162390064473</v>
      </c>
      <c r="P508" s="2">
        <f t="shared" si="210"/>
        <v>0.12690580499999998</v>
      </c>
      <c r="Q508" s="2">
        <f t="shared" si="211"/>
        <v>5</v>
      </c>
      <c r="R508" s="2">
        <f t="shared" si="212"/>
        <v>1.2</v>
      </c>
      <c r="S508" s="2">
        <f t="shared" ref="S508:S530" si="224">IF(Q508+R508*F508&lt;=50,Q508+R508*F508,50)</f>
        <v>13.4</v>
      </c>
      <c r="T508" s="2">
        <f t="shared" si="213"/>
        <v>0.13133010289965044</v>
      </c>
      <c r="U508" s="2">
        <f t="shared" si="214"/>
        <v>0.14436344918824284</v>
      </c>
      <c r="V508" s="2">
        <v>0</v>
      </c>
      <c r="W508" s="2">
        <f t="shared" ref="W508:W530" si="225">IF(S508&lt;=30,U508/T508,5)</f>
        <v>1.0992411183790147</v>
      </c>
      <c r="X508" s="16">
        <f t="shared" ref="X508:X530" si="226">IF(G508&lt;5,5,IF(G508&gt;35,35,G508))</f>
        <v>35</v>
      </c>
      <c r="Y508" s="16">
        <f t="shared" ref="Y508:Y530" si="227">-(F508*(1+0.004*X508)-13.32*LN(P508)-29.53*LN(D508)-3.7*LN(J508/100)+0.05*X508+16.85)/2.7</f>
        <v>1.0653836800489693</v>
      </c>
      <c r="Z508" s="1">
        <f t="shared" ref="Z508:Z530" si="228">_xlfn.NORM.S.DIST(Y508,TRUE)</f>
        <v>0.85664883052448093</v>
      </c>
      <c r="AA508" s="16">
        <f t="shared" ref="AA508:AA530" si="229">S508/50</f>
        <v>0.26800000000000002</v>
      </c>
      <c r="AB508" s="1">
        <f t="shared" ref="AB508:AB530" si="230">IF(AND(V508=1,W508&lt;=1),1,0)</f>
        <v>0</v>
      </c>
      <c r="AC508" s="1">
        <f t="shared" ref="AC508:AC530" si="231">IF(AND(V508=0,W508&gt;1),1,0)</f>
        <v>1</v>
      </c>
    </row>
    <row r="509" spans="4:29" x14ac:dyDescent="0.3">
      <c r="D509" s="2">
        <v>7.6</v>
      </c>
      <c r="E509" s="2">
        <v>4.2</v>
      </c>
      <c r="F509" s="2">
        <v>9</v>
      </c>
      <c r="G509" s="2">
        <v>54</v>
      </c>
      <c r="H509" s="2">
        <v>0.18</v>
      </c>
      <c r="I509" s="2">
        <v>76.900000000000006</v>
      </c>
      <c r="J509" s="2">
        <v>58.3</v>
      </c>
      <c r="K509" s="2">
        <f t="shared" si="191"/>
        <v>1.319039451114923</v>
      </c>
      <c r="L509" s="2">
        <v>0.15</v>
      </c>
      <c r="N509" s="2">
        <f t="shared" si="208"/>
        <v>0.96787000000000001</v>
      </c>
      <c r="O509" s="2">
        <f t="shared" si="209"/>
        <v>0.96631162390064473</v>
      </c>
      <c r="P509" s="2">
        <f t="shared" si="210"/>
        <v>0.14936906948542025</v>
      </c>
      <c r="Q509" s="2">
        <f t="shared" si="211"/>
        <v>5</v>
      </c>
      <c r="R509" s="2">
        <f t="shared" si="212"/>
        <v>1.2</v>
      </c>
      <c r="S509" s="2">
        <f t="shared" si="224"/>
        <v>15.799999999999999</v>
      </c>
      <c r="T509" s="2">
        <f t="shared" si="213"/>
        <v>0.15457650077981286</v>
      </c>
      <c r="U509" s="2">
        <f t="shared" si="214"/>
        <v>0.1681954191679009</v>
      </c>
      <c r="V509" s="2">
        <v>0</v>
      </c>
      <c r="W509" s="2">
        <f t="shared" si="225"/>
        <v>1.0881047139725821</v>
      </c>
      <c r="X509" s="16">
        <f t="shared" si="226"/>
        <v>35</v>
      </c>
      <c r="Y509" s="16">
        <f t="shared" si="227"/>
        <v>1.3737158556563487</v>
      </c>
      <c r="Z509" s="1">
        <f t="shared" si="228"/>
        <v>0.91523504373776865</v>
      </c>
      <c r="AA509" s="16">
        <f t="shared" si="229"/>
        <v>0.316</v>
      </c>
      <c r="AB509" s="1">
        <f t="shared" si="230"/>
        <v>0</v>
      </c>
      <c r="AC509" s="1">
        <f t="shared" si="231"/>
        <v>1</v>
      </c>
    </row>
    <row r="510" spans="4:29" x14ac:dyDescent="0.3">
      <c r="D510" s="2">
        <v>7.6</v>
      </c>
      <c r="E510" s="2">
        <v>5.8</v>
      </c>
      <c r="F510" s="2">
        <v>10</v>
      </c>
      <c r="G510" s="2">
        <v>94</v>
      </c>
      <c r="H510" s="2">
        <v>0.18</v>
      </c>
      <c r="I510" s="2">
        <v>109.3</v>
      </c>
      <c r="J510" s="2">
        <v>75</v>
      </c>
      <c r="K510" s="2">
        <f t="shared" si="191"/>
        <v>1.4573333333333334</v>
      </c>
      <c r="L510" s="2">
        <v>0.17</v>
      </c>
      <c r="N510" s="2">
        <f t="shared" si="208"/>
        <v>0.95562999999999998</v>
      </c>
      <c r="O510" s="2">
        <f t="shared" si="209"/>
        <v>0.96631162390064473</v>
      </c>
      <c r="P510" s="2">
        <f t="shared" si="210"/>
        <v>0.16294256003999996</v>
      </c>
      <c r="Q510" s="2">
        <f t="shared" si="211"/>
        <v>5</v>
      </c>
      <c r="R510" s="2">
        <f t="shared" si="212"/>
        <v>1.2</v>
      </c>
      <c r="S510" s="2">
        <f t="shared" si="224"/>
        <v>17</v>
      </c>
      <c r="T510" s="2">
        <f t="shared" si="213"/>
        <v>0.16862320188415075</v>
      </c>
      <c r="U510" s="2">
        <f t="shared" si="214"/>
        <v>0.18083112110296912</v>
      </c>
      <c r="V510" s="2">
        <v>0</v>
      </c>
      <c r="W510" s="2">
        <f t="shared" si="225"/>
        <v>1.0723976243032414</v>
      </c>
      <c r="X510" s="16">
        <f t="shared" si="226"/>
        <v>35</v>
      </c>
      <c r="Y510" s="16">
        <f t="shared" si="227"/>
        <v>1.7257599034325359</v>
      </c>
      <c r="Z510" s="1">
        <f t="shared" si="228"/>
        <v>0.95780469193300533</v>
      </c>
      <c r="AA510" s="16">
        <f t="shared" si="229"/>
        <v>0.34</v>
      </c>
      <c r="AB510" s="1">
        <f t="shared" si="230"/>
        <v>0</v>
      </c>
      <c r="AC510" s="1">
        <f t="shared" si="231"/>
        <v>1</v>
      </c>
    </row>
    <row r="511" spans="4:29" x14ac:dyDescent="0.3">
      <c r="D511" s="2">
        <v>7.6</v>
      </c>
      <c r="E511" s="2">
        <v>7.2</v>
      </c>
      <c r="F511" s="2">
        <v>9</v>
      </c>
      <c r="G511" s="2">
        <v>98</v>
      </c>
      <c r="H511" s="2">
        <v>0.18</v>
      </c>
      <c r="I511" s="2">
        <v>134.5</v>
      </c>
      <c r="J511" s="2">
        <v>86.5</v>
      </c>
      <c r="K511" s="2">
        <f t="shared" si="191"/>
        <v>1.5549132947976878</v>
      </c>
      <c r="L511" s="2">
        <v>0.17</v>
      </c>
      <c r="N511" s="2">
        <f t="shared" si="208"/>
        <v>0.94491999999999998</v>
      </c>
      <c r="O511" s="2">
        <f t="shared" si="209"/>
        <v>0.96631162390064473</v>
      </c>
      <c r="P511" s="2">
        <f t="shared" si="210"/>
        <v>0.17190443445086706</v>
      </c>
      <c r="Q511" s="2">
        <f t="shared" si="211"/>
        <v>5</v>
      </c>
      <c r="R511" s="2">
        <f t="shared" si="212"/>
        <v>1.2</v>
      </c>
      <c r="S511" s="2">
        <f t="shared" si="224"/>
        <v>15.799999999999999</v>
      </c>
      <c r="T511" s="2">
        <f t="shared" si="213"/>
        <v>0.17789751276814</v>
      </c>
      <c r="U511" s="2">
        <f t="shared" si="214"/>
        <v>0.1681954191679009</v>
      </c>
      <c r="V511" s="2">
        <v>0</v>
      </c>
      <c r="W511" s="2">
        <f t="shared" si="225"/>
        <v>0.94546245504351611</v>
      </c>
      <c r="X511" s="16">
        <f t="shared" si="226"/>
        <v>35</v>
      </c>
      <c r="Y511" s="16">
        <f t="shared" si="227"/>
        <v>2.6076095075554515</v>
      </c>
      <c r="Z511" s="1">
        <f t="shared" si="228"/>
        <v>0.99544115493895291</v>
      </c>
      <c r="AA511" s="16">
        <f t="shared" si="229"/>
        <v>0.316</v>
      </c>
      <c r="AB511" s="1">
        <f t="shared" si="230"/>
        <v>0</v>
      </c>
      <c r="AC511" s="1">
        <f t="shared" si="231"/>
        <v>0</v>
      </c>
    </row>
    <row r="512" spans="4:29" x14ac:dyDescent="0.3">
      <c r="D512" s="2">
        <v>7.6</v>
      </c>
      <c r="E512" s="2">
        <v>8.8000000000000007</v>
      </c>
      <c r="F512" s="2">
        <v>3</v>
      </c>
      <c r="G512" s="2">
        <v>99</v>
      </c>
      <c r="H512" s="2">
        <v>0.18</v>
      </c>
      <c r="I512" s="2">
        <v>164.1</v>
      </c>
      <c r="J512" s="2">
        <v>100.3</v>
      </c>
      <c r="K512" s="2">
        <f t="shared" si="191"/>
        <v>1.6360917248255233</v>
      </c>
      <c r="L512" s="2">
        <v>0.18</v>
      </c>
      <c r="N512" s="2">
        <f t="shared" si="208"/>
        <v>0.93267999999999995</v>
      </c>
      <c r="O512" s="2">
        <f t="shared" si="209"/>
        <v>0.96631162390064473</v>
      </c>
      <c r="P512" s="2">
        <f t="shared" si="210"/>
        <v>0.17853615349950144</v>
      </c>
      <c r="Q512" s="2">
        <f t="shared" si="211"/>
        <v>5</v>
      </c>
      <c r="R512" s="2">
        <f t="shared" si="212"/>
        <v>1.2</v>
      </c>
      <c r="S512" s="2">
        <f t="shared" si="224"/>
        <v>8.6</v>
      </c>
      <c r="T512" s="2">
        <f t="shared" si="213"/>
        <v>0.18476043243567394</v>
      </c>
      <c r="U512" s="2">
        <f t="shared" si="214"/>
        <v>0.10098736556838772</v>
      </c>
      <c r="V512" s="2">
        <v>0</v>
      </c>
      <c r="W512" s="2">
        <f t="shared" si="225"/>
        <v>0.54658545792020385</v>
      </c>
      <c r="X512" s="16">
        <f t="shared" si="226"/>
        <v>35</v>
      </c>
      <c r="Y512" s="16">
        <f t="shared" si="227"/>
        <v>5.5305253873213287</v>
      </c>
      <c r="Z512" s="1">
        <f t="shared" si="228"/>
        <v>0.99999998403634571</v>
      </c>
      <c r="AA512" s="16">
        <f t="shared" si="229"/>
        <v>0.17199999999999999</v>
      </c>
      <c r="AB512" s="1">
        <f t="shared" si="230"/>
        <v>0</v>
      </c>
      <c r="AC512" s="1">
        <f t="shared" si="231"/>
        <v>0</v>
      </c>
    </row>
    <row r="513" spans="4:29" x14ac:dyDescent="0.3">
      <c r="D513" s="2">
        <v>7.6</v>
      </c>
      <c r="E513" s="2">
        <v>10.199999999999999</v>
      </c>
      <c r="F513" s="2">
        <v>8</v>
      </c>
      <c r="G513" s="2">
        <v>98</v>
      </c>
      <c r="H513" s="2">
        <v>0.18</v>
      </c>
      <c r="I513" s="2">
        <v>190.2</v>
      </c>
      <c r="J513" s="2">
        <v>112.7</v>
      </c>
      <c r="K513" s="2">
        <f t="shared" si="191"/>
        <v>1.6876663708961843</v>
      </c>
      <c r="L513" s="2">
        <v>0.18</v>
      </c>
      <c r="N513" s="2">
        <f t="shared" si="208"/>
        <v>0.90165999999999991</v>
      </c>
      <c r="O513" s="2">
        <f t="shared" si="209"/>
        <v>0.96631162390064473</v>
      </c>
      <c r="P513" s="2">
        <f t="shared" si="210"/>
        <v>0.17803904741792365</v>
      </c>
      <c r="Q513" s="2">
        <f t="shared" si="211"/>
        <v>5</v>
      </c>
      <c r="R513" s="2">
        <f t="shared" si="212"/>
        <v>1.2</v>
      </c>
      <c r="S513" s="2">
        <f t="shared" si="224"/>
        <v>14.6</v>
      </c>
      <c r="T513" s="2">
        <f t="shared" si="213"/>
        <v>0.18424599581990483</v>
      </c>
      <c r="U513" s="2">
        <f t="shared" si="214"/>
        <v>0.15606511636518641</v>
      </c>
      <c r="V513" s="2">
        <v>0</v>
      </c>
      <c r="W513" s="2">
        <f t="shared" si="225"/>
        <v>0.84704753376423758</v>
      </c>
      <c r="X513" s="16">
        <f t="shared" si="226"/>
        <v>35</v>
      </c>
      <c r="Y513" s="16">
        <f t="shared" si="227"/>
        <v>3.5653944966575426</v>
      </c>
      <c r="Z513" s="1">
        <f t="shared" si="228"/>
        <v>0.99981834535382053</v>
      </c>
      <c r="AA513" s="16">
        <f t="shared" si="229"/>
        <v>0.29199999999999998</v>
      </c>
      <c r="AB513" s="1">
        <f t="shared" si="230"/>
        <v>0</v>
      </c>
      <c r="AC513" s="1">
        <f t="shared" si="231"/>
        <v>0</v>
      </c>
    </row>
    <row r="514" spans="4:29" x14ac:dyDescent="0.3">
      <c r="D514" s="2">
        <v>7.6</v>
      </c>
      <c r="E514" s="2">
        <v>11.8</v>
      </c>
      <c r="F514" s="2">
        <v>7</v>
      </c>
      <c r="G514" s="2">
        <v>64</v>
      </c>
      <c r="H514" s="2">
        <v>0.18</v>
      </c>
      <c r="I514" s="2">
        <v>219.1</v>
      </c>
      <c r="J514" s="2">
        <v>125.9</v>
      </c>
      <c r="K514" s="2">
        <f t="shared" si="191"/>
        <v>1.7402700555996822</v>
      </c>
      <c r="L514" s="2">
        <v>0.18</v>
      </c>
      <c r="N514" s="2">
        <f t="shared" ref="N514:N577" si="232">IF(E514&lt;=9.15,1-0.00765*E514,IF(AND(E514&gt;9.15,E514&lt;=23),1.174-0.0267*E514,IF(AND(E514&gt;23,E514&lt;=30),0.744-0.008*E514,0.5)))</f>
        <v>0.85893999999999981</v>
      </c>
      <c r="O514" s="2">
        <f t="shared" ref="O514:O577" si="233">(10^2.24)/(D514^2.56)</f>
        <v>0.96631162390064473</v>
      </c>
      <c r="P514" s="2">
        <f t="shared" ref="P514:P577" si="234">0.65*H514*I514*N514/J514</f>
        <v>0.17489014470214451</v>
      </c>
      <c r="Q514" s="2">
        <f t="shared" ref="Q514:Q577" si="235">IF(G514&lt;=5,0,IF(AND(G514&gt;5,G514&lt;35),EXP(1.76-190/G514^2),5))</f>
        <v>5</v>
      </c>
      <c r="R514" s="2">
        <f t="shared" ref="R514:R577" si="236">IF(G514&lt;=5,1,IF(AND(G514&gt;5,G514&lt;35),(0.99+(G514^1.5)/1000),1.2))</f>
        <v>1.2</v>
      </c>
      <c r="S514" s="2">
        <f t="shared" si="224"/>
        <v>13.4</v>
      </c>
      <c r="T514" s="2">
        <f t="shared" ref="T514:T577" si="237">P514/O514</f>
        <v>0.18098731338465876</v>
      </c>
      <c r="U514" s="2">
        <f t="shared" ref="U514:U577" si="238">1/(34-S514)+S514/135+50/((10*S514+45)^2)-1/200</f>
        <v>0.14436344918824284</v>
      </c>
      <c r="V514" s="2">
        <v>1</v>
      </c>
      <c r="W514" s="2">
        <f t="shared" si="225"/>
        <v>0.79764402536559054</v>
      </c>
      <c r="X514" s="16">
        <f t="shared" si="226"/>
        <v>35</v>
      </c>
      <c r="Y514" s="16">
        <f t="shared" si="227"/>
        <v>4.051362262889751</v>
      </c>
      <c r="Z514" s="1">
        <f t="shared" si="228"/>
        <v>0.99997453985092777</v>
      </c>
      <c r="AA514" s="16">
        <f t="shared" si="229"/>
        <v>0.26800000000000002</v>
      </c>
      <c r="AB514" s="1">
        <f t="shared" si="230"/>
        <v>1</v>
      </c>
      <c r="AC514" s="1">
        <f t="shared" si="231"/>
        <v>0</v>
      </c>
    </row>
    <row r="515" spans="4:29" x14ac:dyDescent="0.3">
      <c r="D515" s="2">
        <v>7.6</v>
      </c>
      <c r="E515" s="2">
        <v>2.8</v>
      </c>
      <c r="F515" s="2">
        <v>12</v>
      </c>
      <c r="G515" s="2">
        <v>96</v>
      </c>
      <c r="H515" s="2">
        <v>0.18</v>
      </c>
      <c r="I515" s="2">
        <v>45.6</v>
      </c>
      <c r="J515" s="2">
        <v>25.9</v>
      </c>
      <c r="K515" s="2">
        <f t="shared" si="191"/>
        <v>1.7606177606177609</v>
      </c>
      <c r="L515" s="2">
        <v>0.2</v>
      </c>
      <c r="N515" s="2">
        <f t="shared" si="232"/>
        <v>0.97858000000000001</v>
      </c>
      <c r="O515" s="2">
        <f t="shared" si="233"/>
        <v>0.96631162390064473</v>
      </c>
      <c r="P515" s="2">
        <f t="shared" si="234"/>
        <v>0.20157992339768338</v>
      </c>
      <c r="Q515" s="2">
        <f t="shared" si="235"/>
        <v>5</v>
      </c>
      <c r="R515" s="2">
        <f t="shared" si="236"/>
        <v>1.2</v>
      </c>
      <c r="S515" s="2">
        <f t="shared" si="224"/>
        <v>19.399999999999999</v>
      </c>
      <c r="T515" s="2">
        <f t="shared" si="237"/>
        <v>0.20860757380106776</v>
      </c>
      <c r="U515" s="2">
        <f t="shared" si="238"/>
        <v>0.20807218920420215</v>
      </c>
      <c r="V515" s="2">
        <v>0</v>
      </c>
      <c r="W515" s="2">
        <f t="shared" si="225"/>
        <v>0.99743353231567633</v>
      </c>
      <c r="X515" s="16">
        <f t="shared" si="226"/>
        <v>35</v>
      </c>
      <c r="Y515" s="16">
        <f t="shared" si="227"/>
        <v>0.47403092920368733</v>
      </c>
      <c r="Z515" s="1">
        <f t="shared" si="228"/>
        <v>0.68226107416117321</v>
      </c>
      <c r="AA515" s="16">
        <f t="shared" si="229"/>
        <v>0.38799999999999996</v>
      </c>
      <c r="AB515" s="1">
        <f t="shared" si="230"/>
        <v>0</v>
      </c>
      <c r="AC515" s="1">
        <f t="shared" si="231"/>
        <v>0</v>
      </c>
    </row>
    <row r="516" spans="4:29" x14ac:dyDescent="0.3">
      <c r="D516" s="2">
        <v>7.6</v>
      </c>
      <c r="E516" s="2">
        <v>4.2</v>
      </c>
      <c r="F516" s="2">
        <v>7</v>
      </c>
      <c r="G516" s="2">
        <v>96</v>
      </c>
      <c r="H516" s="2">
        <v>0.18</v>
      </c>
      <c r="I516" s="2">
        <v>70.3</v>
      </c>
      <c r="J516" s="2">
        <v>37</v>
      </c>
      <c r="K516" s="2">
        <f t="shared" si="191"/>
        <v>1.9</v>
      </c>
      <c r="L516" s="2">
        <v>0.22</v>
      </c>
      <c r="N516" s="2">
        <f t="shared" si="232"/>
        <v>0.96787000000000001</v>
      </c>
      <c r="O516" s="2">
        <f t="shared" si="233"/>
        <v>0.96631162390064473</v>
      </c>
      <c r="P516" s="2">
        <f t="shared" si="234"/>
        <v>0.21515750099999997</v>
      </c>
      <c r="Q516" s="2">
        <f t="shared" si="235"/>
        <v>5</v>
      </c>
      <c r="R516" s="2">
        <f t="shared" si="236"/>
        <v>1.2</v>
      </c>
      <c r="S516" s="2">
        <f t="shared" si="224"/>
        <v>13.4</v>
      </c>
      <c r="T516" s="2">
        <f t="shared" si="237"/>
        <v>0.22265850443927007</v>
      </c>
      <c r="U516" s="2">
        <f t="shared" si="238"/>
        <v>0.14436344918824284</v>
      </c>
      <c r="V516" s="2">
        <v>0</v>
      </c>
      <c r="W516" s="2">
        <f t="shared" si="225"/>
        <v>0.64836261049987365</v>
      </c>
      <c r="X516" s="16">
        <f t="shared" si="226"/>
        <v>35</v>
      </c>
      <c r="Y516" s="16">
        <f t="shared" si="227"/>
        <v>3.3954950791950376</v>
      </c>
      <c r="Z516" s="1">
        <f t="shared" si="228"/>
        <v>0.99965747697369844</v>
      </c>
      <c r="AA516" s="16">
        <f t="shared" si="229"/>
        <v>0.26800000000000002</v>
      </c>
      <c r="AB516" s="1">
        <f t="shared" si="230"/>
        <v>0</v>
      </c>
      <c r="AC516" s="1">
        <f t="shared" si="231"/>
        <v>0</v>
      </c>
    </row>
    <row r="517" spans="4:29" x14ac:dyDescent="0.3">
      <c r="D517" s="2">
        <v>7.6</v>
      </c>
      <c r="E517" s="2">
        <v>5.8</v>
      </c>
      <c r="F517" s="2">
        <v>9</v>
      </c>
      <c r="G517" s="2">
        <v>57</v>
      </c>
      <c r="H517" s="2">
        <v>0.18</v>
      </c>
      <c r="I517" s="2">
        <v>98.2</v>
      </c>
      <c r="J517" s="2">
        <v>49.1</v>
      </c>
      <c r="K517" s="2">
        <f t="shared" si="191"/>
        <v>2</v>
      </c>
      <c r="L517" s="2">
        <v>0.23</v>
      </c>
      <c r="N517" s="2">
        <f t="shared" si="232"/>
        <v>0.95562999999999998</v>
      </c>
      <c r="O517" s="2">
        <f t="shared" si="233"/>
        <v>0.96631162390064473</v>
      </c>
      <c r="P517" s="2">
        <f t="shared" si="234"/>
        <v>0.22361741999999998</v>
      </c>
      <c r="Q517" s="2">
        <f t="shared" si="235"/>
        <v>5</v>
      </c>
      <c r="R517" s="2">
        <f t="shared" si="236"/>
        <v>1.2</v>
      </c>
      <c r="S517" s="2">
        <f t="shared" si="224"/>
        <v>15.799999999999999</v>
      </c>
      <c r="T517" s="2">
        <f t="shared" si="237"/>
        <v>0.23141336031676685</v>
      </c>
      <c r="U517" s="2">
        <f t="shared" si="238"/>
        <v>0.1681954191679009</v>
      </c>
      <c r="V517" s="2">
        <v>1</v>
      </c>
      <c r="W517" s="2">
        <f t="shared" si="225"/>
        <v>0.72681810133031655</v>
      </c>
      <c r="X517" s="16">
        <f t="shared" si="226"/>
        <v>35</v>
      </c>
      <c r="Y517" s="16">
        <f t="shared" si="227"/>
        <v>3.1290452894357719</v>
      </c>
      <c r="Z517" s="1">
        <f t="shared" si="228"/>
        <v>0.99912312362387889</v>
      </c>
      <c r="AA517" s="16">
        <f t="shared" si="229"/>
        <v>0.316</v>
      </c>
      <c r="AB517" s="1">
        <f t="shared" si="230"/>
        <v>1</v>
      </c>
      <c r="AC517" s="1">
        <f t="shared" si="231"/>
        <v>0</v>
      </c>
    </row>
    <row r="518" spans="4:29" x14ac:dyDescent="0.3">
      <c r="D518" s="2">
        <v>7.6</v>
      </c>
      <c r="E518" s="2">
        <v>7.2</v>
      </c>
      <c r="F518" s="2">
        <v>6</v>
      </c>
      <c r="G518" s="2">
        <v>98</v>
      </c>
      <c r="H518" s="2">
        <v>0.18</v>
      </c>
      <c r="I518" s="2">
        <v>125.5</v>
      </c>
      <c r="J518" s="2">
        <v>62.7</v>
      </c>
      <c r="K518" s="2">
        <f t="shared" si="191"/>
        <v>2.0015948963317385</v>
      </c>
      <c r="L518" s="2">
        <v>0.23</v>
      </c>
      <c r="N518" s="2">
        <f t="shared" si="232"/>
        <v>0.94491999999999998</v>
      </c>
      <c r="O518" s="2">
        <f t="shared" si="233"/>
        <v>0.96631162390064473</v>
      </c>
      <c r="P518" s="2">
        <f t="shared" si="234"/>
        <v>0.22128760478468895</v>
      </c>
      <c r="Q518" s="2">
        <f t="shared" si="235"/>
        <v>5</v>
      </c>
      <c r="R518" s="2">
        <f t="shared" si="236"/>
        <v>1.2</v>
      </c>
      <c r="S518" s="2">
        <f t="shared" si="224"/>
        <v>12.2</v>
      </c>
      <c r="T518" s="2">
        <f t="shared" si="237"/>
        <v>0.22900232110572391</v>
      </c>
      <c r="U518" s="2">
        <f t="shared" si="238"/>
        <v>0.13303475154594152</v>
      </c>
      <c r="V518" s="2">
        <v>0</v>
      </c>
      <c r="W518" s="2">
        <f t="shared" si="225"/>
        <v>0.58093189144804835</v>
      </c>
      <c r="X518" s="16">
        <f t="shared" si="226"/>
        <v>35</v>
      </c>
      <c r="Y518" s="16">
        <f t="shared" si="227"/>
        <v>4.6791019922720585</v>
      </c>
      <c r="Z518" s="1">
        <f t="shared" si="228"/>
        <v>0.99999855932952353</v>
      </c>
      <c r="AA518" s="16">
        <f t="shared" si="229"/>
        <v>0.24399999999999999</v>
      </c>
      <c r="AB518" s="1">
        <f t="shared" si="230"/>
        <v>0</v>
      </c>
      <c r="AC518" s="1">
        <f t="shared" si="231"/>
        <v>0</v>
      </c>
    </row>
    <row r="519" spans="4:29" x14ac:dyDescent="0.3">
      <c r="D519" s="2">
        <v>7.6</v>
      </c>
      <c r="E519" s="2">
        <v>8.8000000000000007</v>
      </c>
      <c r="F519" s="2">
        <v>13</v>
      </c>
      <c r="G519" s="2">
        <v>99</v>
      </c>
      <c r="H519" s="2">
        <v>0.18</v>
      </c>
      <c r="I519" s="2">
        <v>156.6</v>
      </c>
      <c r="J519" s="2">
        <v>78.2</v>
      </c>
      <c r="K519" s="2">
        <f t="shared" si="191"/>
        <v>2.0025575447570332</v>
      </c>
      <c r="L519" s="2">
        <v>0.22</v>
      </c>
      <c r="N519" s="2">
        <f t="shared" si="232"/>
        <v>0.93267999999999995</v>
      </c>
      <c r="O519" s="2">
        <f t="shared" si="233"/>
        <v>0.96631162390064473</v>
      </c>
      <c r="P519" s="2">
        <f t="shared" si="234"/>
        <v>0.21852620838874678</v>
      </c>
      <c r="Q519" s="2">
        <f t="shared" si="235"/>
        <v>5</v>
      </c>
      <c r="R519" s="2">
        <f t="shared" si="236"/>
        <v>1.2</v>
      </c>
      <c r="S519" s="2">
        <f t="shared" si="224"/>
        <v>20.6</v>
      </c>
      <c r="T519" s="2">
        <f t="shared" si="237"/>
        <v>0.22614465456457702</v>
      </c>
      <c r="U519" s="2">
        <f t="shared" si="238"/>
        <v>0.2230130964604535</v>
      </c>
      <c r="V519" s="2">
        <v>0</v>
      </c>
      <c r="W519" s="2">
        <f t="shared" si="225"/>
        <v>0.98615241156085209</v>
      </c>
      <c r="X519" s="16">
        <f t="shared" si="226"/>
        <v>35</v>
      </c>
      <c r="Y519" s="16">
        <f t="shared" si="227"/>
        <v>1.9643232386116587</v>
      </c>
      <c r="Z519" s="1">
        <f t="shared" si="228"/>
        <v>0.97525369079537239</v>
      </c>
      <c r="AA519" s="16">
        <f t="shared" si="229"/>
        <v>0.41200000000000003</v>
      </c>
      <c r="AB519" s="1">
        <f t="shared" si="230"/>
        <v>0</v>
      </c>
      <c r="AC519" s="1">
        <f t="shared" si="231"/>
        <v>0</v>
      </c>
    </row>
    <row r="520" spans="4:29" x14ac:dyDescent="0.3">
      <c r="D520" s="2">
        <v>7.6</v>
      </c>
      <c r="E520" s="2">
        <v>10.199999999999999</v>
      </c>
      <c r="F520" s="2">
        <v>14</v>
      </c>
      <c r="G520" s="2">
        <v>97</v>
      </c>
      <c r="H520" s="2">
        <v>0.18</v>
      </c>
      <c r="I520" s="2">
        <v>182.1</v>
      </c>
      <c r="J520" s="2">
        <v>89.9</v>
      </c>
      <c r="K520" s="2">
        <f t="shared" si="191"/>
        <v>2.0255839822024471</v>
      </c>
      <c r="L520" s="2">
        <v>0.22</v>
      </c>
      <c r="N520" s="2">
        <f t="shared" si="232"/>
        <v>0.90165999999999991</v>
      </c>
      <c r="O520" s="2">
        <f t="shared" si="233"/>
        <v>0.96631162390064473</v>
      </c>
      <c r="P520" s="2">
        <f t="shared" si="234"/>
        <v>0.21368740224694099</v>
      </c>
      <c r="Q520" s="2">
        <f t="shared" si="235"/>
        <v>5</v>
      </c>
      <c r="R520" s="2">
        <f t="shared" si="236"/>
        <v>1.2</v>
      </c>
      <c r="S520" s="2">
        <f t="shared" si="224"/>
        <v>21.8</v>
      </c>
      <c r="T520" s="2">
        <f t="shared" si="237"/>
        <v>0.22113715385556837</v>
      </c>
      <c r="U520" s="2">
        <f t="shared" si="238"/>
        <v>0.23917156177661986</v>
      </c>
      <c r="V520" s="2">
        <v>0</v>
      </c>
      <c r="W520" s="2">
        <f t="shared" si="225"/>
        <v>1.0815530434692595</v>
      </c>
      <c r="X520" s="16">
        <f t="shared" si="226"/>
        <v>35</v>
      </c>
      <c r="Y520" s="16">
        <f t="shared" si="227"/>
        <v>1.6227034808258107</v>
      </c>
      <c r="Z520" s="1">
        <f t="shared" si="228"/>
        <v>0.94767359652664551</v>
      </c>
      <c r="AA520" s="16">
        <f t="shared" si="229"/>
        <v>0.436</v>
      </c>
      <c r="AB520" s="1">
        <f t="shared" si="230"/>
        <v>0</v>
      </c>
      <c r="AC520" s="1">
        <f t="shared" si="231"/>
        <v>1</v>
      </c>
    </row>
    <row r="521" spans="4:29" x14ac:dyDescent="0.3">
      <c r="D521" s="2">
        <v>7.6</v>
      </c>
      <c r="E521" s="2">
        <v>14.8</v>
      </c>
      <c r="F521" s="2">
        <v>12</v>
      </c>
      <c r="G521" s="2">
        <v>91</v>
      </c>
      <c r="H521" s="2">
        <v>0.18</v>
      </c>
      <c r="I521" s="2">
        <v>271.2</v>
      </c>
      <c r="J521" s="2">
        <v>133.80000000000001</v>
      </c>
      <c r="K521" s="2">
        <f t="shared" si="191"/>
        <v>2.0269058295964122</v>
      </c>
      <c r="L521" s="2">
        <v>0.18</v>
      </c>
      <c r="N521" s="2">
        <f t="shared" si="232"/>
        <v>0.77883999999999987</v>
      </c>
      <c r="O521" s="2">
        <f t="shared" si="233"/>
        <v>0.96631162390064473</v>
      </c>
      <c r="P521" s="2">
        <f t="shared" si="234"/>
        <v>0.1847003343497757</v>
      </c>
      <c r="Q521" s="2">
        <f t="shared" si="235"/>
        <v>5</v>
      </c>
      <c r="R521" s="2">
        <f t="shared" si="236"/>
        <v>1.2</v>
      </c>
      <c r="S521" s="2">
        <f t="shared" si="224"/>
        <v>19.399999999999999</v>
      </c>
      <c r="T521" s="2">
        <f t="shared" si="237"/>
        <v>0.19113951419130029</v>
      </c>
      <c r="U521" s="2">
        <f t="shared" si="238"/>
        <v>0.20807218920420215</v>
      </c>
      <c r="V521" s="2">
        <v>0</v>
      </c>
      <c r="W521" s="2">
        <f t="shared" si="225"/>
        <v>1.0885880404402144</v>
      </c>
      <c r="X521" s="16">
        <f t="shared" si="226"/>
        <v>35</v>
      </c>
      <c r="Y521" s="16">
        <f t="shared" si="227"/>
        <v>2.2928943165361715</v>
      </c>
      <c r="Z521" s="1">
        <f t="shared" si="228"/>
        <v>0.98907295494134773</v>
      </c>
      <c r="AA521" s="16">
        <f t="shared" si="229"/>
        <v>0.38799999999999996</v>
      </c>
      <c r="AB521" s="1">
        <f t="shared" si="230"/>
        <v>0</v>
      </c>
      <c r="AC521" s="1">
        <f t="shared" si="231"/>
        <v>1</v>
      </c>
    </row>
    <row r="522" spans="4:29" x14ac:dyDescent="0.3">
      <c r="D522" s="2">
        <v>7.6</v>
      </c>
      <c r="E522" s="2">
        <v>17.8</v>
      </c>
      <c r="F522" s="2">
        <v>14</v>
      </c>
      <c r="G522" s="2">
        <v>91</v>
      </c>
      <c r="H522" s="2">
        <v>0.18</v>
      </c>
      <c r="I522" s="2">
        <v>331.1</v>
      </c>
      <c r="J522" s="2">
        <v>164.4</v>
      </c>
      <c r="K522" s="2">
        <f t="shared" si="191"/>
        <v>2.0139902676399029</v>
      </c>
      <c r="L522" s="2">
        <v>0.16</v>
      </c>
      <c r="N522" s="2">
        <f t="shared" si="232"/>
        <v>0.69873999999999992</v>
      </c>
      <c r="O522" s="2">
        <f t="shared" si="233"/>
        <v>0.96631162390064473</v>
      </c>
      <c r="P522" s="2">
        <f t="shared" si="234"/>
        <v>0.16464890047445255</v>
      </c>
      <c r="Q522" s="2">
        <f t="shared" si="235"/>
        <v>5</v>
      </c>
      <c r="R522" s="2">
        <f t="shared" si="236"/>
        <v>1.2</v>
      </c>
      <c r="S522" s="2">
        <f t="shared" si="224"/>
        <v>21.8</v>
      </c>
      <c r="T522" s="2">
        <f t="shared" si="237"/>
        <v>0.1703890302072798</v>
      </c>
      <c r="U522" s="2">
        <f t="shared" si="238"/>
        <v>0.23917156177661986</v>
      </c>
      <c r="V522" s="2">
        <v>0</v>
      </c>
      <c r="W522" s="2">
        <f t="shared" si="225"/>
        <v>1.4036793418312521</v>
      </c>
      <c r="X522" s="16">
        <f t="shared" si="226"/>
        <v>35</v>
      </c>
      <c r="Y522" s="16">
        <f t="shared" si="227"/>
        <v>1.163750789215005</v>
      </c>
      <c r="Z522" s="1">
        <f t="shared" si="228"/>
        <v>0.87773748986021027</v>
      </c>
      <c r="AA522" s="16">
        <f t="shared" si="229"/>
        <v>0.436</v>
      </c>
      <c r="AB522" s="1">
        <f t="shared" si="230"/>
        <v>0</v>
      </c>
      <c r="AC522" s="1">
        <f t="shared" si="231"/>
        <v>1</v>
      </c>
    </row>
    <row r="523" spans="4:29" x14ac:dyDescent="0.3">
      <c r="D523" s="2">
        <v>7.6</v>
      </c>
      <c r="E523" s="2">
        <v>19.2</v>
      </c>
      <c r="F523" s="2">
        <v>13</v>
      </c>
      <c r="G523" s="2">
        <v>60</v>
      </c>
      <c r="H523" s="2">
        <v>0.18</v>
      </c>
      <c r="I523" s="2">
        <v>358.7</v>
      </c>
      <c r="J523" s="2">
        <v>178.2</v>
      </c>
      <c r="K523" s="2">
        <f t="shared" si="191"/>
        <v>2.0129068462401798</v>
      </c>
      <c r="L523" s="2">
        <v>0.15</v>
      </c>
      <c r="N523" s="2">
        <f t="shared" si="232"/>
        <v>0.66135999999999995</v>
      </c>
      <c r="O523" s="2">
        <f t="shared" si="233"/>
        <v>0.96631162390064473</v>
      </c>
      <c r="P523" s="2">
        <f t="shared" si="234"/>
        <v>0.15575696040404038</v>
      </c>
      <c r="Q523" s="2">
        <f t="shared" si="235"/>
        <v>5</v>
      </c>
      <c r="R523" s="2">
        <f t="shared" si="236"/>
        <v>1.2</v>
      </c>
      <c r="S523" s="2">
        <f t="shared" si="224"/>
        <v>20.6</v>
      </c>
      <c r="T523" s="2">
        <f t="shared" si="237"/>
        <v>0.16118709177408713</v>
      </c>
      <c r="U523" s="2">
        <f t="shared" si="238"/>
        <v>0.2230130964604535</v>
      </c>
      <c r="V523" s="2">
        <v>0</v>
      </c>
      <c r="W523" s="2">
        <f t="shared" si="225"/>
        <v>1.3835667236494287</v>
      </c>
      <c r="X523" s="16">
        <f t="shared" si="226"/>
        <v>35</v>
      </c>
      <c r="Y523" s="16">
        <f t="shared" si="227"/>
        <v>1.4225391985863212</v>
      </c>
      <c r="Z523" s="1">
        <f t="shared" si="228"/>
        <v>0.92256510975511219</v>
      </c>
      <c r="AA523" s="16">
        <f t="shared" si="229"/>
        <v>0.41200000000000003</v>
      </c>
      <c r="AB523" s="1">
        <f t="shared" si="230"/>
        <v>0</v>
      </c>
      <c r="AC523" s="1">
        <f t="shared" si="231"/>
        <v>1</v>
      </c>
    </row>
    <row r="524" spans="4:29" x14ac:dyDescent="0.3">
      <c r="D524" s="2">
        <v>7.6</v>
      </c>
      <c r="E524" s="2">
        <v>4.2</v>
      </c>
      <c r="F524" s="2">
        <v>4</v>
      </c>
      <c r="G524" s="2">
        <v>99</v>
      </c>
      <c r="H524" s="2">
        <v>0.18</v>
      </c>
      <c r="I524" s="2">
        <v>80.900000000000006</v>
      </c>
      <c r="J524" s="2">
        <v>59.3</v>
      </c>
      <c r="K524" s="2">
        <f t="shared" si="191"/>
        <v>1.3642495784148401</v>
      </c>
      <c r="L524" s="2">
        <v>0.16</v>
      </c>
      <c r="N524" s="2">
        <f t="shared" si="232"/>
        <v>0.96787000000000001</v>
      </c>
      <c r="O524" s="2">
        <f t="shared" si="233"/>
        <v>0.96631162390064473</v>
      </c>
      <c r="P524" s="2">
        <f t="shared" si="234"/>
        <v>0.15448870001686343</v>
      </c>
      <c r="Q524" s="2">
        <f t="shared" si="235"/>
        <v>5</v>
      </c>
      <c r="R524" s="2">
        <f t="shared" si="236"/>
        <v>1.2</v>
      </c>
      <c r="S524" s="2">
        <f t="shared" si="224"/>
        <v>9.8000000000000007</v>
      </c>
      <c r="T524" s="2">
        <f t="shared" si="237"/>
        <v>0.15987461621671212</v>
      </c>
      <c r="U524" s="2">
        <f t="shared" si="238"/>
        <v>0.11136001398239161</v>
      </c>
      <c r="V524" s="2">
        <v>1</v>
      </c>
      <c r="W524" s="2">
        <f t="shared" si="225"/>
        <v>0.69654593466821313</v>
      </c>
      <c r="X524" s="16">
        <f t="shared" si="226"/>
        <v>35</v>
      </c>
      <c r="Y524" s="16">
        <f t="shared" si="227"/>
        <v>3.6743901059295179</v>
      </c>
      <c r="Z524" s="1">
        <f t="shared" si="228"/>
        <v>0.99988079088452142</v>
      </c>
      <c r="AA524" s="16">
        <f t="shared" si="229"/>
        <v>0.19600000000000001</v>
      </c>
      <c r="AB524" s="1">
        <f t="shared" si="230"/>
        <v>1</v>
      </c>
      <c r="AC524" s="1">
        <f t="shared" si="231"/>
        <v>0</v>
      </c>
    </row>
    <row r="525" spans="4:29" x14ac:dyDescent="0.3">
      <c r="D525" s="2">
        <v>7.6</v>
      </c>
      <c r="E525" s="2">
        <v>5.8</v>
      </c>
      <c r="F525" s="2">
        <v>6</v>
      </c>
      <c r="G525" s="2">
        <v>54</v>
      </c>
      <c r="H525" s="2">
        <v>0.18</v>
      </c>
      <c r="I525" s="2">
        <v>110.2</v>
      </c>
      <c r="J525" s="2">
        <v>73</v>
      </c>
      <c r="K525" s="2">
        <f t="shared" si="191"/>
        <v>1.5095890410958905</v>
      </c>
      <c r="L525" s="2">
        <v>0.17</v>
      </c>
      <c r="N525" s="2">
        <f t="shared" si="232"/>
        <v>0.95562999999999998</v>
      </c>
      <c r="O525" s="2">
        <f t="shared" si="233"/>
        <v>0.96631162390064473</v>
      </c>
      <c r="P525" s="2">
        <f t="shared" si="234"/>
        <v>0.16878520331506849</v>
      </c>
      <c r="Q525" s="2">
        <f t="shared" si="235"/>
        <v>5</v>
      </c>
      <c r="R525" s="2">
        <f t="shared" si="236"/>
        <v>1.2</v>
      </c>
      <c r="S525" s="2">
        <f t="shared" si="224"/>
        <v>12.2</v>
      </c>
      <c r="T525" s="2">
        <f t="shared" si="237"/>
        <v>0.17466953634868293</v>
      </c>
      <c r="U525" s="2">
        <f t="shared" si="238"/>
        <v>0.13303475154594152</v>
      </c>
      <c r="V525" s="2">
        <v>1</v>
      </c>
      <c r="W525" s="2">
        <f t="shared" si="225"/>
        <v>0.7616368276169907</v>
      </c>
      <c r="X525" s="16">
        <f t="shared" si="226"/>
        <v>35</v>
      </c>
      <c r="Y525" s="16">
        <f t="shared" si="227"/>
        <v>3.5514067585568294</v>
      </c>
      <c r="Z525" s="1">
        <f t="shared" si="228"/>
        <v>0.99980841113344632</v>
      </c>
      <c r="AA525" s="16">
        <f t="shared" si="229"/>
        <v>0.24399999999999999</v>
      </c>
      <c r="AB525" s="1">
        <f t="shared" si="230"/>
        <v>1</v>
      </c>
      <c r="AC525" s="1">
        <f t="shared" si="231"/>
        <v>0</v>
      </c>
    </row>
    <row r="526" spans="4:29" x14ac:dyDescent="0.3">
      <c r="D526" s="2">
        <v>7.6</v>
      </c>
      <c r="E526" s="2">
        <v>8.8000000000000007</v>
      </c>
      <c r="F526" s="2">
        <v>7</v>
      </c>
      <c r="G526" s="2">
        <v>96</v>
      </c>
      <c r="H526" s="2">
        <v>0.18</v>
      </c>
      <c r="I526" s="2">
        <v>171</v>
      </c>
      <c r="J526" s="2">
        <v>104.3</v>
      </c>
      <c r="K526" s="2">
        <f t="shared" si="191"/>
        <v>1.6395014381591564</v>
      </c>
      <c r="L526" s="2">
        <v>0.18</v>
      </c>
      <c r="N526" s="2">
        <f t="shared" si="232"/>
        <v>0.93267999999999995</v>
      </c>
      <c r="O526" s="2">
        <f t="shared" si="233"/>
        <v>0.96631162390064473</v>
      </c>
      <c r="P526" s="2">
        <f t="shared" si="234"/>
        <v>0.17890823355704694</v>
      </c>
      <c r="Q526" s="2">
        <f t="shared" si="235"/>
        <v>5</v>
      </c>
      <c r="R526" s="2">
        <f t="shared" si="236"/>
        <v>1.2</v>
      </c>
      <c r="S526" s="2">
        <f t="shared" si="224"/>
        <v>13.4</v>
      </c>
      <c r="T526" s="2">
        <f t="shared" si="237"/>
        <v>0.18514548426403088</v>
      </c>
      <c r="U526" s="2">
        <f t="shared" si="238"/>
        <v>0.14436344918824284</v>
      </c>
      <c r="V526" s="2">
        <v>0</v>
      </c>
      <c r="W526" s="2">
        <f t="shared" si="225"/>
        <v>0.77972978796701353</v>
      </c>
      <c r="X526" s="16">
        <f t="shared" si="226"/>
        <v>35</v>
      </c>
      <c r="Y526" s="16">
        <f t="shared" si="227"/>
        <v>3.9054964099370686</v>
      </c>
      <c r="Z526" s="1">
        <f t="shared" si="228"/>
        <v>0.99995298392275744</v>
      </c>
      <c r="AA526" s="16">
        <f t="shared" si="229"/>
        <v>0.26800000000000002</v>
      </c>
      <c r="AB526" s="1">
        <f t="shared" si="230"/>
        <v>0</v>
      </c>
      <c r="AC526" s="1">
        <f t="shared" si="231"/>
        <v>0</v>
      </c>
    </row>
    <row r="527" spans="4:29" x14ac:dyDescent="0.3">
      <c r="D527" s="2">
        <v>7.6</v>
      </c>
      <c r="E527" s="2">
        <v>2.2000000000000002</v>
      </c>
      <c r="F527" s="2">
        <v>7</v>
      </c>
      <c r="G527" s="2">
        <v>59</v>
      </c>
      <c r="H527" s="2">
        <v>0.18</v>
      </c>
      <c r="I527" s="2">
        <v>36.4</v>
      </c>
      <c r="J527" s="2">
        <v>25.7</v>
      </c>
      <c r="K527" s="2">
        <f t="shared" si="191"/>
        <v>1.4163424124513619</v>
      </c>
      <c r="L527" s="2">
        <v>0.17</v>
      </c>
      <c r="N527" s="2">
        <f t="shared" si="232"/>
        <v>0.98316999999999999</v>
      </c>
      <c r="O527" s="2">
        <f t="shared" si="233"/>
        <v>0.96631162390064473</v>
      </c>
      <c r="P527" s="2">
        <f t="shared" si="234"/>
        <v>0.16292312824902724</v>
      </c>
      <c r="Q527" s="2">
        <f t="shared" si="235"/>
        <v>5</v>
      </c>
      <c r="R527" s="2">
        <f t="shared" si="236"/>
        <v>1.2</v>
      </c>
      <c r="S527" s="2">
        <f t="shared" si="224"/>
        <v>13.4</v>
      </c>
      <c r="T527" s="2">
        <f t="shared" si="237"/>
        <v>0.16860309264558618</v>
      </c>
      <c r="U527" s="2">
        <f t="shared" si="238"/>
        <v>0.14436344918824284</v>
      </c>
      <c r="V527" s="2">
        <v>1</v>
      </c>
      <c r="W527" s="2">
        <f t="shared" si="225"/>
        <v>0.85623250987277844</v>
      </c>
      <c r="X527" s="16">
        <f t="shared" si="226"/>
        <v>35</v>
      </c>
      <c r="Y527" s="16">
        <f t="shared" si="227"/>
        <v>1.5241754858081422</v>
      </c>
      <c r="Z527" s="1">
        <f t="shared" si="228"/>
        <v>0.93626755998674294</v>
      </c>
      <c r="AA527" s="16">
        <f t="shared" si="229"/>
        <v>0.26800000000000002</v>
      </c>
      <c r="AB527" s="1">
        <f t="shared" si="230"/>
        <v>1</v>
      </c>
      <c r="AC527" s="1">
        <f t="shared" si="231"/>
        <v>0</v>
      </c>
    </row>
    <row r="528" spans="4:29" x14ac:dyDescent="0.3">
      <c r="D528" s="2">
        <v>7.6</v>
      </c>
      <c r="E528" s="2">
        <v>5.2</v>
      </c>
      <c r="F528" s="2">
        <v>9</v>
      </c>
      <c r="G528" s="2">
        <v>61</v>
      </c>
      <c r="H528" s="2">
        <v>0.18</v>
      </c>
      <c r="I528" s="2">
        <v>93.6</v>
      </c>
      <c r="J528" s="2">
        <v>53.4</v>
      </c>
      <c r="K528" s="2">
        <f t="shared" si="191"/>
        <v>1.7528089887640448</v>
      </c>
      <c r="L528" s="2">
        <v>0.2</v>
      </c>
      <c r="N528" s="2">
        <f t="shared" si="232"/>
        <v>0.96021999999999996</v>
      </c>
      <c r="O528" s="2">
        <f t="shared" si="233"/>
        <v>0.96631162390064473</v>
      </c>
      <c r="P528" s="2">
        <f t="shared" si="234"/>
        <v>0.19692062292134829</v>
      </c>
      <c r="Q528" s="2">
        <f t="shared" si="235"/>
        <v>5</v>
      </c>
      <c r="R528" s="2">
        <f t="shared" si="236"/>
        <v>1.2</v>
      </c>
      <c r="S528" s="2">
        <f t="shared" si="224"/>
        <v>15.799999999999999</v>
      </c>
      <c r="T528" s="2">
        <f t="shared" si="237"/>
        <v>0.2037858368364153</v>
      </c>
      <c r="U528" s="2">
        <f t="shared" si="238"/>
        <v>0.1681954191679009</v>
      </c>
      <c r="V528" s="2">
        <v>1</v>
      </c>
      <c r="W528" s="2">
        <f t="shared" si="225"/>
        <v>0.82535382133997937</v>
      </c>
      <c r="X528" s="16">
        <f t="shared" si="226"/>
        <v>35</v>
      </c>
      <c r="Y528" s="16">
        <f t="shared" si="227"/>
        <v>2.6168863203458415</v>
      </c>
      <c r="Z528" s="1">
        <f t="shared" si="228"/>
        <v>0.99556320558440559</v>
      </c>
      <c r="AA528" s="16">
        <f t="shared" si="229"/>
        <v>0.316</v>
      </c>
      <c r="AB528" s="1">
        <f t="shared" si="230"/>
        <v>1</v>
      </c>
      <c r="AC528" s="1">
        <f t="shared" si="231"/>
        <v>0</v>
      </c>
    </row>
    <row r="529" spans="4:29" x14ac:dyDescent="0.3">
      <c r="D529" s="2">
        <v>7.6</v>
      </c>
      <c r="E529" s="2">
        <v>9.8000000000000007</v>
      </c>
      <c r="F529" s="2">
        <v>13</v>
      </c>
      <c r="G529" s="2">
        <v>98</v>
      </c>
      <c r="H529" s="2">
        <v>0.18</v>
      </c>
      <c r="I529" s="2">
        <v>186.9</v>
      </c>
      <c r="J529" s="2">
        <v>101.6</v>
      </c>
      <c r="K529" s="2">
        <f t="shared" si="191"/>
        <v>1.8395669291338583</v>
      </c>
      <c r="L529" s="2">
        <v>0.2</v>
      </c>
      <c r="N529" s="2">
        <f t="shared" si="232"/>
        <v>0.91233999999999993</v>
      </c>
      <c r="O529" s="2">
        <f t="shared" si="233"/>
        <v>0.96631162390064473</v>
      </c>
      <c r="P529" s="2">
        <f t="shared" si="234"/>
        <v>0.19636232757874014</v>
      </c>
      <c r="Q529" s="2">
        <f t="shared" si="235"/>
        <v>5</v>
      </c>
      <c r="R529" s="2">
        <f t="shared" si="236"/>
        <v>1.2</v>
      </c>
      <c r="S529" s="2">
        <f t="shared" si="224"/>
        <v>20.6</v>
      </c>
      <c r="T529" s="2">
        <f t="shared" si="237"/>
        <v>0.20320807772765645</v>
      </c>
      <c r="U529" s="2">
        <f t="shared" si="238"/>
        <v>0.2230130964604535</v>
      </c>
      <c r="V529" s="2">
        <v>0</v>
      </c>
      <c r="W529" s="2">
        <f t="shared" si="225"/>
        <v>1.0974617690116637</v>
      </c>
      <c r="X529" s="16">
        <f t="shared" si="226"/>
        <v>35</v>
      </c>
      <c r="Y529" s="16">
        <f t="shared" si="227"/>
        <v>1.7954580867403205</v>
      </c>
      <c r="Z529" s="1">
        <f t="shared" si="228"/>
        <v>0.96370962755916856</v>
      </c>
      <c r="AA529" s="16">
        <f t="shared" si="229"/>
        <v>0.41200000000000003</v>
      </c>
      <c r="AB529" s="1">
        <f t="shared" si="230"/>
        <v>0</v>
      </c>
      <c r="AC529" s="1">
        <f t="shared" si="231"/>
        <v>1</v>
      </c>
    </row>
    <row r="530" spans="4:29" x14ac:dyDescent="0.3">
      <c r="D530" s="2">
        <v>7.6</v>
      </c>
      <c r="E530" s="2">
        <v>18.8</v>
      </c>
      <c r="F530" s="2">
        <v>16</v>
      </c>
      <c r="G530" s="2">
        <v>98</v>
      </c>
      <c r="H530" s="2">
        <v>0.18</v>
      </c>
      <c r="I530" s="2">
        <v>374.6</v>
      </c>
      <c r="J530" s="2">
        <v>201</v>
      </c>
      <c r="K530" s="2">
        <f t="shared" si="191"/>
        <v>1.8636815920398011</v>
      </c>
      <c r="L530" s="2">
        <v>0.14000000000000001</v>
      </c>
      <c r="N530" s="2">
        <f t="shared" si="232"/>
        <v>0.67203999999999986</v>
      </c>
      <c r="O530" s="2">
        <f t="shared" si="233"/>
        <v>0.96631162390064473</v>
      </c>
      <c r="P530" s="2">
        <f t="shared" si="234"/>
        <v>0.14653882352238803</v>
      </c>
      <c r="Q530" s="2">
        <f t="shared" si="235"/>
        <v>5</v>
      </c>
      <c r="R530" s="2">
        <f t="shared" si="236"/>
        <v>1.2</v>
      </c>
      <c r="S530" s="2">
        <f t="shared" si="224"/>
        <v>24.2</v>
      </c>
      <c r="T530" s="2">
        <f t="shared" si="237"/>
        <v>0.15164758437952416</v>
      </c>
      <c r="U530" s="2">
        <f t="shared" si="238"/>
        <v>0.27690710007315766</v>
      </c>
      <c r="V530" s="2">
        <v>0</v>
      </c>
      <c r="W530" s="2">
        <f t="shared" si="225"/>
        <v>1.825990840580421</v>
      </c>
      <c r="X530" s="16">
        <f t="shared" si="226"/>
        <v>35</v>
      </c>
      <c r="Y530" s="16">
        <f t="shared" si="227"/>
        <v>1.9897789084130788E-2</v>
      </c>
      <c r="Z530" s="1">
        <f t="shared" si="228"/>
        <v>0.50793754557388038</v>
      </c>
      <c r="AA530" s="16">
        <f t="shared" si="229"/>
        <v>0.48399999999999999</v>
      </c>
      <c r="AB530" s="1">
        <f t="shared" si="230"/>
        <v>0</v>
      </c>
      <c r="AC530" s="1">
        <f t="shared" si="231"/>
        <v>1</v>
      </c>
    </row>
    <row r="531" spans="4:29" hidden="1" x14ac:dyDescent="0.3">
      <c r="D531" s="2">
        <v>7.6</v>
      </c>
      <c r="E531" s="2">
        <v>1.2</v>
      </c>
      <c r="F531" s="2">
        <v>7</v>
      </c>
      <c r="G531" s="2">
        <v>85</v>
      </c>
      <c r="H531" s="2">
        <v>0.18</v>
      </c>
      <c r="I531" s="2">
        <v>17.7</v>
      </c>
      <c r="J531" s="2">
        <v>17.7</v>
      </c>
      <c r="K531" s="2">
        <f t="shared" si="191"/>
        <v>1</v>
      </c>
      <c r="L531" s="2">
        <v>0.12</v>
      </c>
      <c r="N531" s="2">
        <f t="shared" si="232"/>
        <v>0.99082000000000003</v>
      </c>
      <c r="O531" s="2">
        <f t="shared" si="233"/>
        <v>0.96631162390064473</v>
      </c>
      <c r="P531" s="2">
        <f t="shared" si="234"/>
        <v>0.11592594000000001</v>
      </c>
      <c r="Q531" s="2">
        <f t="shared" si="235"/>
        <v>5</v>
      </c>
      <c r="R531" s="2">
        <f t="shared" si="236"/>
        <v>1.2</v>
      </c>
      <c r="S531" s="2">
        <f t="shared" ref="S531:S559" si="239">Q531+R531*F531</f>
        <v>13.4</v>
      </c>
      <c r="T531" s="2">
        <f t="shared" si="237"/>
        <v>0.11996744852561082</v>
      </c>
      <c r="U531" s="2">
        <f t="shared" si="238"/>
        <v>0.14436344918824284</v>
      </c>
      <c r="V531" s="2">
        <v>0</v>
      </c>
      <c r="W531" s="2">
        <f t="shared" si="174"/>
        <v>1.203355168109822</v>
      </c>
    </row>
    <row r="532" spans="4:29" x14ac:dyDescent="0.3">
      <c r="D532" s="2">
        <v>7.6</v>
      </c>
      <c r="E532" s="2">
        <v>4.2</v>
      </c>
      <c r="F532" s="2">
        <v>5</v>
      </c>
      <c r="G532" s="2">
        <v>90</v>
      </c>
      <c r="H532" s="2">
        <v>0.18</v>
      </c>
      <c r="I532" s="2">
        <v>70.400000000000006</v>
      </c>
      <c r="J532" s="2">
        <v>51.8</v>
      </c>
      <c r="K532" s="2">
        <f t="shared" si="191"/>
        <v>1.3590733590733592</v>
      </c>
      <c r="L532" s="2">
        <v>0.16</v>
      </c>
      <c r="N532" s="2">
        <f t="shared" si="232"/>
        <v>0.96787000000000001</v>
      </c>
      <c r="O532" s="2">
        <f t="shared" si="233"/>
        <v>0.96631162390064473</v>
      </c>
      <c r="P532" s="2">
        <f t="shared" si="234"/>
        <v>0.15390254084942087</v>
      </c>
      <c r="Q532" s="2">
        <f t="shared" si="235"/>
        <v>5</v>
      </c>
      <c r="R532" s="2">
        <f t="shared" si="236"/>
        <v>1.2</v>
      </c>
      <c r="S532" s="2">
        <f t="shared" ref="S532:S536" si="240">IF(Q532+R532*F532&lt;=50,Q532+R532*F532,50)</f>
        <v>11</v>
      </c>
      <c r="T532" s="2">
        <f t="shared" si="237"/>
        <v>0.15926802187080488</v>
      </c>
      <c r="U532" s="2">
        <f t="shared" si="238"/>
        <v>0.12204090780370019</v>
      </c>
      <c r="V532" s="2">
        <v>1</v>
      </c>
      <c r="W532" s="2">
        <f t="shared" ref="W532:W536" si="241">IF(S532&lt;=30,U532/T532,5)</f>
        <v>0.7662612140853825</v>
      </c>
      <c r="X532" s="16">
        <f t="shared" ref="X532:X536" si="242">IF(G532&lt;5,5,IF(G532&gt;35,35,G532))</f>
        <v>35</v>
      </c>
      <c r="Y532" s="16">
        <f t="shared" ref="Y532:Y536" si="243">-(F532*(1+0.004*X532)-13.32*LN(P532)-29.53*LN(D532)-3.7*LN(J532/100)+0.05*X532+16.85)/2.7</f>
        <v>3.0481139639398545</v>
      </c>
      <c r="Z532" s="1">
        <f t="shared" ref="Z532:Z536" si="244">_xlfn.NORM.S.DIST(Y532,TRUE)</f>
        <v>0.99884858711833746</v>
      </c>
      <c r="AA532" s="16">
        <f t="shared" ref="AA532:AA536" si="245">S532/50</f>
        <v>0.22</v>
      </c>
      <c r="AB532" s="1">
        <f t="shared" ref="AB532:AB536" si="246">IF(AND(V532=1,W532&lt;=1),1,0)</f>
        <v>1</v>
      </c>
      <c r="AC532" s="1">
        <f t="shared" ref="AC532:AC536" si="247">IF(AND(V532=0,W532&gt;1),1,0)</f>
        <v>0</v>
      </c>
    </row>
    <row r="533" spans="4:29" x14ac:dyDescent="0.3">
      <c r="D533" s="2">
        <v>7.6</v>
      </c>
      <c r="E533" s="2">
        <v>6.8</v>
      </c>
      <c r="F533" s="2">
        <v>6</v>
      </c>
      <c r="G533" s="2">
        <v>99</v>
      </c>
      <c r="H533" s="2">
        <v>0.18</v>
      </c>
      <c r="I533" s="2">
        <v>118.2</v>
      </c>
      <c r="J533" s="2">
        <v>74.099999999999994</v>
      </c>
      <c r="K533" s="2">
        <f t="shared" si="191"/>
        <v>1.5951417004048585</v>
      </c>
      <c r="L533" s="2">
        <v>0.18</v>
      </c>
      <c r="N533" s="2">
        <f t="shared" si="232"/>
        <v>0.94798000000000004</v>
      </c>
      <c r="O533" s="2">
        <f t="shared" si="233"/>
        <v>0.96631162390064473</v>
      </c>
      <c r="P533" s="2">
        <f t="shared" si="234"/>
        <v>0.17692300421052631</v>
      </c>
      <c r="Q533" s="2">
        <f t="shared" si="235"/>
        <v>5</v>
      </c>
      <c r="R533" s="2">
        <f t="shared" si="236"/>
        <v>1.2</v>
      </c>
      <c r="S533" s="2">
        <f t="shared" si="240"/>
        <v>12.2</v>
      </c>
      <c r="T533" s="2">
        <f t="shared" si="237"/>
        <v>0.18309104416684258</v>
      </c>
      <c r="U533" s="2">
        <f t="shared" si="238"/>
        <v>0.13303475154594152</v>
      </c>
      <c r="V533" s="2">
        <v>1</v>
      </c>
      <c r="W533" s="2">
        <f t="shared" si="241"/>
        <v>0.72660436315341004</v>
      </c>
      <c r="X533" s="16">
        <f t="shared" si="242"/>
        <v>35</v>
      </c>
      <c r="Y533" s="16">
        <f t="shared" si="243"/>
        <v>3.8042015280381292</v>
      </c>
      <c r="Z533" s="1">
        <f t="shared" si="244"/>
        <v>0.99992886883559406</v>
      </c>
      <c r="AA533" s="16">
        <f t="shared" si="245"/>
        <v>0.24399999999999999</v>
      </c>
      <c r="AB533" s="1">
        <f t="shared" si="246"/>
        <v>1</v>
      </c>
      <c r="AC533" s="1">
        <f t="shared" si="247"/>
        <v>0</v>
      </c>
    </row>
    <row r="534" spans="4:29" x14ac:dyDescent="0.3">
      <c r="D534" s="2">
        <v>7.6</v>
      </c>
      <c r="E534" s="2">
        <v>8.8000000000000007</v>
      </c>
      <c r="F534" s="2">
        <v>7</v>
      </c>
      <c r="G534" s="2">
        <v>94</v>
      </c>
      <c r="H534" s="2">
        <v>0.18</v>
      </c>
      <c r="I534" s="2">
        <v>156.30000000000001</v>
      </c>
      <c r="J534" s="2">
        <v>92.6</v>
      </c>
      <c r="K534" s="2">
        <f t="shared" si="191"/>
        <v>1.6879049676025921</v>
      </c>
      <c r="L534" s="2">
        <v>0.19</v>
      </c>
      <c r="N534" s="2">
        <f t="shared" si="232"/>
        <v>0.93267999999999995</v>
      </c>
      <c r="O534" s="2">
        <f t="shared" si="233"/>
        <v>0.96631162390064473</v>
      </c>
      <c r="P534" s="2">
        <f t="shared" si="234"/>
        <v>0.18419019900647948</v>
      </c>
      <c r="Q534" s="2">
        <f t="shared" si="235"/>
        <v>5</v>
      </c>
      <c r="R534" s="2">
        <f t="shared" si="236"/>
        <v>1.2</v>
      </c>
      <c r="S534" s="2">
        <f t="shared" si="240"/>
        <v>13.4</v>
      </c>
      <c r="T534" s="2">
        <f t="shared" si="237"/>
        <v>0.19061159407663064</v>
      </c>
      <c r="U534" s="2">
        <f t="shared" si="238"/>
        <v>0.14436344918824284</v>
      </c>
      <c r="V534" s="2">
        <v>1</v>
      </c>
      <c r="W534" s="2">
        <f t="shared" si="241"/>
        <v>0.75736971765843952</v>
      </c>
      <c r="X534" s="16">
        <f t="shared" si="242"/>
        <v>35</v>
      </c>
      <c r="Y534" s="16">
        <f t="shared" si="243"/>
        <v>3.8859864802071202</v>
      </c>
      <c r="Z534" s="1">
        <f t="shared" si="244"/>
        <v>0.99994904241068971</v>
      </c>
      <c r="AA534" s="16">
        <f t="shared" si="245"/>
        <v>0.26800000000000002</v>
      </c>
      <c r="AB534" s="1">
        <f t="shared" si="246"/>
        <v>1</v>
      </c>
      <c r="AC534" s="1">
        <f t="shared" si="247"/>
        <v>0</v>
      </c>
    </row>
    <row r="535" spans="4:29" x14ac:dyDescent="0.3">
      <c r="D535" s="2">
        <v>7.6</v>
      </c>
      <c r="E535" s="2">
        <v>13.2</v>
      </c>
      <c r="F535" s="2">
        <v>11</v>
      </c>
      <c r="G535" s="2">
        <v>94</v>
      </c>
      <c r="H535" s="2">
        <v>0.18</v>
      </c>
      <c r="I535" s="2">
        <v>241</v>
      </c>
      <c r="J535" s="2">
        <v>134.1</v>
      </c>
      <c r="K535" s="2">
        <f t="shared" si="191"/>
        <v>1.7971662938105892</v>
      </c>
      <c r="L535" s="2">
        <v>0.18</v>
      </c>
      <c r="N535" s="2">
        <f t="shared" si="232"/>
        <v>0.82155999999999996</v>
      </c>
      <c r="O535" s="2">
        <f t="shared" si="233"/>
        <v>0.96631162390064473</v>
      </c>
      <c r="P535" s="2">
        <f t="shared" si="234"/>
        <v>0.17274815302013422</v>
      </c>
      <c r="Q535" s="2">
        <f t="shared" si="235"/>
        <v>5</v>
      </c>
      <c r="R535" s="2">
        <f t="shared" si="236"/>
        <v>1.2</v>
      </c>
      <c r="S535" s="2">
        <f t="shared" si="240"/>
        <v>18.2</v>
      </c>
      <c r="T535" s="2">
        <f t="shared" si="237"/>
        <v>0.17877064577037108</v>
      </c>
      <c r="U535" s="2">
        <f t="shared" si="238"/>
        <v>0.19407628144378197</v>
      </c>
      <c r="V535" s="2">
        <v>0</v>
      </c>
      <c r="W535" s="2">
        <f t="shared" si="241"/>
        <v>1.0856160451144246</v>
      </c>
      <c r="X535" s="16">
        <f t="shared" si="242"/>
        <v>35</v>
      </c>
      <c r="Y535" s="16">
        <f t="shared" si="243"/>
        <v>2.3881460413120466</v>
      </c>
      <c r="Z535" s="1">
        <f t="shared" si="244"/>
        <v>0.99153319436659104</v>
      </c>
      <c r="AA535" s="16">
        <f t="shared" si="245"/>
        <v>0.36399999999999999</v>
      </c>
      <c r="AB535" s="1">
        <f t="shared" si="246"/>
        <v>0</v>
      </c>
      <c r="AC535" s="1">
        <f t="shared" si="247"/>
        <v>1</v>
      </c>
    </row>
    <row r="536" spans="4:29" x14ac:dyDescent="0.3">
      <c r="D536" s="2">
        <v>7.6</v>
      </c>
      <c r="E536" s="2">
        <v>14.8</v>
      </c>
      <c r="F536" s="2">
        <v>18</v>
      </c>
      <c r="G536" s="2">
        <v>67</v>
      </c>
      <c r="H536" s="2">
        <v>0.18</v>
      </c>
      <c r="I536" s="2">
        <v>272.3</v>
      </c>
      <c r="J536" s="2">
        <v>149.69999999999999</v>
      </c>
      <c r="K536" s="2">
        <f t="shared" si="191"/>
        <v>1.8189712758851038</v>
      </c>
      <c r="L536" s="2">
        <v>0.17</v>
      </c>
      <c r="N536" s="2">
        <f t="shared" si="232"/>
        <v>0.77883999999999987</v>
      </c>
      <c r="O536" s="2">
        <f t="shared" si="233"/>
        <v>0.96631162390064473</v>
      </c>
      <c r="P536" s="2">
        <f t="shared" si="234"/>
        <v>0.16575244785571142</v>
      </c>
      <c r="Q536" s="2">
        <f t="shared" si="235"/>
        <v>5</v>
      </c>
      <c r="R536" s="2">
        <f t="shared" si="236"/>
        <v>1.2</v>
      </c>
      <c r="S536" s="2">
        <f t="shared" si="240"/>
        <v>26.599999999999998</v>
      </c>
      <c r="T536" s="2">
        <f t="shared" si="237"/>
        <v>0.17153105039410552</v>
      </c>
      <c r="U536" s="2">
        <f t="shared" si="238"/>
        <v>0.32768912298947134</v>
      </c>
      <c r="V536" s="2">
        <v>0</v>
      </c>
      <c r="W536" s="2">
        <f t="shared" si="241"/>
        <v>1.910377871741477</v>
      </c>
      <c r="X536" s="16">
        <f t="shared" si="242"/>
        <v>35</v>
      </c>
      <c r="Y536" s="16">
        <f t="shared" si="243"/>
        <v>-0.62054458930276324</v>
      </c>
      <c r="Z536" s="1">
        <f t="shared" si="244"/>
        <v>0.26744965367561235</v>
      </c>
      <c r="AA536" s="16">
        <f t="shared" si="245"/>
        <v>0.53199999999999992</v>
      </c>
      <c r="AB536" s="1">
        <f t="shared" si="246"/>
        <v>0</v>
      </c>
      <c r="AC536" s="1">
        <f t="shared" si="247"/>
        <v>1</v>
      </c>
    </row>
    <row r="537" spans="4:29" hidden="1" x14ac:dyDescent="0.3">
      <c r="D537" s="2">
        <v>7.6</v>
      </c>
      <c r="E537" s="2">
        <v>1.2</v>
      </c>
      <c r="F537" s="2">
        <v>25</v>
      </c>
      <c r="G537" s="2">
        <v>81</v>
      </c>
      <c r="H537" s="2">
        <v>0.18</v>
      </c>
      <c r="I537" s="2">
        <v>16.399999999999999</v>
      </c>
      <c r="J537" s="2">
        <v>16.399999999999999</v>
      </c>
      <c r="K537" s="2">
        <f t="shared" si="191"/>
        <v>1</v>
      </c>
      <c r="L537" s="2">
        <v>0.12</v>
      </c>
      <c r="N537" s="2">
        <f t="shared" si="232"/>
        <v>0.99082000000000003</v>
      </c>
      <c r="O537" s="2">
        <f t="shared" si="233"/>
        <v>0.96631162390064473</v>
      </c>
      <c r="P537" s="2">
        <f t="shared" si="234"/>
        <v>0.11592593999999999</v>
      </c>
      <c r="Q537" s="2">
        <f t="shared" si="235"/>
        <v>5</v>
      </c>
      <c r="R537" s="2">
        <f t="shared" si="236"/>
        <v>1.2</v>
      </c>
      <c r="S537" s="2">
        <f t="shared" si="239"/>
        <v>35</v>
      </c>
      <c r="T537" s="2">
        <f t="shared" si="237"/>
        <v>0.11996744852561081</v>
      </c>
      <c r="U537" s="2">
        <f t="shared" si="238"/>
        <v>-0.74542027927623178</v>
      </c>
      <c r="V537" s="2">
        <v>0</v>
      </c>
      <c r="W537" s="2" t="str">
        <f t="shared" si="174"/>
        <v>Non-Liq.</v>
      </c>
    </row>
    <row r="538" spans="4:29" x14ac:dyDescent="0.3">
      <c r="D538" s="2">
        <v>7.6</v>
      </c>
      <c r="E538" s="2">
        <v>2.8</v>
      </c>
      <c r="F538" s="2">
        <v>5</v>
      </c>
      <c r="G538" s="2">
        <v>99</v>
      </c>
      <c r="H538" s="2">
        <v>0.18</v>
      </c>
      <c r="I538" s="2">
        <v>40.1</v>
      </c>
      <c r="J538" s="2">
        <v>35.1</v>
      </c>
      <c r="K538" s="2">
        <f t="shared" si="191"/>
        <v>1.1424501424501425</v>
      </c>
      <c r="L538" s="2">
        <v>0.13</v>
      </c>
      <c r="N538" s="2">
        <f t="shared" si="232"/>
        <v>0.97858000000000001</v>
      </c>
      <c r="O538" s="2">
        <f t="shared" si="233"/>
        <v>0.96631162390064473</v>
      </c>
      <c r="P538" s="2">
        <f t="shared" si="234"/>
        <v>0.13080352666666667</v>
      </c>
      <c r="Q538" s="2">
        <f t="shared" si="235"/>
        <v>5</v>
      </c>
      <c r="R538" s="2">
        <f t="shared" si="236"/>
        <v>1.2</v>
      </c>
      <c r="S538" s="2">
        <f t="shared" ref="S538:S558" si="248">IF(Q538+R538*F538&lt;=50,Q538+R538*F538,50)</f>
        <v>11</v>
      </c>
      <c r="T538" s="2">
        <f t="shared" si="237"/>
        <v>0.13536371024769517</v>
      </c>
      <c r="U538" s="2">
        <f t="shared" si="238"/>
        <v>0.12204090780370019</v>
      </c>
      <c r="V538" s="2">
        <v>0</v>
      </c>
      <c r="W538" s="2">
        <f t="shared" ref="W538:W558" si="249">IF(S538&lt;=30,U538/T538,5)</f>
        <v>0.90157773882219794</v>
      </c>
      <c r="X538" s="16">
        <f t="shared" ref="X538:X558" si="250">IF(G538&lt;5,5,IF(G538&gt;35,35,G538))</f>
        <v>35</v>
      </c>
      <c r="Y538" s="16">
        <f t="shared" ref="Y538:Y558" si="251">-(F538*(1+0.004*X538)-13.32*LN(P538)-29.53*LN(D538)-3.7*LN(J538/100)+0.05*X538+16.85)/2.7</f>
        <v>1.7125066598702798</v>
      </c>
      <c r="Z538" s="1">
        <f t="shared" ref="Z538:Z558" si="252">_xlfn.NORM.S.DIST(Y538,TRUE)</f>
        <v>0.95659833082790935</v>
      </c>
      <c r="AA538" s="16">
        <f t="shared" ref="AA538:AA558" si="253">S538/50</f>
        <v>0.22</v>
      </c>
      <c r="AB538" s="1">
        <f t="shared" ref="AB538:AB558" si="254">IF(AND(V538=1,W538&lt;=1),1,0)</f>
        <v>0</v>
      </c>
      <c r="AC538" s="1">
        <f t="shared" ref="AC538:AC558" si="255">IF(AND(V538=0,W538&gt;1),1,0)</f>
        <v>0</v>
      </c>
    </row>
    <row r="539" spans="4:29" x14ac:dyDescent="0.3">
      <c r="D539" s="2">
        <v>7.6</v>
      </c>
      <c r="E539" s="2">
        <v>5.8</v>
      </c>
      <c r="F539" s="2">
        <v>7</v>
      </c>
      <c r="G539" s="2">
        <v>99</v>
      </c>
      <c r="H539" s="2">
        <v>0.18</v>
      </c>
      <c r="I539" s="2">
        <v>96.1</v>
      </c>
      <c r="J539" s="2">
        <v>61.8</v>
      </c>
      <c r="K539" s="2">
        <f t="shared" si="191"/>
        <v>1.5550161812297734</v>
      </c>
      <c r="L539" s="2">
        <v>0.18</v>
      </c>
      <c r="N539" s="2">
        <f t="shared" si="232"/>
        <v>0.95562999999999998</v>
      </c>
      <c r="O539" s="2">
        <f t="shared" si="233"/>
        <v>0.96631162390064473</v>
      </c>
      <c r="P539" s="2">
        <f t="shared" si="234"/>
        <v>0.17386435325242716</v>
      </c>
      <c r="Q539" s="2">
        <f t="shared" si="235"/>
        <v>5</v>
      </c>
      <c r="R539" s="2">
        <f t="shared" si="236"/>
        <v>1.2</v>
      </c>
      <c r="S539" s="2">
        <f t="shared" si="248"/>
        <v>13.4</v>
      </c>
      <c r="T539" s="2">
        <f t="shared" si="237"/>
        <v>0.17992575992266419</v>
      </c>
      <c r="U539" s="2">
        <f t="shared" si="238"/>
        <v>0.14436344918824284</v>
      </c>
      <c r="V539" s="2">
        <v>0</v>
      </c>
      <c r="W539" s="2">
        <f t="shared" si="249"/>
        <v>0.80235008733765101</v>
      </c>
      <c r="X539" s="16">
        <f t="shared" si="250"/>
        <v>35</v>
      </c>
      <c r="Y539" s="16">
        <f t="shared" si="251"/>
        <v>3.0472069371554444</v>
      </c>
      <c r="Z539" s="1">
        <f t="shared" si="252"/>
        <v>0.99884510682486827</v>
      </c>
      <c r="AA539" s="16">
        <f t="shared" si="253"/>
        <v>0.26800000000000002</v>
      </c>
      <c r="AB539" s="1">
        <f t="shared" si="254"/>
        <v>0</v>
      </c>
      <c r="AC539" s="1">
        <f t="shared" si="255"/>
        <v>0</v>
      </c>
    </row>
    <row r="540" spans="4:29" x14ac:dyDescent="0.3">
      <c r="D540" s="2">
        <v>7.6</v>
      </c>
      <c r="E540" s="2">
        <v>7.2</v>
      </c>
      <c r="F540" s="2">
        <v>7</v>
      </c>
      <c r="G540" s="2">
        <v>99</v>
      </c>
      <c r="H540" s="2">
        <v>0.18</v>
      </c>
      <c r="I540" s="2">
        <v>121.2</v>
      </c>
      <c r="J540" s="2">
        <v>73.099999999999994</v>
      </c>
      <c r="K540" s="2">
        <f t="shared" si="191"/>
        <v>1.6580027359781124</v>
      </c>
      <c r="L540" s="2">
        <v>0.19</v>
      </c>
      <c r="N540" s="2">
        <f t="shared" si="232"/>
        <v>0.94491999999999998</v>
      </c>
      <c r="O540" s="2">
        <f t="shared" si="233"/>
        <v>0.96631162390064473</v>
      </c>
      <c r="P540" s="2">
        <f t="shared" si="234"/>
        <v>0.18330155359781122</v>
      </c>
      <c r="Q540" s="2">
        <f t="shared" si="235"/>
        <v>5</v>
      </c>
      <c r="R540" s="2">
        <f t="shared" si="236"/>
        <v>1.2</v>
      </c>
      <c r="S540" s="2">
        <f t="shared" si="248"/>
        <v>13.4</v>
      </c>
      <c r="T540" s="2">
        <f t="shared" si="237"/>
        <v>0.18969196795738652</v>
      </c>
      <c r="U540" s="2">
        <f t="shared" si="238"/>
        <v>0.14436344918824284</v>
      </c>
      <c r="V540" s="2">
        <v>0</v>
      </c>
      <c r="W540" s="2">
        <f t="shared" si="249"/>
        <v>0.76104144388798511</v>
      </c>
      <c r="X540" s="16">
        <f t="shared" si="250"/>
        <v>35</v>
      </c>
      <c r="Y540" s="16">
        <f t="shared" si="251"/>
        <v>3.5380886421757611</v>
      </c>
      <c r="Z540" s="1">
        <f t="shared" si="252"/>
        <v>0.99979848263424143</v>
      </c>
      <c r="AA540" s="16">
        <f t="shared" si="253"/>
        <v>0.26800000000000002</v>
      </c>
      <c r="AB540" s="1">
        <f t="shared" si="254"/>
        <v>0</v>
      </c>
      <c r="AC540" s="1">
        <f t="shared" si="255"/>
        <v>0</v>
      </c>
    </row>
    <row r="541" spans="4:29" x14ac:dyDescent="0.3">
      <c r="D541" s="2">
        <v>7.6</v>
      </c>
      <c r="E541" s="2">
        <v>8.8000000000000007</v>
      </c>
      <c r="F541" s="2">
        <v>7</v>
      </c>
      <c r="G541" s="2">
        <v>99</v>
      </c>
      <c r="H541" s="2">
        <v>0.18</v>
      </c>
      <c r="I541" s="2">
        <v>150.1</v>
      </c>
      <c r="J541" s="2">
        <v>86.4</v>
      </c>
      <c r="K541" s="2">
        <f t="shared" si="191"/>
        <v>1.7372685185185184</v>
      </c>
      <c r="L541" s="2">
        <v>0.19</v>
      </c>
      <c r="N541" s="2">
        <f t="shared" si="232"/>
        <v>0.93267999999999995</v>
      </c>
      <c r="O541" s="2">
        <f t="shared" si="233"/>
        <v>0.96631162390064473</v>
      </c>
      <c r="P541" s="2">
        <f t="shared" si="234"/>
        <v>0.18957692541666665</v>
      </c>
      <c r="Q541" s="2">
        <f t="shared" si="235"/>
        <v>5</v>
      </c>
      <c r="R541" s="2">
        <f t="shared" si="236"/>
        <v>1.2</v>
      </c>
      <c r="S541" s="2">
        <f t="shared" si="248"/>
        <v>13.4</v>
      </c>
      <c r="T541" s="2">
        <f t="shared" si="237"/>
        <v>0.19618611711552666</v>
      </c>
      <c r="U541" s="2">
        <f t="shared" si="238"/>
        <v>0.14436344918824284</v>
      </c>
      <c r="V541" s="2">
        <v>0</v>
      </c>
      <c r="W541" s="2">
        <f t="shared" si="249"/>
        <v>0.73584946432898002</v>
      </c>
      <c r="X541" s="16">
        <f t="shared" si="250"/>
        <v>35</v>
      </c>
      <c r="Y541" s="16">
        <f t="shared" si="251"/>
        <v>3.9332259089274451</v>
      </c>
      <c r="Z541" s="1">
        <f t="shared" si="252"/>
        <v>0.99995809330061214</v>
      </c>
      <c r="AA541" s="16">
        <f t="shared" si="253"/>
        <v>0.26800000000000002</v>
      </c>
      <c r="AB541" s="1">
        <f t="shared" si="254"/>
        <v>0</v>
      </c>
      <c r="AC541" s="1">
        <f t="shared" si="255"/>
        <v>0</v>
      </c>
    </row>
    <row r="542" spans="4:29" x14ac:dyDescent="0.3">
      <c r="D542" s="2">
        <v>7.6</v>
      </c>
      <c r="E542" s="2">
        <v>10.199999999999999</v>
      </c>
      <c r="F542" s="2">
        <v>6</v>
      </c>
      <c r="G542" s="2">
        <v>99</v>
      </c>
      <c r="H542" s="2">
        <v>0.18</v>
      </c>
      <c r="I542" s="2">
        <v>175.3</v>
      </c>
      <c r="J542" s="2">
        <v>97.8</v>
      </c>
      <c r="K542" s="2">
        <f t="shared" si="191"/>
        <v>1.7924335378323111</v>
      </c>
      <c r="L542" s="2">
        <v>0.19</v>
      </c>
      <c r="N542" s="2">
        <f t="shared" si="232"/>
        <v>0.90165999999999991</v>
      </c>
      <c r="O542" s="2">
        <f t="shared" si="233"/>
        <v>0.96631162390064473</v>
      </c>
      <c r="P542" s="2">
        <f t="shared" si="234"/>
        <v>0.18909137797546011</v>
      </c>
      <c r="Q542" s="2">
        <f t="shared" si="235"/>
        <v>5</v>
      </c>
      <c r="R542" s="2">
        <f t="shared" si="236"/>
        <v>1.2</v>
      </c>
      <c r="S542" s="2">
        <f t="shared" si="248"/>
        <v>12.2</v>
      </c>
      <c r="T542" s="2">
        <f t="shared" si="237"/>
        <v>0.19568364210726116</v>
      </c>
      <c r="U542" s="2">
        <f t="shared" si="238"/>
        <v>0.13303475154594152</v>
      </c>
      <c r="V542" s="2">
        <v>0</v>
      </c>
      <c r="W542" s="2">
        <f t="shared" si="249"/>
        <v>0.67984605209371785</v>
      </c>
      <c r="X542" s="16">
        <f t="shared" si="250"/>
        <v>35</v>
      </c>
      <c r="Y542" s="16">
        <f t="shared" si="251"/>
        <v>4.512636047885497</v>
      </c>
      <c r="Z542" s="1">
        <f t="shared" si="252"/>
        <v>0.999996798658084</v>
      </c>
      <c r="AA542" s="16">
        <f t="shared" si="253"/>
        <v>0.24399999999999999</v>
      </c>
      <c r="AB542" s="1">
        <f t="shared" si="254"/>
        <v>0</v>
      </c>
      <c r="AC542" s="1">
        <f t="shared" si="255"/>
        <v>0</v>
      </c>
    </row>
    <row r="543" spans="4:29" x14ac:dyDescent="0.3">
      <c r="D543" s="2">
        <v>7.6</v>
      </c>
      <c r="E543" s="2">
        <v>11.8</v>
      </c>
      <c r="F543" s="2">
        <v>8</v>
      </c>
      <c r="G543" s="2">
        <v>66</v>
      </c>
      <c r="H543" s="2">
        <v>0.18</v>
      </c>
      <c r="I543" s="2">
        <v>203.1</v>
      </c>
      <c r="J543" s="2">
        <v>110</v>
      </c>
      <c r="K543" s="2">
        <f t="shared" si="191"/>
        <v>1.8463636363636362</v>
      </c>
      <c r="L543" s="2">
        <v>0.19</v>
      </c>
      <c r="N543" s="2">
        <f t="shared" si="232"/>
        <v>0.85893999999999981</v>
      </c>
      <c r="O543" s="2">
        <f t="shared" si="233"/>
        <v>0.96631162390064473</v>
      </c>
      <c r="P543" s="2">
        <f t="shared" si="234"/>
        <v>0.18555212307272723</v>
      </c>
      <c r="Q543" s="2">
        <f t="shared" si="235"/>
        <v>5</v>
      </c>
      <c r="R543" s="2">
        <f t="shared" si="236"/>
        <v>1.2</v>
      </c>
      <c r="S543" s="2">
        <f t="shared" si="248"/>
        <v>14.6</v>
      </c>
      <c r="T543" s="2">
        <f t="shared" si="237"/>
        <v>0.19202099869576392</v>
      </c>
      <c r="U543" s="2">
        <f t="shared" si="238"/>
        <v>0.15606511636518641</v>
      </c>
      <c r="V543" s="2">
        <v>1</v>
      </c>
      <c r="W543" s="2">
        <f t="shared" si="249"/>
        <v>0.81275025869672912</v>
      </c>
      <c r="X543" s="16">
        <f t="shared" si="250"/>
        <v>35</v>
      </c>
      <c r="Y543" s="16">
        <f t="shared" si="251"/>
        <v>3.7360734594897393</v>
      </c>
      <c r="Z543" s="1">
        <f t="shared" si="252"/>
        <v>0.99990654195759321</v>
      </c>
      <c r="AA543" s="16">
        <f t="shared" si="253"/>
        <v>0.29199999999999998</v>
      </c>
      <c r="AB543" s="1">
        <f t="shared" si="254"/>
        <v>1</v>
      </c>
      <c r="AC543" s="1">
        <f t="shared" si="255"/>
        <v>0</v>
      </c>
    </row>
    <row r="544" spans="4:29" x14ac:dyDescent="0.3">
      <c r="D544" s="2">
        <v>7.6</v>
      </c>
      <c r="E544" s="2">
        <v>17.2</v>
      </c>
      <c r="F544" s="2">
        <v>8</v>
      </c>
      <c r="G544" s="2">
        <v>82</v>
      </c>
      <c r="H544" s="2">
        <v>0.18</v>
      </c>
      <c r="I544" s="2">
        <v>313</v>
      </c>
      <c r="J544" s="2">
        <v>166.8</v>
      </c>
      <c r="K544" s="2">
        <f t="shared" si="191"/>
        <v>1.8764988009592325</v>
      </c>
      <c r="L544" s="2">
        <v>0.15</v>
      </c>
      <c r="N544" s="2">
        <f t="shared" si="232"/>
        <v>0.71475999999999995</v>
      </c>
      <c r="O544" s="2">
        <f t="shared" si="233"/>
        <v>0.96631162390064473</v>
      </c>
      <c r="P544" s="2">
        <f t="shared" si="234"/>
        <v>0.15692581510791362</v>
      </c>
      <c r="Q544" s="2">
        <f t="shared" si="235"/>
        <v>5</v>
      </c>
      <c r="R544" s="2">
        <f t="shared" si="236"/>
        <v>1.2</v>
      </c>
      <c r="S544" s="2">
        <f t="shared" si="248"/>
        <v>14.6</v>
      </c>
      <c r="T544" s="2">
        <f t="shared" si="237"/>
        <v>0.16239669608284521</v>
      </c>
      <c r="U544" s="2">
        <f t="shared" si="238"/>
        <v>0.15606511636518641</v>
      </c>
      <c r="V544" s="2">
        <v>0</v>
      </c>
      <c r="W544" s="2">
        <f t="shared" si="249"/>
        <v>0.96101164697076846</v>
      </c>
      <c r="X544" s="16">
        <f t="shared" si="250"/>
        <v>35</v>
      </c>
      <c r="Y544" s="16">
        <f t="shared" si="251"/>
        <v>3.4799369584838109</v>
      </c>
      <c r="Z544" s="1">
        <f t="shared" si="252"/>
        <v>0.99974923410975247</v>
      </c>
      <c r="AA544" s="16">
        <f t="shared" si="253"/>
        <v>0.29199999999999998</v>
      </c>
      <c r="AB544" s="1">
        <f t="shared" si="254"/>
        <v>0</v>
      </c>
      <c r="AC544" s="1">
        <f t="shared" si="255"/>
        <v>0</v>
      </c>
    </row>
    <row r="545" spans="4:29" x14ac:dyDescent="0.3">
      <c r="D545" s="2">
        <v>7.6</v>
      </c>
      <c r="E545" s="2">
        <v>19.2</v>
      </c>
      <c r="F545" s="2">
        <v>10</v>
      </c>
      <c r="G545" s="2">
        <v>97</v>
      </c>
      <c r="H545" s="2">
        <v>0.18</v>
      </c>
      <c r="I545" s="2">
        <v>351.7</v>
      </c>
      <c r="J545" s="2">
        <v>185.9</v>
      </c>
      <c r="K545" s="2">
        <f t="shared" si="191"/>
        <v>1.8918773534158149</v>
      </c>
      <c r="L545" s="2">
        <v>0.14000000000000001</v>
      </c>
      <c r="N545" s="2">
        <f t="shared" si="232"/>
        <v>0.66135999999999995</v>
      </c>
      <c r="O545" s="2">
        <f t="shared" si="233"/>
        <v>0.96631162390064473</v>
      </c>
      <c r="P545" s="2">
        <f t="shared" si="234"/>
        <v>0.14639180475524471</v>
      </c>
      <c r="Q545" s="2">
        <f t="shared" si="235"/>
        <v>5</v>
      </c>
      <c r="R545" s="2">
        <f t="shared" si="236"/>
        <v>1.2</v>
      </c>
      <c r="S545" s="2">
        <f t="shared" si="248"/>
        <v>17</v>
      </c>
      <c r="T545" s="2">
        <f t="shared" si="237"/>
        <v>0.15149544011932178</v>
      </c>
      <c r="U545" s="2">
        <f t="shared" si="238"/>
        <v>0.18083112110296912</v>
      </c>
      <c r="V545" s="2">
        <v>0</v>
      </c>
      <c r="W545" s="2">
        <f t="shared" si="249"/>
        <v>1.19364068621829</v>
      </c>
      <c r="X545" s="16">
        <f t="shared" si="250"/>
        <v>35</v>
      </c>
      <c r="Y545" s="16">
        <f t="shared" si="251"/>
        <v>2.4412586842155837</v>
      </c>
      <c r="Z545" s="1">
        <f t="shared" si="252"/>
        <v>0.9926819167673675</v>
      </c>
      <c r="AA545" s="16">
        <f t="shared" si="253"/>
        <v>0.34</v>
      </c>
      <c r="AB545" s="1">
        <f t="shared" si="254"/>
        <v>0</v>
      </c>
      <c r="AC545" s="1">
        <f t="shared" si="255"/>
        <v>1</v>
      </c>
    </row>
    <row r="546" spans="4:29" x14ac:dyDescent="0.3">
      <c r="D546" s="2">
        <v>7.6</v>
      </c>
      <c r="E546" s="2">
        <v>2.8</v>
      </c>
      <c r="F546" s="2">
        <v>13</v>
      </c>
      <c r="G546" s="2">
        <v>80</v>
      </c>
      <c r="H546" s="2">
        <v>0.38</v>
      </c>
      <c r="I546" s="2">
        <v>50.9</v>
      </c>
      <c r="J546" s="2">
        <v>33.200000000000003</v>
      </c>
      <c r="K546" s="2">
        <f t="shared" si="191"/>
        <v>1.5331325301204817</v>
      </c>
      <c r="L546" s="2">
        <v>0.38</v>
      </c>
      <c r="N546" s="2">
        <f t="shared" si="232"/>
        <v>0.97858000000000001</v>
      </c>
      <c r="O546" s="2">
        <f t="shared" si="233"/>
        <v>0.96631162390064473</v>
      </c>
      <c r="P546" s="2">
        <f t="shared" si="234"/>
        <v>0.3705723293373494</v>
      </c>
      <c r="Q546" s="2">
        <f t="shared" si="235"/>
        <v>5</v>
      </c>
      <c r="R546" s="2">
        <f t="shared" si="236"/>
        <v>1.2</v>
      </c>
      <c r="S546" s="2">
        <f t="shared" si="248"/>
        <v>20.6</v>
      </c>
      <c r="T546" s="2">
        <f t="shared" si="237"/>
        <v>0.38349153644813372</v>
      </c>
      <c r="U546" s="2">
        <f t="shared" si="238"/>
        <v>0.2230130964604535</v>
      </c>
      <c r="V546" s="2">
        <v>1</v>
      </c>
      <c r="W546" s="2">
        <f t="shared" si="249"/>
        <v>0.58153329412685872</v>
      </c>
      <c r="X546" s="16">
        <f t="shared" si="250"/>
        <v>35</v>
      </c>
      <c r="Y546" s="16">
        <f t="shared" si="251"/>
        <v>3.3958037968602848</v>
      </c>
      <c r="Z546" s="1">
        <f t="shared" si="252"/>
        <v>0.99965786304666693</v>
      </c>
      <c r="AA546" s="16">
        <f t="shared" si="253"/>
        <v>0.41200000000000003</v>
      </c>
      <c r="AB546" s="1">
        <f t="shared" si="254"/>
        <v>1</v>
      </c>
      <c r="AC546" s="1">
        <f t="shared" si="255"/>
        <v>0</v>
      </c>
    </row>
    <row r="547" spans="4:29" x14ac:dyDescent="0.3">
      <c r="D547" s="2">
        <v>7.6</v>
      </c>
      <c r="E547" s="2">
        <v>4.2</v>
      </c>
      <c r="F547" s="2">
        <v>8</v>
      </c>
      <c r="G547" s="2">
        <v>80</v>
      </c>
      <c r="H547" s="2">
        <v>0.38</v>
      </c>
      <c r="I547" s="2">
        <v>78.599999999999994</v>
      </c>
      <c r="J547" s="2">
        <v>47.1</v>
      </c>
      <c r="K547" s="2">
        <f t="shared" si="191"/>
        <v>1.6687898089171973</v>
      </c>
      <c r="L547" s="2">
        <v>0.41</v>
      </c>
      <c r="N547" s="2">
        <f t="shared" si="232"/>
        <v>0.96787000000000001</v>
      </c>
      <c r="O547" s="2">
        <f t="shared" si="233"/>
        <v>0.96631162390064473</v>
      </c>
      <c r="P547" s="2">
        <f t="shared" si="234"/>
        <v>0.39894738331210189</v>
      </c>
      <c r="Q547" s="2">
        <f t="shared" si="235"/>
        <v>5</v>
      </c>
      <c r="R547" s="2">
        <f t="shared" si="236"/>
        <v>1.2</v>
      </c>
      <c r="S547" s="2">
        <f t="shared" si="248"/>
        <v>14.6</v>
      </c>
      <c r="T547" s="2">
        <f t="shared" si="237"/>
        <v>0.4128558256411094</v>
      </c>
      <c r="U547" s="2">
        <f t="shared" si="238"/>
        <v>0.15606511636518641</v>
      </c>
      <c r="V547" s="2">
        <v>1</v>
      </c>
      <c r="W547" s="2">
        <f t="shared" si="249"/>
        <v>0.37801359862813694</v>
      </c>
      <c r="X547" s="16">
        <f t="shared" si="250"/>
        <v>35</v>
      </c>
      <c r="Y547" s="16">
        <f t="shared" si="251"/>
        <v>6.3501508415727201</v>
      </c>
      <c r="Z547" s="1">
        <f t="shared" si="252"/>
        <v>0.99999999989244803</v>
      </c>
      <c r="AA547" s="16">
        <f t="shared" si="253"/>
        <v>0.29199999999999998</v>
      </c>
      <c r="AB547" s="1">
        <f t="shared" si="254"/>
        <v>1</v>
      </c>
      <c r="AC547" s="1">
        <f t="shared" si="255"/>
        <v>0</v>
      </c>
    </row>
    <row r="548" spans="4:29" x14ac:dyDescent="0.3">
      <c r="D548" s="2">
        <v>7.6</v>
      </c>
      <c r="E548" s="2">
        <v>5.4</v>
      </c>
      <c r="F548" s="2">
        <v>13</v>
      </c>
      <c r="G548" s="2">
        <v>90</v>
      </c>
      <c r="H548" s="2">
        <v>0.38</v>
      </c>
      <c r="I548" s="2">
        <v>101.8</v>
      </c>
      <c r="J548" s="2">
        <v>58.5</v>
      </c>
      <c r="K548" s="2">
        <f t="shared" si="191"/>
        <v>1.7401709401709402</v>
      </c>
      <c r="L548" s="2">
        <v>0.42</v>
      </c>
      <c r="N548" s="2">
        <f t="shared" si="232"/>
        <v>0.95869000000000004</v>
      </c>
      <c r="O548" s="2">
        <f t="shared" si="233"/>
        <v>0.96631162390064473</v>
      </c>
      <c r="P548" s="2">
        <f t="shared" si="234"/>
        <v>0.4120662662222222</v>
      </c>
      <c r="Q548" s="2">
        <f t="shared" si="235"/>
        <v>5</v>
      </c>
      <c r="R548" s="2">
        <f t="shared" si="236"/>
        <v>1.2</v>
      </c>
      <c r="S548" s="2">
        <f t="shared" si="248"/>
        <v>20.6</v>
      </c>
      <c r="T548" s="2">
        <f t="shared" si="237"/>
        <v>0.4264320701833868</v>
      </c>
      <c r="U548" s="2">
        <f t="shared" si="238"/>
        <v>0.2230130964604535</v>
      </c>
      <c r="V548" s="2">
        <v>1</v>
      </c>
      <c r="W548" s="2">
        <f t="shared" si="249"/>
        <v>0.52297449477603053</v>
      </c>
      <c r="X548" s="16">
        <f t="shared" si="250"/>
        <v>35</v>
      </c>
      <c r="Y548" s="16">
        <f t="shared" si="251"/>
        <v>4.6956888753643131</v>
      </c>
      <c r="Z548" s="1">
        <f t="shared" si="252"/>
        <v>0.99999867145142118</v>
      </c>
      <c r="AA548" s="16">
        <f t="shared" si="253"/>
        <v>0.41200000000000003</v>
      </c>
      <c r="AB548" s="1">
        <f t="shared" si="254"/>
        <v>1</v>
      </c>
      <c r="AC548" s="1">
        <f t="shared" si="255"/>
        <v>0</v>
      </c>
    </row>
    <row r="549" spans="4:29" x14ac:dyDescent="0.3">
      <c r="D549" s="2">
        <v>7.6</v>
      </c>
      <c r="E549" s="2">
        <v>7.2</v>
      </c>
      <c r="F549" s="2">
        <v>15</v>
      </c>
      <c r="G549" s="2">
        <v>90</v>
      </c>
      <c r="H549" s="2">
        <v>0.38</v>
      </c>
      <c r="I549" s="2">
        <v>138</v>
      </c>
      <c r="J549" s="2">
        <v>77.099999999999994</v>
      </c>
      <c r="K549" s="2">
        <f t="shared" si="191"/>
        <v>1.7898832684824904</v>
      </c>
      <c r="L549" s="2">
        <v>0.43</v>
      </c>
      <c r="N549" s="2">
        <f t="shared" si="232"/>
        <v>0.94491999999999998</v>
      </c>
      <c r="O549" s="2">
        <f t="shared" si="233"/>
        <v>0.96631162390064473</v>
      </c>
      <c r="P549" s="2">
        <f t="shared" si="234"/>
        <v>0.4177502350194553</v>
      </c>
      <c r="Q549" s="2">
        <f t="shared" si="235"/>
        <v>5</v>
      </c>
      <c r="R549" s="2">
        <f t="shared" si="236"/>
        <v>1.2</v>
      </c>
      <c r="S549" s="2">
        <f t="shared" si="248"/>
        <v>23</v>
      </c>
      <c r="T549" s="2">
        <f t="shared" si="237"/>
        <v>0.43231419832574425</v>
      </c>
      <c r="U549" s="2">
        <f t="shared" si="238"/>
        <v>0.25694061830425469</v>
      </c>
      <c r="V549" s="2">
        <v>1</v>
      </c>
      <c r="W549" s="2">
        <f t="shared" si="249"/>
        <v>0.59433768148103383</v>
      </c>
      <c r="X549" s="16">
        <f t="shared" si="250"/>
        <v>35</v>
      </c>
      <c r="Y549" s="16">
        <f t="shared" si="251"/>
        <v>4.2971559854961683</v>
      </c>
      <c r="Z549" s="1">
        <f t="shared" si="252"/>
        <v>0.99999134982714866</v>
      </c>
      <c r="AA549" s="16">
        <f t="shared" si="253"/>
        <v>0.46</v>
      </c>
      <c r="AB549" s="1">
        <f t="shared" si="254"/>
        <v>1</v>
      </c>
      <c r="AC549" s="1">
        <f t="shared" si="255"/>
        <v>0</v>
      </c>
    </row>
    <row r="550" spans="4:29" x14ac:dyDescent="0.3">
      <c r="D550" s="2">
        <v>7.6</v>
      </c>
      <c r="E550" s="2">
        <v>9.1999999999999993</v>
      </c>
      <c r="F550" s="2">
        <v>15</v>
      </c>
      <c r="G550" s="2">
        <v>82</v>
      </c>
      <c r="H550" s="2">
        <v>0.38</v>
      </c>
      <c r="I550" s="2">
        <v>179.3</v>
      </c>
      <c r="J550" s="2">
        <v>98.7</v>
      </c>
      <c r="K550" s="2">
        <f t="shared" si="191"/>
        <v>1.8166160081053699</v>
      </c>
      <c r="L550" s="2">
        <v>0.42</v>
      </c>
      <c r="N550" s="2">
        <f t="shared" si="232"/>
        <v>0.92835999999999996</v>
      </c>
      <c r="O550" s="2">
        <f t="shared" si="233"/>
        <v>0.96631162390064473</v>
      </c>
      <c r="P550" s="2">
        <f t="shared" si="234"/>
        <v>0.41655898840932126</v>
      </c>
      <c r="Q550" s="2">
        <f t="shared" si="235"/>
        <v>5</v>
      </c>
      <c r="R550" s="2">
        <f t="shared" si="236"/>
        <v>1.2</v>
      </c>
      <c r="S550" s="2">
        <f t="shared" si="248"/>
        <v>23</v>
      </c>
      <c r="T550" s="2">
        <f t="shared" si="237"/>
        <v>0.4310814214650816</v>
      </c>
      <c r="U550" s="2">
        <f t="shared" si="238"/>
        <v>0.25694061830425469</v>
      </c>
      <c r="V550" s="2">
        <v>1</v>
      </c>
      <c r="W550" s="2">
        <f t="shared" si="249"/>
        <v>0.596037327312811</v>
      </c>
      <c r="X550" s="16">
        <f t="shared" si="250"/>
        <v>35</v>
      </c>
      <c r="Y550" s="16">
        <f t="shared" si="251"/>
        <v>4.6215244708377998</v>
      </c>
      <c r="Z550" s="1">
        <f t="shared" si="252"/>
        <v>0.99999809534805395</v>
      </c>
      <c r="AA550" s="16">
        <f t="shared" si="253"/>
        <v>0.46</v>
      </c>
      <c r="AB550" s="1">
        <f t="shared" si="254"/>
        <v>1</v>
      </c>
      <c r="AC550" s="1">
        <f t="shared" si="255"/>
        <v>0</v>
      </c>
    </row>
    <row r="551" spans="4:29" x14ac:dyDescent="0.3">
      <c r="D551" s="2">
        <v>7.6</v>
      </c>
      <c r="E551" s="2">
        <v>11.2</v>
      </c>
      <c r="F551" s="2">
        <v>16</v>
      </c>
      <c r="G551" s="2">
        <v>90</v>
      </c>
      <c r="H551" s="2">
        <v>0.38</v>
      </c>
      <c r="I551" s="2">
        <v>219.5</v>
      </c>
      <c r="J551" s="2">
        <v>119.3</v>
      </c>
      <c r="K551" s="2">
        <f t="shared" si="191"/>
        <v>1.839899413243923</v>
      </c>
      <c r="L551" s="2">
        <v>0.4</v>
      </c>
      <c r="N551" s="2">
        <f t="shared" si="232"/>
        <v>0.87495999999999996</v>
      </c>
      <c r="O551" s="2">
        <f t="shared" si="233"/>
        <v>0.96631162390064473</v>
      </c>
      <c r="P551" s="2">
        <f t="shared" si="234"/>
        <v>0.39763008248114001</v>
      </c>
      <c r="Q551" s="2">
        <f t="shared" si="235"/>
        <v>5</v>
      </c>
      <c r="R551" s="2">
        <f t="shared" si="236"/>
        <v>1.2</v>
      </c>
      <c r="S551" s="2">
        <f t="shared" si="248"/>
        <v>24.2</v>
      </c>
      <c r="T551" s="2">
        <f t="shared" si="237"/>
        <v>0.41149259995036958</v>
      </c>
      <c r="U551" s="2">
        <f t="shared" si="238"/>
        <v>0.27690710007315766</v>
      </c>
      <c r="V551" s="2">
        <v>1</v>
      </c>
      <c r="W551" s="2">
        <f t="shared" si="249"/>
        <v>0.67293336528179515</v>
      </c>
      <c r="X551" s="16">
        <f t="shared" si="250"/>
        <v>35</v>
      </c>
      <c r="Y551" s="16">
        <f t="shared" si="251"/>
        <v>4.2296353538476241</v>
      </c>
      <c r="Z551" s="1">
        <f t="shared" si="252"/>
        <v>0.9999882964794482</v>
      </c>
      <c r="AA551" s="16">
        <f t="shared" si="253"/>
        <v>0.48399999999999999</v>
      </c>
      <c r="AB551" s="1">
        <f t="shared" si="254"/>
        <v>1</v>
      </c>
      <c r="AC551" s="1">
        <f t="shared" si="255"/>
        <v>0</v>
      </c>
    </row>
    <row r="552" spans="4:29" x14ac:dyDescent="0.3">
      <c r="D552" s="2">
        <v>7.6</v>
      </c>
      <c r="E552" s="2">
        <v>12.2</v>
      </c>
      <c r="F552" s="2">
        <v>18</v>
      </c>
      <c r="G552" s="2">
        <v>95</v>
      </c>
      <c r="H552" s="2">
        <v>0.38</v>
      </c>
      <c r="I552" s="2">
        <v>239.3</v>
      </c>
      <c r="J552" s="2">
        <v>129.30000000000001</v>
      </c>
      <c r="K552" s="2">
        <f t="shared" si="191"/>
        <v>1.8507347254447022</v>
      </c>
      <c r="L552" s="2">
        <v>0.39</v>
      </c>
      <c r="N552" s="2">
        <f t="shared" si="232"/>
        <v>0.84826000000000001</v>
      </c>
      <c r="O552" s="2">
        <f t="shared" si="233"/>
        <v>0.96631162390064473</v>
      </c>
      <c r="P552" s="2">
        <f t="shared" si="234"/>
        <v>0.38776634683681366</v>
      </c>
      <c r="Q552" s="2">
        <f t="shared" si="235"/>
        <v>5</v>
      </c>
      <c r="R552" s="2">
        <f t="shared" si="236"/>
        <v>1.2</v>
      </c>
      <c r="S552" s="2">
        <f t="shared" si="248"/>
        <v>26.599999999999998</v>
      </c>
      <c r="T552" s="2">
        <f t="shared" si="237"/>
        <v>0.40128498638104287</v>
      </c>
      <c r="U552" s="2">
        <f t="shared" si="238"/>
        <v>0.32768912298947134</v>
      </c>
      <c r="V552" s="2">
        <v>0</v>
      </c>
      <c r="W552" s="2">
        <f t="shared" si="249"/>
        <v>0.81659950935296621</v>
      </c>
      <c r="X552" s="16">
        <f t="shared" si="250"/>
        <v>35</v>
      </c>
      <c r="Y552" s="16">
        <f t="shared" si="251"/>
        <v>3.3715761904900661</v>
      </c>
      <c r="Z552" s="1">
        <f t="shared" si="252"/>
        <v>0.99962630318716694</v>
      </c>
      <c r="AA552" s="16">
        <f t="shared" si="253"/>
        <v>0.53199999999999992</v>
      </c>
      <c r="AB552" s="1">
        <f t="shared" si="254"/>
        <v>0</v>
      </c>
      <c r="AC552" s="1">
        <f t="shared" si="255"/>
        <v>0</v>
      </c>
    </row>
    <row r="553" spans="4:29" x14ac:dyDescent="0.3">
      <c r="D553" s="2">
        <v>7.6</v>
      </c>
      <c r="E553" s="2">
        <v>13.8</v>
      </c>
      <c r="F553" s="2">
        <v>17</v>
      </c>
      <c r="G553" s="2">
        <v>88</v>
      </c>
      <c r="H553" s="2">
        <v>0.38</v>
      </c>
      <c r="I553" s="2">
        <v>271.8</v>
      </c>
      <c r="J553" s="2">
        <v>146.1</v>
      </c>
      <c r="K553" s="2">
        <f t="shared" si="191"/>
        <v>1.860369609856263</v>
      </c>
      <c r="L553" s="2">
        <v>0.37</v>
      </c>
      <c r="N553" s="2">
        <f t="shared" si="232"/>
        <v>0.80553999999999992</v>
      </c>
      <c r="O553" s="2">
        <f t="shared" si="233"/>
        <v>0.96631162390064473</v>
      </c>
      <c r="P553" s="2">
        <f t="shared" si="234"/>
        <v>0.37015472747433265</v>
      </c>
      <c r="Q553" s="2">
        <f t="shared" si="235"/>
        <v>5</v>
      </c>
      <c r="R553" s="2">
        <f t="shared" si="236"/>
        <v>1.2</v>
      </c>
      <c r="S553" s="2">
        <f t="shared" si="248"/>
        <v>25.4</v>
      </c>
      <c r="T553" s="2">
        <f t="shared" si="237"/>
        <v>0.3830593757944814</v>
      </c>
      <c r="U553" s="2">
        <f t="shared" si="238"/>
        <v>0.29998649577601666</v>
      </c>
      <c r="V553" s="2">
        <v>1</v>
      </c>
      <c r="W553" s="2">
        <f t="shared" si="249"/>
        <v>0.78313315045175946</v>
      </c>
      <c r="X553" s="16">
        <f t="shared" si="250"/>
        <v>35</v>
      </c>
      <c r="Y553" s="16">
        <f t="shared" si="251"/>
        <v>3.7318869176176674</v>
      </c>
      <c r="Z553" s="1">
        <f t="shared" si="252"/>
        <v>0.99990497459044225</v>
      </c>
      <c r="AA553" s="16">
        <f t="shared" si="253"/>
        <v>0.50800000000000001</v>
      </c>
      <c r="AB553" s="1">
        <f t="shared" si="254"/>
        <v>1</v>
      </c>
      <c r="AC553" s="1">
        <f t="shared" si="255"/>
        <v>0</v>
      </c>
    </row>
    <row r="554" spans="4:29" x14ac:dyDescent="0.3">
      <c r="D554" s="2">
        <v>7.6</v>
      </c>
      <c r="E554" s="2">
        <v>15.2</v>
      </c>
      <c r="F554" s="2">
        <v>21</v>
      </c>
      <c r="G554" s="2">
        <v>78</v>
      </c>
      <c r="H554" s="2">
        <v>0.38</v>
      </c>
      <c r="I554" s="2">
        <v>299.5</v>
      </c>
      <c r="J554" s="2">
        <v>160.1</v>
      </c>
      <c r="K554" s="2">
        <f t="shared" si="191"/>
        <v>1.8707058088694566</v>
      </c>
      <c r="L554" s="2">
        <v>0.35</v>
      </c>
      <c r="N554" s="2">
        <f t="shared" si="232"/>
        <v>0.76815999999999995</v>
      </c>
      <c r="O554" s="2">
        <f t="shared" si="233"/>
        <v>0.96631162390064473</v>
      </c>
      <c r="P554" s="2">
        <f t="shared" si="234"/>
        <v>0.35493933941286693</v>
      </c>
      <c r="Q554" s="2">
        <f t="shared" si="235"/>
        <v>5</v>
      </c>
      <c r="R554" s="2">
        <f t="shared" si="236"/>
        <v>1.2</v>
      </c>
      <c r="S554" s="2">
        <f t="shared" si="248"/>
        <v>30.2</v>
      </c>
      <c r="T554" s="2">
        <f t="shared" si="237"/>
        <v>0.36731353595862515</v>
      </c>
      <c r="U554" s="2">
        <f t="shared" si="238"/>
        <v>0.48227684979218893</v>
      </c>
      <c r="V554" s="2">
        <v>0</v>
      </c>
      <c r="W554" s="2">
        <f t="shared" si="249"/>
        <v>5</v>
      </c>
      <c r="X554" s="16">
        <f t="shared" si="250"/>
        <v>35</v>
      </c>
      <c r="Y554" s="16">
        <f t="shared" si="251"/>
        <v>1.9613242000385307</v>
      </c>
      <c r="Z554" s="1">
        <f t="shared" si="252"/>
        <v>0.97507939198977178</v>
      </c>
      <c r="AA554" s="16">
        <f t="shared" si="253"/>
        <v>0.60399999999999998</v>
      </c>
      <c r="AB554" s="1">
        <f t="shared" si="254"/>
        <v>0</v>
      </c>
      <c r="AC554" s="1">
        <f t="shared" si="255"/>
        <v>1</v>
      </c>
    </row>
    <row r="555" spans="4:29" x14ac:dyDescent="0.3">
      <c r="D555" s="2">
        <v>7.6</v>
      </c>
      <c r="E555" s="2">
        <v>1.2</v>
      </c>
      <c r="F555" s="2">
        <v>30</v>
      </c>
      <c r="G555" s="2">
        <v>43</v>
      </c>
      <c r="H555" s="2">
        <v>0.38</v>
      </c>
      <c r="I555" s="2">
        <v>39.700000000000003</v>
      </c>
      <c r="J555" s="2">
        <v>34.799999999999997</v>
      </c>
      <c r="K555" s="2">
        <f t="shared" si="191"/>
        <v>1.1408045977011496</v>
      </c>
      <c r="L555" s="2">
        <v>0.28000000000000003</v>
      </c>
      <c r="N555" s="2">
        <f t="shared" si="232"/>
        <v>0.99082000000000003</v>
      </c>
      <c r="O555" s="2">
        <f t="shared" si="233"/>
        <v>0.96631162390064473</v>
      </c>
      <c r="P555" s="2">
        <f t="shared" si="234"/>
        <v>0.27919200683908052</v>
      </c>
      <c r="Q555" s="2">
        <f t="shared" si="235"/>
        <v>5</v>
      </c>
      <c r="R555" s="2">
        <f t="shared" si="236"/>
        <v>1.2</v>
      </c>
      <c r="S555" s="2">
        <f t="shared" si="248"/>
        <v>41</v>
      </c>
      <c r="T555" s="2">
        <f t="shared" si="237"/>
        <v>0.28892543557748485</v>
      </c>
      <c r="U555" s="2">
        <f t="shared" si="238"/>
        <v>0.15608807757159404</v>
      </c>
      <c r="V555" s="2">
        <v>0</v>
      </c>
      <c r="W555" s="2">
        <f t="shared" si="249"/>
        <v>5</v>
      </c>
      <c r="X555" s="16">
        <f t="shared" si="250"/>
        <v>35</v>
      </c>
      <c r="Y555" s="16">
        <f t="shared" si="251"/>
        <v>-5.1143419894114635</v>
      </c>
      <c r="Z555" s="1">
        <f t="shared" si="252"/>
        <v>1.5741825262164243E-7</v>
      </c>
      <c r="AA555" s="16">
        <f t="shared" si="253"/>
        <v>0.82</v>
      </c>
      <c r="AB555" s="1">
        <f t="shared" si="254"/>
        <v>0</v>
      </c>
      <c r="AC555" s="1">
        <f t="shared" si="255"/>
        <v>1</v>
      </c>
    </row>
    <row r="556" spans="4:29" x14ac:dyDescent="0.3">
      <c r="D556" s="2">
        <v>7.6</v>
      </c>
      <c r="E556" s="2">
        <v>8.6</v>
      </c>
      <c r="F556" s="2">
        <v>13</v>
      </c>
      <c r="G556" s="2">
        <v>57</v>
      </c>
      <c r="H556" s="2">
        <v>0.38</v>
      </c>
      <c r="I556" s="2">
        <v>206.1</v>
      </c>
      <c r="J556" s="2">
        <v>128.6</v>
      </c>
      <c r="K556" s="2">
        <f t="shared" si="191"/>
        <v>1.6026438569206842</v>
      </c>
      <c r="L556" s="2">
        <v>0.37</v>
      </c>
      <c r="N556" s="2">
        <f t="shared" si="232"/>
        <v>0.93420999999999998</v>
      </c>
      <c r="O556" s="2">
        <f t="shared" si="233"/>
        <v>0.96631162390064473</v>
      </c>
      <c r="P556" s="2">
        <f t="shared" si="234"/>
        <v>0.36980986164074647</v>
      </c>
      <c r="Q556" s="2">
        <f t="shared" si="235"/>
        <v>5</v>
      </c>
      <c r="R556" s="2">
        <f t="shared" si="236"/>
        <v>1.2</v>
      </c>
      <c r="S556" s="2">
        <f t="shared" si="248"/>
        <v>20.6</v>
      </c>
      <c r="T556" s="2">
        <f t="shared" si="237"/>
        <v>0.38270248695546061</v>
      </c>
      <c r="U556" s="2">
        <f t="shared" si="238"/>
        <v>0.2230130964604535</v>
      </c>
      <c r="V556" s="2">
        <v>1</v>
      </c>
      <c r="W556" s="2">
        <f t="shared" si="249"/>
        <v>0.58273228960335455</v>
      </c>
      <c r="X556" s="16">
        <f t="shared" si="250"/>
        <v>35</v>
      </c>
      <c r="Y556" s="16">
        <f t="shared" si="251"/>
        <v>5.2413393469656029</v>
      </c>
      <c r="Z556" s="1">
        <f t="shared" si="252"/>
        <v>0.99999992029238272</v>
      </c>
      <c r="AA556" s="16">
        <f t="shared" si="253"/>
        <v>0.41200000000000003</v>
      </c>
      <c r="AB556" s="1">
        <f t="shared" si="254"/>
        <v>1</v>
      </c>
      <c r="AC556" s="1">
        <f t="shared" si="255"/>
        <v>0</v>
      </c>
    </row>
    <row r="557" spans="4:29" x14ac:dyDescent="0.3">
      <c r="D557" s="2">
        <v>7.6</v>
      </c>
      <c r="E557" s="2">
        <v>10.199999999999999</v>
      </c>
      <c r="F557" s="2">
        <v>18</v>
      </c>
      <c r="G557" s="2">
        <v>38</v>
      </c>
      <c r="H557" s="2">
        <v>0.38</v>
      </c>
      <c r="I557" s="2">
        <v>237.1</v>
      </c>
      <c r="J557" s="2">
        <v>143.9</v>
      </c>
      <c r="K557" s="2">
        <f t="shared" si="191"/>
        <v>1.6476719944405835</v>
      </c>
      <c r="L557" s="2">
        <v>0.37</v>
      </c>
      <c r="N557" s="2">
        <f t="shared" si="232"/>
        <v>0.90165999999999991</v>
      </c>
      <c r="O557" s="2">
        <f t="shared" si="233"/>
        <v>0.96631162390064473</v>
      </c>
      <c r="P557" s="2">
        <f t="shared" si="234"/>
        <v>0.36695306283530227</v>
      </c>
      <c r="Q557" s="2">
        <f t="shared" si="235"/>
        <v>5</v>
      </c>
      <c r="R557" s="2">
        <f t="shared" si="236"/>
        <v>1.2</v>
      </c>
      <c r="S557" s="2">
        <f t="shared" si="248"/>
        <v>26.599999999999998</v>
      </c>
      <c r="T557" s="2">
        <f t="shared" si="237"/>
        <v>0.37974609200502801</v>
      </c>
      <c r="U557" s="2">
        <f t="shared" si="238"/>
        <v>0.32768912298947134</v>
      </c>
      <c r="V557" s="2">
        <v>1</v>
      </c>
      <c r="W557" s="2">
        <f t="shared" si="249"/>
        <v>0.86291637988767655</v>
      </c>
      <c r="X557" s="16">
        <f t="shared" si="250"/>
        <v>35</v>
      </c>
      <c r="Y557" s="16">
        <f t="shared" si="251"/>
        <v>3.2460158394030381</v>
      </c>
      <c r="Z557" s="1">
        <f t="shared" si="252"/>
        <v>0.99941483836098066</v>
      </c>
      <c r="AA557" s="16">
        <f t="shared" si="253"/>
        <v>0.53199999999999992</v>
      </c>
      <c r="AB557" s="1">
        <f t="shared" si="254"/>
        <v>1</v>
      </c>
      <c r="AC557" s="1">
        <f t="shared" si="255"/>
        <v>0</v>
      </c>
    </row>
    <row r="558" spans="4:29" x14ac:dyDescent="0.3">
      <c r="D558" s="2">
        <v>7.6</v>
      </c>
      <c r="E558" s="2">
        <v>13.2</v>
      </c>
      <c r="F558" s="2">
        <v>33</v>
      </c>
      <c r="G558" s="2">
        <v>58</v>
      </c>
      <c r="H558" s="2">
        <v>0.38</v>
      </c>
      <c r="I558" s="2">
        <v>299.8</v>
      </c>
      <c r="J558" s="2">
        <v>177.2</v>
      </c>
      <c r="K558" s="2">
        <f t="shared" si="191"/>
        <v>1.6918735891647858</v>
      </c>
      <c r="L558" s="2">
        <v>0.35</v>
      </c>
      <c r="N558" s="2">
        <f t="shared" si="232"/>
        <v>0.82155999999999996</v>
      </c>
      <c r="O558" s="2">
        <f t="shared" si="233"/>
        <v>0.96631162390064473</v>
      </c>
      <c r="P558" s="2">
        <f t="shared" si="234"/>
        <v>0.34332398948081272</v>
      </c>
      <c r="Q558" s="2">
        <f t="shared" si="235"/>
        <v>5</v>
      </c>
      <c r="R558" s="2">
        <f t="shared" si="236"/>
        <v>1.2</v>
      </c>
      <c r="S558" s="2">
        <f t="shared" si="248"/>
        <v>44.6</v>
      </c>
      <c r="T558" s="2">
        <f t="shared" si="237"/>
        <v>0.35529324183738992</v>
      </c>
      <c r="U558" s="2">
        <f t="shared" si="238"/>
        <v>0.23123814690175304</v>
      </c>
      <c r="V558" s="2">
        <v>0</v>
      </c>
      <c r="W558" s="2">
        <f t="shared" si="249"/>
        <v>5</v>
      </c>
      <c r="X558" s="16">
        <f t="shared" si="250"/>
        <v>35</v>
      </c>
      <c r="Y558" s="16">
        <f t="shared" si="251"/>
        <v>-3.1304201680399544</v>
      </c>
      <c r="Z558" s="1">
        <f t="shared" si="252"/>
        <v>8.7278218405086386E-4</v>
      </c>
      <c r="AA558" s="16">
        <f t="shared" si="253"/>
        <v>0.89200000000000002</v>
      </c>
      <c r="AB558" s="1">
        <f t="shared" si="254"/>
        <v>0</v>
      </c>
      <c r="AC558" s="1">
        <f t="shared" si="255"/>
        <v>1</v>
      </c>
    </row>
    <row r="559" spans="4:29" hidden="1" x14ac:dyDescent="0.3">
      <c r="D559" s="2">
        <v>7.6</v>
      </c>
      <c r="E559" s="2">
        <v>4.2</v>
      </c>
      <c r="F559" s="2">
        <v>10</v>
      </c>
      <c r="G559" s="2">
        <v>42</v>
      </c>
      <c r="H559" s="2">
        <v>0.38</v>
      </c>
      <c r="I559" s="2">
        <v>67.599999999999994</v>
      </c>
      <c r="J559" s="2">
        <v>67.599999999999994</v>
      </c>
      <c r="K559" s="2">
        <f t="shared" si="191"/>
        <v>1</v>
      </c>
      <c r="L559" s="2">
        <v>0.24</v>
      </c>
      <c r="N559" s="2">
        <f t="shared" si="232"/>
        <v>0.96787000000000001</v>
      </c>
      <c r="O559" s="2">
        <f t="shared" si="233"/>
        <v>0.96631162390064473</v>
      </c>
      <c r="P559" s="2">
        <f t="shared" si="234"/>
        <v>0.23906388999999997</v>
      </c>
      <c r="Q559" s="2">
        <f t="shared" si="235"/>
        <v>5</v>
      </c>
      <c r="R559" s="2">
        <f t="shared" si="236"/>
        <v>1.2</v>
      </c>
      <c r="S559" s="2">
        <f t="shared" si="239"/>
        <v>17</v>
      </c>
      <c r="T559" s="2">
        <f t="shared" si="237"/>
        <v>0.24739833826585564</v>
      </c>
      <c r="U559" s="2">
        <f t="shared" si="238"/>
        <v>0.18083112110296912</v>
      </c>
      <c r="V559" s="2">
        <v>0</v>
      </c>
      <c r="W559" s="2">
        <f t="shared" si="174"/>
        <v>0.73093102552955302</v>
      </c>
    </row>
    <row r="560" spans="4:29" x14ac:dyDescent="0.3">
      <c r="D560" s="2">
        <v>7.6</v>
      </c>
      <c r="E560" s="2">
        <v>8.8000000000000007</v>
      </c>
      <c r="F560" s="2">
        <v>14</v>
      </c>
      <c r="G560" s="2">
        <v>43</v>
      </c>
      <c r="H560" s="2">
        <v>0.38</v>
      </c>
      <c r="I560" s="2">
        <v>161.1</v>
      </c>
      <c r="J560" s="2">
        <v>123.8</v>
      </c>
      <c r="K560" s="2">
        <f t="shared" si="191"/>
        <v>1.301292407108239</v>
      </c>
      <c r="L560" s="2">
        <v>0.3</v>
      </c>
      <c r="N560" s="2">
        <f t="shared" si="232"/>
        <v>0.93267999999999995</v>
      </c>
      <c r="O560" s="2">
        <f t="shared" si="233"/>
        <v>0.96631162390064473</v>
      </c>
      <c r="P560" s="2">
        <f t="shared" si="234"/>
        <v>0.29978128235864299</v>
      </c>
      <c r="Q560" s="2">
        <f t="shared" si="235"/>
        <v>5</v>
      </c>
      <c r="R560" s="2">
        <f t="shared" si="236"/>
        <v>1.2</v>
      </c>
      <c r="S560" s="2">
        <f t="shared" ref="S560:S593" si="256">IF(Q560+R560*F560&lt;=50,Q560+R560*F560,50)</f>
        <v>21.8</v>
      </c>
      <c r="T560" s="2">
        <f t="shared" si="237"/>
        <v>0.3102325118977004</v>
      </c>
      <c r="U560" s="2">
        <f t="shared" si="238"/>
        <v>0.23917156177661986</v>
      </c>
      <c r="V560" s="2">
        <v>1</v>
      </c>
      <c r="W560" s="2">
        <f t="shared" ref="W560:W593" si="257">IF(S560&lt;=30,U560/T560,5)</f>
        <v>0.77094293023513605</v>
      </c>
      <c r="X560" s="16">
        <f t="shared" ref="X560:X593" si="258">IF(G560&lt;5,5,IF(G560&gt;35,35,G560))</f>
        <v>35</v>
      </c>
      <c r="Y560" s="16">
        <f t="shared" ref="Y560:Y593" si="259">-(F560*(1+0.004*X560)-13.32*LN(P560)-29.53*LN(D560)-3.7*LN(J560/100)+0.05*X560+16.85)/2.7</f>
        <v>3.7313055291573169</v>
      </c>
      <c r="Z560" s="1">
        <f t="shared" ref="Z560:Z593" si="260">_xlfn.NORM.S.DIST(Y560,TRUE)</f>
        <v>0.99990475498535392</v>
      </c>
      <c r="AA560" s="16">
        <f t="shared" ref="AA560:AA593" si="261">S560/50</f>
        <v>0.436</v>
      </c>
      <c r="AB560" s="1">
        <f t="shared" ref="AB560:AB593" si="262">IF(AND(V560=1,W560&lt;=1),1,0)</f>
        <v>1</v>
      </c>
      <c r="AC560" s="1">
        <f t="shared" ref="AC560:AC593" si="263">IF(AND(V560=0,W560&gt;1),1,0)</f>
        <v>0</v>
      </c>
    </row>
    <row r="561" spans="4:29" x14ac:dyDescent="0.3">
      <c r="D561" s="2">
        <v>7.6</v>
      </c>
      <c r="E561" s="2">
        <v>10.199999999999999</v>
      </c>
      <c r="F561" s="2">
        <v>18</v>
      </c>
      <c r="G561" s="2">
        <v>55</v>
      </c>
      <c r="H561" s="2">
        <v>0.38</v>
      </c>
      <c r="I561" s="2">
        <v>189.6</v>
      </c>
      <c r="J561" s="2">
        <v>138.6</v>
      </c>
      <c r="K561" s="2">
        <f t="shared" si="191"/>
        <v>1.3679653679653681</v>
      </c>
      <c r="L561" s="2">
        <v>0.31</v>
      </c>
      <c r="N561" s="2">
        <f t="shared" si="232"/>
        <v>0.90165999999999991</v>
      </c>
      <c r="O561" s="2">
        <f t="shared" si="233"/>
        <v>0.96631162390064473</v>
      </c>
      <c r="P561" s="2">
        <f t="shared" si="234"/>
        <v>0.30465959445887442</v>
      </c>
      <c r="Q561" s="2">
        <f t="shared" si="235"/>
        <v>5</v>
      </c>
      <c r="R561" s="2">
        <f t="shared" si="236"/>
        <v>1.2</v>
      </c>
      <c r="S561" s="2">
        <f t="shared" si="256"/>
        <v>26.599999999999998</v>
      </c>
      <c r="T561" s="2">
        <f t="shared" si="237"/>
        <v>0.31528089585539254</v>
      </c>
      <c r="U561" s="2">
        <f t="shared" si="238"/>
        <v>0.32768912298947134</v>
      </c>
      <c r="V561" s="2">
        <v>0</v>
      </c>
      <c r="W561" s="2">
        <f t="shared" si="257"/>
        <v>1.0393561021209796</v>
      </c>
      <c r="X561" s="16">
        <f t="shared" si="258"/>
        <v>35</v>
      </c>
      <c r="Y561" s="16">
        <f t="shared" si="259"/>
        <v>2.2767988096871492</v>
      </c>
      <c r="Z561" s="1">
        <f t="shared" si="260"/>
        <v>0.98860087867700164</v>
      </c>
      <c r="AA561" s="16">
        <f t="shared" si="261"/>
        <v>0.53199999999999992</v>
      </c>
      <c r="AB561" s="1">
        <f t="shared" si="262"/>
        <v>0</v>
      </c>
      <c r="AC561" s="1">
        <f t="shared" si="263"/>
        <v>1</v>
      </c>
    </row>
    <row r="562" spans="4:29" x14ac:dyDescent="0.3">
      <c r="D562" s="2">
        <v>7.6</v>
      </c>
      <c r="E562" s="2">
        <v>11.8</v>
      </c>
      <c r="F562" s="2">
        <v>13</v>
      </c>
      <c r="G562" s="2">
        <v>85</v>
      </c>
      <c r="H562" s="2">
        <v>0.38</v>
      </c>
      <c r="I562" s="2">
        <v>221.9</v>
      </c>
      <c r="J562" s="2">
        <v>155.19999999999999</v>
      </c>
      <c r="K562" s="2">
        <f t="shared" si="191"/>
        <v>1.4297680412371137</v>
      </c>
      <c r="L562" s="2">
        <v>0.31</v>
      </c>
      <c r="N562" s="2">
        <f t="shared" si="232"/>
        <v>0.85893999999999981</v>
      </c>
      <c r="O562" s="2">
        <f t="shared" si="233"/>
        <v>0.96631162390064473</v>
      </c>
      <c r="P562" s="2">
        <f t="shared" si="234"/>
        <v>0.30333698545103094</v>
      </c>
      <c r="Q562" s="2">
        <f t="shared" si="235"/>
        <v>5</v>
      </c>
      <c r="R562" s="2">
        <f t="shared" si="236"/>
        <v>1.2</v>
      </c>
      <c r="S562" s="2">
        <f t="shared" si="256"/>
        <v>20.6</v>
      </c>
      <c r="T562" s="2">
        <f t="shared" si="237"/>
        <v>0.31391217692960277</v>
      </c>
      <c r="U562" s="2">
        <f t="shared" si="238"/>
        <v>0.2230130964604535</v>
      </c>
      <c r="V562" s="2">
        <v>0</v>
      </c>
      <c r="W562" s="2">
        <f t="shared" si="257"/>
        <v>0.71043149278807971</v>
      </c>
      <c r="X562" s="16">
        <f t="shared" si="258"/>
        <v>35</v>
      </c>
      <c r="Y562" s="16">
        <f t="shared" si="259"/>
        <v>4.5214661254032569</v>
      </c>
      <c r="Z562" s="1">
        <f t="shared" si="260"/>
        <v>0.99999692936056406</v>
      </c>
      <c r="AA562" s="16">
        <f t="shared" si="261"/>
        <v>0.41200000000000003</v>
      </c>
      <c r="AB562" s="1">
        <f t="shared" si="262"/>
        <v>0</v>
      </c>
      <c r="AC562" s="1">
        <f t="shared" si="263"/>
        <v>0</v>
      </c>
    </row>
    <row r="563" spans="4:29" x14ac:dyDescent="0.3">
      <c r="D563" s="2">
        <v>7.6</v>
      </c>
      <c r="E563" s="2">
        <v>13.2</v>
      </c>
      <c r="F563" s="2">
        <v>17</v>
      </c>
      <c r="G563" s="2">
        <v>80</v>
      </c>
      <c r="H563" s="2">
        <v>0.38</v>
      </c>
      <c r="I563" s="2">
        <v>250.4</v>
      </c>
      <c r="J563" s="2">
        <v>169.9</v>
      </c>
      <c r="K563" s="2">
        <f t="shared" si="191"/>
        <v>1.4738081224249557</v>
      </c>
      <c r="L563" s="2">
        <v>0.3</v>
      </c>
      <c r="N563" s="2">
        <f t="shared" si="232"/>
        <v>0.82155999999999996</v>
      </c>
      <c r="O563" s="2">
        <f t="shared" si="233"/>
        <v>0.96631162390064473</v>
      </c>
      <c r="P563" s="2">
        <f t="shared" si="234"/>
        <v>0.29907298486168338</v>
      </c>
      <c r="Q563" s="2">
        <f t="shared" si="235"/>
        <v>5</v>
      </c>
      <c r="R563" s="2">
        <f t="shared" si="236"/>
        <v>1.2</v>
      </c>
      <c r="S563" s="2">
        <f t="shared" si="256"/>
        <v>25.4</v>
      </c>
      <c r="T563" s="2">
        <f t="shared" si="237"/>
        <v>0.30949952113215373</v>
      </c>
      <c r="U563" s="2">
        <f t="shared" si="238"/>
        <v>0.29998649577601666</v>
      </c>
      <c r="V563" s="2">
        <v>0</v>
      </c>
      <c r="W563" s="2">
        <f t="shared" si="257"/>
        <v>0.96926319846525677</v>
      </c>
      <c r="X563" s="16">
        <f t="shared" si="258"/>
        <v>35</v>
      </c>
      <c r="Y563" s="16">
        <f t="shared" si="259"/>
        <v>2.886749707778101</v>
      </c>
      <c r="Z563" s="1">
        <f t="shared" si="260"/>
        <v>0.99805378130627131</v>
      </c>
      <c r="AA563" s="16">
        <f t="shared" si="261"/>
        <v>0.50800000000000001</v>
      </c>
      <c r="AB563" s="1">
        <f t="shared" si="262"/>
        <v>0</v>
      </c>
      <c r="AC563" s="1">
        <f t="shared" si="263"/>
        <v>0</v>
      </c>
    </row>
    <row r="564" spans="4:29" x14ac:dyDescent="0.3">
      <c r="D564" s="2">
        <v>7.6</v>
      </c>
      <c r="E564" s="2">
        <v>14.8</v>
      </c>
      <c r="F564" s="2">
        <v>18</v>
      </c>
      <c r="G564" s="2">
        <v>97</v>
      </c>
      <c r="H564" s="2">
        <v>0.38</v>
      </c>
      <c r="I564" s="2">
        <v>282.2</v>
      </c>
      <c r="J564" s="2">
        <v>186.1</v>
      </c>
      <c r="K564" s="2">
        <f t="shared" si="191"/>
        <v>1.5163890381515315</v>
      </c>
      <c r="L564" s="2">
        <v>0.28999999999999998</v>
      </c>
      <c r="N564" s="2">
        <f t="shared" si="232"/>
        <v>0.77883999999999987</v>
      </c>
      <c r="O564" s="2">
        <f t="shared" si="233"/>
        <v>0.96631162390064473</v>
      </c>
      <c r="P564" s="2">
        <f t="shared" si="234"/>
        <v>0.29171303630306283</v>
      </c>
      <c r="Q564" s="2">
        <f t="shared" si="235"/>
        <v>5</v>
      </c>
      <c r="R564" s="2">
        <f t="shared" si="236"/>
        <v>1.2</v>
      </c>
      <c r="S564" s="2">
        <f t="shared" si="256"/>
        <v>26.599999999999998</v>
      </c>
      <c r="T564" s="2">
        <f t="shared" si="237"/>
        <v>0.30188298379928885</v>
      </c>
      <c r="U564" s="2">
        <f t="shared" si="238"/>
        <v>0.32768912298947134</v>
      </c>
      <c r="V564" s="2">
        <v>0</v>
      </c>
      <c r="W564" s="2">
        <f t="shared" si="257"/>
        <v>1.085483914546638</v>
      </c>
      <c r="X564" s="16">
        <f t="shared" si="258"/>
        <v>35</v>
      </c>
      <c r="Y564" s="16">
        <f t="shared" si="259"/>
        <v>2.466408552519606</v>
      </c>
      <c r="Z564" s="1">
        <f t="shared" si="260"/>
        <v>0.99317622141363149</v>
      </c>
      <c r="AA564" s="16">
        <f t="shared" si="261"/>
        <v>0.53199999999999992</v>
      </c>
      <c r="AB564" s="1">
        <f t="shared" si="262"/>
        <v>0</v>
      </c>
      <c r="AC564" s="1">
        <f t="shared" si="263"/>
        <v>1</v>
      </c>
    </row>
    <row r="565" spans="4:29" x14ac:dyDescent="0.3">
      <c r="D565" s="2">
        <v>7.6</v>
      </c>
      <c r="E565" s="2">
        <v>17.8</v>
      </c>
      <c r="F565" s="2">
        <v>31</v>
      </c>
      <c r="G565" s="2">
        <v>80</v>
      </c>
      <c r="H565" s="2">
        <v>0.38</v>
      </c>
      <c r="I565" s="2">
        <v>342.5</v>
      </c>
      <c r="J565" s="2">
        <v>217</v>
      </c>
      <c r="K565" s="2">
        <f t="shared" si="191"/>
        <v>1.5783410138248848</v>
      </c>
      <c r="L565" s="2">
        <v>0.27</v>
      </c>
      <c r="N565" s="2">
        <f t="shared" si="232"/>
        <v>0.69873999999999992</v>
      </c>
      <c r="O565" s="2">
        <f t="shared" si="233"/>
        <v>0.96631162390064473</v>
      </c>
      <c r="P565" s="2">
        <f t="shared" si="234"/>
        <v>0.27240395000000001</v>
      </c>
      <c r="Q565" s="2">
        <f t="shared" si="235"/>
        <v>5</v>
      </c>
      <c r="R565" s="2">
        <f t="shared" si="236"/>
        <v>1.2</v>
      </c>
      <c r="S565" s="2">
        <f t="shared" si="256"/>
        <v>42.199999999999996</v>
      </c>
      <c r="T565" s="2">
        <f t="shared" si="237"/>
        <v>0.28190072773874481</v>
      </c>
      <c r="U565" s="2">
        <f t="shared" si="238"/>
        <v>0.1858706372798756</v>
      </c>
      <c r="V565" s="2">
        <v>0</v>
      </c>
      <c r="W565" s="2">
        <f t="shared" si="257"/>
        <v>5</v>
      </c>
      <c r="X565" s="16">
        <f t="shared" si="258"/>
        <v>35</v>
      </c>
      <c r="Y565" s="16">
        <f t="shared" si="259"/>
        <v>-3.1498301984555646</v>
      </c>
      <c r="Z565" s="1">
        <f t="shared" si="260"/>
        <v>8.1682690913418275E-4</v>
      </c>
      <c r="AA565" s="16">
        <f t="shared" si="261"/>
        <v>0.84399999999999986</v>
      </c>
      <c r="AB565" s="1">
        <f t="shared" si="262"/>
        <v>0</v>
      </c>
      <c r="AC565" s="1">
        <f t="shared" si="263"/>
        <v>1</v>
      </c>
    </row>
    <row r="566" spans="4:29" x14ac:dyDescent="0.3">
      <c r="D566" s="2">
        <v>7.6</v>
      </c>
      <c r="E566" s="2">
        <v>10.199999999999999</v>
      </c>
      <c r="F566" s="2">
        <v>5</v>
      </c>
      <c r="G566" s="2">
        <v>73</v>
      </c>
      <c r="H566" s="2">
        <v>0.38</v>
      </c>
      <c r="I566" s="2">
        <v>208</v>
      </c>
      <c r="J566" s="2">
        <v>122.7</v>
      </c>
      <c r="K566" s="2">
        <f t="shared" si="191"/>
        <v>1.6951915240423798</v>
      </c>
      <c r="L566" s="2">
        <v>0.38</v>
      </c>
      <c r="N566" s="2">
        <f t="shared" si="232"/>
        <v>0.90165999999999991</v>
      </c>
      <c r="O566" s="2">
        <f t="shared" si="233"/>
        <v>0.96631162390064473</v>
      </c>
      <c r="P566" s="2">
        <f t="shared" si="234"/>
        <v>0.37753613822330889</v>
      </c>
      <c r="Q566" s="2">
        <f t="shared" si="235"/>
        <v>5</v>
      </c>
      <c r="R566" s="2">
        <f t="shared" si="236"/>
        <v>1.2</v>
      </c>
      <c r="S566" s="2">
        <f t="shared" si="256"/>
        <v>11</v>
      </c>
      <c r="T566" s="2">
        <f t="shared" si="237"/>
        <v>0.39069812355080064</v>
      </c>
      <c r="U566" s="2">
        <f t="shared" si="238"/>
        <v>0.12204090780370019</v>
      </c>
      <c r="V566" s="2">
        <v>0</v>
      </c>
      <c r="W566" s="2">
        <f t="shared" si="257"/>
        <v>0.31236625017430314</v>
      </c>
      <c r="X566" s="16">
        <f t="shared" si="258"/>
        <v>35</v>
      </c>
      <c r="Y566" s="16">
        <f t="shared" si="259"/>
        <v>8.6567664749765783</v>
      </c>
      <c r="Z566" s="1">
        <f t="shared" si="260"/>
        <v>1</v>
      </c>
      <c r="AA566" s="16">
        <f t="shared" si="261"/>
        <v>0.22</v>
      </c>
      <c r="AB566" s="1">
        <f t="shared" si="262"/>
        <v>0</v>
      </c>
      <c r="AC566" s="1">
        <f t="shared" si="263"/>
        <v>0</v>
      </c>
    </row>
    <row r="567" spans="4:29" x14ac:dyDescent="0.3">
      <c r="D567" s="2">
        <v>7.6</v>
      </c>
      <c r="E567" s="2">
        <v>10.8</v>
      </c>
      <c r="F567" s="2">
        <v>4</v>
      </c>
      <c r="G567" s="2">
        <v>97</v>
      </c>
      <c r="H567" s="2">
        <v>0.38</v>
      </c>
      <c r="I567" s="2">
        <v>220.2</v>
      </c>
      <c r="J567" s="2">
        <v>129</v>
      </c>
      <c r="K567" s="2">
        <f t="shared" si="191"/>
        <v>1.7069767441860464</v>
      </c>
      <c r="L567" s="2">
        <v>0.38</v>
      </c>
      <c r="N567" s="2">
        <f t="shared" si="232"/>
        <v>0.88563999999999987</v>
      </c>
      <c r="O567" s="2">
        <f t="shared" si="233"/>
        <v>0.96631162390064473</v>
      </c>
      <c r="P567" s="2">
        <f t="shared" si="234"/>
        <v>0.37340642027906973</v>
      </c>
      <c r="Q567" s="2">
        <f t="shared" si="235"/>
        <v>5</v>
      </c>
      <c r="R567" s="2">
        <f t="shared" si="236"/>
        <v>1.2</v>
      </c>
      <c r="S567" s="2">
        <f t="shared" si="256"/>
        <v>9.8000000000000007</v>
      </c>
      <c r="T567" s="2">
        <f t="shared" si="237"/>
        <v>0.38642443187402142</v>
      </c>
      <c r="U567" s="2">
        <f t="shared" si="238"/>
        <v>0.11136001398239161</v>
      </c>
      <c r="V567" s="2">
        <v>0</v>
      </c>
      <c r="W567" s="2">
        <f t="shared" si="257"/>
        <v>0.28818057244034762</v>
      </c>
      <c r="X567" s="16">
        <f t="shared" si="258"/>
        <v>35</v>
      </c>
      <c r="Y567" s="16">
        <f t="shared" si="259"/>
        <v>9.0933421245755355</v>
      </c>
      <c r="Z567" s="1">
        <f t="shared" si="260"/>
        <v>1</v>
      </c>
      <c r="AA567" s="16">
        <f t="shared" si="261"/>
        <v>0.19600000000000001</v>
      </c>
      <c r="AB567" s="1">
        <f t="shared" si="262"/>
        <v>0</v>
      </c>
      <c r="AC567" s="1">
        <f t="shared" si="263"/>
        <v>0</v>
      </c>
    </row>
    <row r="568" spans="4:29" x14ac:dyDescent="0.3">
      <c r="D568" s="2">
        <v>7.6</v>
      </c>
      <c r="E568" s="2">
        <v>11.8</v>
      </c>
      <c r="F568" s="2">
        <v>16</v>
      </c>
      <c r="G568" s="2">
        <v>98</v>
      </c>
      <c r="H568" s="2">
        <v>0.38</v>
      </c>
      <c r="I568" s="2">
        <v>240.3</v>
      </c>
      <c r="J568" s="2">
        <v>139.30000000000001</v>
      </c>
      <c r="K568" s="2">
        <f t="shared" si="191"/>
        <v>1.72505384063173</v>
      </c>
      <c r="L568" s="2">
        <v>0.37</v>
      </c>
      <c r="N568" s="2">
        <f t="shared" si="232"/>
        <v>0.85893999999999981</v>
      </c>
      <c r="O568" s="2">
        <f t="shared" si="233"/>
        <v>0.96631162390064473</v>
      </c>
      <c r="P568" s="2">
        <f t="shared" si="234"/>
        <v>0.36598428323043786</v>
      </c>
      <c r="Q568" s="2">
        <f t="shared" si="235"/>
        <v>5</v>
      </c>
      <c r="R568" s="2">
        <f t="shared" si="236"/>
        <v>1.2</v>
      </c>
      <c r="S568" s="2">
        <f t="shared" si="256"/>
        <v>24.2</v>
      </c>
      <c r="T568" s="2">
        <f t="shared" si="237"/>
        <v>0.37874353798321692</v>
      </c>
      <c r="U568" s="2">
        <f t="shared" si="238"/>
        <v>0.27690710007315766</v>
      </c>
      <c r="V568" s="2">
        <v>0</v>
      </c>
      <c r="W568" s="2">
        <f t="shared" si="257"/>
        <v>0.73112032893727708</v>
      </c>
      <c r="X568" s="16">
        <f t="shared" si="258"/>
        <v>35</v>
      </c>
      <c r="Y568" s="16">
        <f t="shared" si="259"/>
        <v>4.0328971476014503</v>
      </c>
      <c r="Z568" s="1">
        <f t="shared" si="260"/>
        <v>0.99997245330160234</v>
      </c>
      <c r="AA568" s="16">
        <f t="shared" si="261"/>
        <v>0.48399999999999999</v>
      </c>
      <c r="AB568" s="1">
        <f t="shared" si="262"/>
        <v>0</v>
      </c>
      <c r="AC568" s="1">
        <f t="shared" si="263"/>
        <v>0</v>
      </c>
    </row>
    <row r="569" spans="4:29" x14ac:dyDescent="0.3">
      <c r="D569" s="2">
        <v>7.6</v>
      </c>
      <c r="E569" s="2">
        <v>13.2</v>
      </c>
      <c r="F569" s="2">
        <v>14</v>
      </c>
      <c r="G569" s="2">
        <v>96</v>
      </c>
      <c r="H569" s="2">
        <v>0.38</v>
      </c>
      <c r="I569" s="2">
        <v>267.39999999999998</v>
      </c>
      <c r="J569" s="2">
        <v>152.69999999999999</v>
      </c>
      <c r="K569" s="2">
        <f t="shared" si="191"/>
        <v>1.7511460379829731</v>
      </c>
      <c r="L569" s="2">
        <v>0.36</v>
      </c>
      <c r="N569" s="2">
        <f t="shared" si="232"/>
        <v>0.82155999999999996</v>
      </c>
      <c r="O569" s="2">
        <f t="shared" si="233"/>
        <v>0.96631162390064473</v>
      </c>
      <c r="P569" s="2">
        <f t="shared" si="234"/>
        <v>0.35535187012442698</v>
      </c>
      <c r="Q569" s="2">
        <f t="shared" si="235"/>
        <v>5</v>
      </c>
      <c r="R569" s="2">
        <f t="shared" si="236"/>
        <v>1.2</v>
      </c>
      <c r="S569" s="2">
        <f t="shared" si="256"/>
        <v>21.8</v>
      </c>
      <c r="T569" s="2">
        <f t="shared" si="237"/>
        <v>0.367740448666034</v>
      </c>
      <c r="U569" s="2">
        <f t="shared" si="238"/>
        <v>0.23917156177661986</v>
      </c>
      <c r="V569" s="2">
        <v>0</v>
      </c>
      <c r="W569" s="2">
        <f t="shared" si="257"/>
        <v>0.65038143789786129</v>
      </c>
      <c r="X569" s="16">
        <f t="shared" si="258"/>
        <v>35</v>
      </c>
      <c r="Y569" s="16">
        <f t="shared" si="259"/>
        <v>4.8577596311732263</v>
      </c>
      <c r="Z569" s="1">
        <f t="shared" si="260"/>
        <v>0.99999940639295382</v>
      </c>
      <c r="AA569" s="16">
        <f t="shared" si="261"/>
        <v>0.436</v>
      </c>
      <c r="AB569" s="1">
        <f t="shared" si="262"/>
        <v>0</v>
      </c>
      <c r="AC569" s="1">
        <f t="shared" si="263"/>
        <v>0</v>
      </c>
    </row>
    <row r="570" spans="4:29" x14ac:dyDescent="0.3">
      <c r="D570" s="2">
        <v>7.6</v>
      </c>
      <c r="E570" s="2">
        <v>14.8</v>
      </c>
      <c r="F570" s="2">
        <v>18</v>
      </c>
      <c r="G570" s="2">
        <v>98</v>
      </c>
      <c r="H570" s="2">
        <v>0.38</v>
      </c>
      <c r="I570" s="2">
        <v>299.3</v>
      </c>
      <c r="J570" s="2">
        <v>168.9</v>
      </c>
      <c r="K570" s="2">
        <f t="shared" si="191"/>
        <v>1.7720544701006513</v>
      </c>
      <c r="L570" s="2">
        <v>0.34</v>
      </c>
      <c r="N570" s="2">
        <f t="shared" si="232"/>
        <v>0.77883999999999987</v>
      </c>
      <c r="O570" s="2">
        <f t="shared" si="233"/>
        <v>0.96631162390064473</v>
      </c>
      <c r="P570" s="2">
        <f t="shared" si="234"/>
        <v>0.34089628516281822</v>
      </c>
      <c r="Q570" s="2">
        <f t="shared" si="235"/>
        <v>5</v>
      </c>
      <c r="R570" s="2">
        <f t="shared" si="236"/>
        <v>1.2</v>
      </c>
      <c r="S570" s="2">
        <f t="shared" si="256"/>
        <v>26.599999999999998</v>
      </c>
      <c r="T570" s="2">
        <f t="shared" si="237"/>
        <v>0.35278090083067121</v>
      </c>
      <c r="U570" s="2">
        <f t="shared" si="238"/>
        <v>0.32768912298947134</v>
      </c>
      <c r="V570" s="2">
        <v>0</v>
      </c>
      <c r="W570" s="2">
        <f t="shared" si="257"/>
        <v>0.92887433026527844</v>
      </c>
      <c r="X570" s="16">
        <f t="shared" si="258"/>
        <v>35</v>
      </c>
      <c r="Y570" s="16">
        <f t="shared" si="259"/>
        <v>3.1021650747667922</v>
      </c>
      <c r="Z570" s="1">
        <f t="shared" si="260"/>
        <v>0.99903944600607453</v>
      </c>
      <c r="AA570" s="16">
        <f t="shared" si="261"/>
        <v>0.53199999999999992</v>
      </c>
      <c r="AB570" s="1">
        <f t="shared" si="262"/>
        <v>0</v>
      </c>
      <c r="AC570" s="1">
        <f t="shared" si="263"/>
        <v>0</v>
      </c>
    </row>
    <row r="571" spans="4:29" x14ac:dyDescent="0.3">
      <c r="D571" s="2">
        <v>7.6</v>
      </c>
      <c r="E571" s="2">
        <v>16.2</v>
      </c>
      <c r="F571" s="2">
        <v>18</v>
      </c>
      <c r="G571" s="2">
        <v>99</v>
      </c>
      <c r="H571" s="2">
        <v>0.38</v>
      </c>
      <c r="I571" s="2">
        <v>326.39999999999998</v>
      </c>
      <c r="J571" s="2">
        <v>182.2</v>
      </c>
      <c r="K571" s="2">
        <f t="shared" si="191"/>
        <v>1.7914379802414928</v>
      </c>
      <c r="L571" s="2">
        <v>0.32</v>
      </c>
      <c r="N571" s="2">
        <f t="shared" si="232"/>
        <v>0.74146000000000001</v>
      </c>
      <c r="O571" s="2">
        <f t="shared" si="233"/>
        <v>0.96631162390064473</v>
      </c>
      <c r="P571" s="2">
        <f t="shared" si="234"/>
        <v>0.3280850623929748</v>
      </c>
      <c r="Q571" s="2">
        <f t="shared" si="235"/>
        <v>5</v>
      </c>
      <c r="R571" s="2">
        <f t="shared" si="236"/>
        <v>1.2</v>
      </c>
      <c r="S571" s="2">
        <f t="shared" si="256"/>
        <v>26.599999999999998</v>
      </c>
      <c r="T571" s="2">
        <f t="shared" si="237"/>
        <v>0.33952304233764263</v>
      </c>
      <c r="U571" s="2">
        <f t="shared" si="238"/>
        <v>0.32768912298947134</v>
      </c>
      <c r="V571" s="2">
        <v>0</v>
      </c>
      <c r="W571" s="2">
        <f t="shared" si="257"/>
        <v>0.9651454603296028</v>
      </c>
      <c r="X571" s="16">
        <f t="shared" si="258"/>
        <v>35</v>
      </c>
      <c r="Y571" s="16">
        <f t="shared" si="259"/>
        <v>3.0170634670605652</v>
      </c>
      <c r="Z571" s="1">
        <f t="shared" si="260"/>
        <v>0.99872381816735345</v>
      </c>
      <c r="AA571" s="16">
        <f t="shared" si="261"/>
        <v>0.53199999999999992</v>
      </c>
      <c r="AB571" s="1">
        <f t="shared" si="262"/>
        <v>0</v>
      </c>
      <c r="AC571" s="1">
        <f t="shared" si="263"/>
        <v>0</v>
      </c>
    </row>
    <row r="572" spans="4:29" x14ac:dyDescent="0.3">
      <c r="D572" s="2">
        <v>7.6</v>
      </c>
      <c r="E572" s="2">
        <v>17.8</v>
      </c>
      <c r="F572" s="2">
        <v>28</v>
      </c>
      <c r="G572" s="2">
        <v>36</v>
      </c>
      <c r="H572" s="2">
        <v>0.38</v>
      </c>
      <c r="I572" s="2">
        <v>358.2</v>
      </c>
      <c r="J572" s="2">
        <v>198.3</v>
      </c>
      <c r="K572" s="2">
        <f t="shared" si="191"/>
        <v>1.8063540090771557</v>
      </c>
      <c r="L572" s="2">
        <v>0.3</v>
      </c>
      <c r="N572" s="2">
        <f t="shared" si="232"/>
        <v>0.69873999999999992</v>
      </c>
      <c r="O572" s="2">
        <f t="shared" si="233"/>
        <v>0.96631162390064473</v>
      </c>
      <c r="P572" s="2">
        <f t="shared" si="234"/>
        <v>0.31175643467473524</v>
      </c>
      <c r="Q572" s="2">
        <f t="shared" si="235"/>
        <v>5</v>
      </c>
      <c r="R572" s="2">
        <f t="shared" si="236"/>
        <v>1.2</v>
      </c>
      <c r="S572" s="2">
        <f t="shared" si="256"/>
        <v>38.6</v>
      </c>
      <c r="T572" s="2">
        <f t="shared" si="237"/>
        <v>0.32262515213910925</v>
      </c>
      <c r="U572" s="2">
        <f t="shared" si="238"/>
        <v>6.380378464246754E-2</v>
      </c>
      <c r="V572" s="2">
        <v>0</v>
      </c>
      <c r="W572" s="2">
        <f t="shared" si="257"/>
        <v>5</v>
      </c>
      <c r="X572" s="16">
        <f t="shared" si="258"/>
        <v>35</v>
      </c>
      <c r="Y572" s="16">
        <f t="shared" si="259"/>
        <v>-1.3409712575171939</v>
      </c>
      <c r="Z572" s="1">
        <f t="shared" si="260"/>
        <v>8.9964892366414292E-2</v>
      </c>
      <c r="AA572" s="16">
        <f t="shared" si="261"/>
        <v>0.77200000000000002</v>
      </c>
      <c r="AB572" s="1">
        <f t="shared" si="262"/>
        <v>0</v>
      </c>
      <c r="AC572" s="1">
        <f t="shared" si="263"/>
        <v>1</v>
      </c>
    </row>
    <row r="573" spans="4:29" x14ac:dyDescent="0.3">
      <c r="D573" s="2">
        <v>7.6</v>
      </c>
      <c r="E573" s="2">
        <v>7.2</v>
      </c>
      <c r="F573" s="2">
        <v>6</v>
      </c>
      <c r="G573" s="2">
        <v>94</v>
      </c>
      <c r="H573" s="2">
        <v>0.38</v>
      </c>
      <c r="I573" s="2">
        <v>147.5</v>
      </c>
      <c r="J573" s="2">
        <v>95.5</v>
      </c>
      <c r="K573" s="2">
        <f t="shared" si="191"/>
        <v>1.544502617801047</v>
      </c>
      <c r="L573" s="2">
        <v>0.37</v>
      </c>
      <c r="N573" s="2">
        <f t="shared" si="232"/>
        <v>0.94491999999999998</v>
      </c>
      <c r="O573" s="2">
        <f t="shared" si="233"/>
        <v>0.96631162390064473</v>
      </c>
      <c r="P573" s="2">
        <f t="shared" si="234"/>
        <v>0.36047955916230373</v>
      </c>
      <c r="Q573" s="2">
        <f t="shared" si="235"/>
        <v>5</v>
      </c>
      <c r="R573" s="2">
        <f t="shared" si="236"/>
        <v>1.2</v>
      </c>
      <c r="S573" s="2">
        <f t="shared" si="256"/>
        <v>12.2</v>
      </c>
      <c r="T573" s="2">
        <f t="shared" si="237"/>
        <v>0.37304690355185866</v>
      </c>
      <c r="U573" s="2">
        <f t="shared" si="238"/>
        <v>0.13303475154594152</v>
      </c>
      <c r="V573" s="2">
        <v>0</v>
      </c>
      <c r="W573" s="2">
        <f t="shared" si="257"/>
        <v>0.35661668889163656</v>
      </c>
      <c r="X573" s="16">
        <f t="shared" si="258"/>
        <v>35</v>
      </c>
      <c r="Y573" s="16">
        <f t="shared" si="259"/>
        <v>7.6630342348845275</v>
      </c>
      <c r="Z573" s="1">
        <f t="shared" si="260"/>
        <v>0.9999999999999909</v>
      </c>
      <c r="AA573" s="16">
        <f t="shared" si="261"/>
        <v>0.24399999999999999</v>
      </c>
      <c r="AB573" s="1">
        <f t="shared" si="262"/>
        <v>0</v>
      </c>
      <c r="AC573" s="1">
        <f t="shared" si="263"/>
        <v>0</v>
      </c>
    </row>
    <row r="574" spans="4:29" x14ac:dyDescent="0.3">
      <c r="D574" s="2">
        <v>7.6</v>
      </c>
      <c r="E574" s="2">
        <v>8.8000000000000007</v>
      </c>
      <c r="F574" s="2">
        <v>63</v>
      </c>
      <c r="G574" s="2">
        <v>67</v>
      </c>
      <c r="H574" s="2">
        <v>0.38</v>
      </c>
      <c r="I574" s="2">
        <v>179.4</v>
      </c>
      <c r="J574" s="2">
        <v>111.7</v>
      </c>
      <c r="K574" s="2">
        <f t="shared" si="191"/>
        <v>1.6060877350044762</v>
      </c>
      <c r="L574" s="2">
        <v>0.37</v>
      </c>
      <c r="N574" s="2">
        <f t="shared" si="232"/>
        <v>0.93267999999999995</v>
      </c>
      <c r="O574" s="2">
        <f t="shared" si="233"/>
        <v>0.96631162390064473</v>
      </c>
      <c r="P574" s="2">
        <f t="shared" si="234"/>
        <v>0.36999757944494183</v>
      </c>
      <c r="Q574" s="2">
        <f t="shared" si="235"/>
        <v>5</v>
      </c>
      <c r="R574" s="2">
        <f t="shared" si="236"/>
        <v>1.2</v>
      </c>
      <c r="S574" s="2">
        <f t="shared" si="256"/>
        <v>50</v>
      </c>
      <c r="T574" s="2">
        <f t="shared" si="237"/>
        <v>0.38289674913709271</v>
      </c>
      <c r="U574" s="2">
        <f t="shared" si="238"/>
        <v>0.30303870636902364</v>
      </c>
      <c r="V574" s="2">
        <v>0</v>
      </c>
      <c r="W574" s="2">
        <f t="shared" si="257"/>
        <v>5</v>
      </c>
      <c r="X574" s="16">
        <f t="shared" si="258"/>
        <v>35</v>
      </c>
      <c r="Y574" s="16">
        <f t="shared" si="259"/>
        <v>-16.060339834942273</v>
      </c>
      <c r="Z574" s="1">
        <f t="shared" si="260"/>
        <v>2.4194641967188767E-58</v>
      </c>
      <c r="AA574" s="16">
        <f t="shared" si="261"/>
        <v>1</v>
      </c>
      <c r="AB574" s="1">
        <f t="shared" si="262"/>
        <v>0</v>
      </c>
      <c r="AC574" s="1">
        <f t="shared" si="263"/>
        <v>1</v>
      </c>
    </row>
    <row r="575" spans="4:29" x14ac:dyDescent="0.3">
      <c r="D575" s="2">
        <v>7.6</v>
      </c>
      <c r="E575" s="2">
        <v>12</v>
      </c>
      <c r="F575" s="2">
        <v>14</v>
      </c>
      <c r="G575" s="2">
        <v>75</v>
      </c>
      <c r="H575" s="2">
        <v>0.38</v>
      </c>
      <c r="I575" s="2">
        <v>245.5</v>
      </c>
      <c r="J575" s="2">
        <v>146.4</v>
      </c>
      <c r="K575" s="2">
        <f t="shared" si="191"/>
        <v>1.6769125683060109</v>
      </c>
      <c r="L575" s="2">
        <v>0.36</v>
      </c>
      <c r="N575" s="2">
        <f t="shared" si="232"/>
        <v>0.85359999999999991</v>
      </c>
      <c r="O575" s="2">
        <f t="shared" si="233"/>
        <v>0.96631162390064473</v>
      </c>
      <c r="P575" s="2">
        <f t="shared" si="234"/>
        <v>0.35355890437158471</v>
      </c>
      <c r="Q575" s="2">
        <f t="shared" si="235"/>
        <v>5</v>
      </c>
      <c r="R575" s="2">
        <f t="shared" si="236"/>
        <v>1.2</v>
      </c>
      <c r="S575" s="2">
        <f t="shared" si="256"/>
        <v>21.8</v>
      </c>
      <c r="T575" s="2">
        <f t="shared" si="237"/>
        <v>0.36588497501913247</v>
      </c>
      <c r="U575" s="2">
        <f t="shared" si="238"/>
        <v>0.23917156177661986</v>
      </c>
      <c r="V575" s="2">
        <v>0</v>
      </c>
      <c r="W575" s="2">
        <f t="shared" si="257"/>
        <v>0.65367964826681757</v>
      </c>
      <c r="X575" s="16">
        <f t="shared" si="258"/>
        <v>35</v>
      </c>
      <c r="Y575" s="16">
        <f t="shared" si="259"/>
        <v>4.7750676816639324</v>
      </c>
      <c r="Z575" s="1">
        <f t="shared" si="260"/>
        <v>0.99999910176587548</v>
      </c>
      <c r="AA575" s="16">
        <f t="shared" si="261"/>
        <v>0.436</v>
      </c>
      <c r="AB575" s="1">
        <f t="shared" si="262"/>
        <v>0</v>
      </c>
      <c r="AC575" s="1">
        <f t="shared" si="263"/>
        <v>0</v>
      </c>
    </row>
    <row r="576" spans="4:29" x14ac:dyDescent="0.3">
      <c r="D576" s="2">
        <v>7.6</v>
      </c>
      <c r="E576" s="2">
        <v>13.2</v>
      </c>
      <c r="F576" s="2">
        <v>42</v>
      </c>
      <c r="G576" s="2">
        <v>42</v>
      </c>
      <c r="H576" s="2">
        <v>0.38</v>
      </c>
      <c r="I576" s="2">
        <v>269.7</v>
      </c>
      <c r="J576" s="2">
        <v>158.9</v>
      </c>
      <c r="K576" s="2">
        <f t="shared" si="191"/>
        <v>1.6972938955317809</v>
      </c>
      <c r="L576" s="2">
        <v>0.35</v>
      </c>
      <c r="N576" s="2">
        <f t="shared" si="232"/>
        <v>0.82155999999999996</v>
      </c>
      <c r="O576" s="2">
        <f t="shared" si="233"/>
        <v>0.96631162390064473</v>
      </c>
      <c r="P576" s="2">
        <f t="shared" si="234"/>
        <v>0.34442390688483326</v>
      </c>
      <c r="Q576" s="2">
        <f t="shared" si="235"/>
        <v>5</v>
      </c>
      <c r="R576" s="2">
        <f t="shared" si="236"/>
        <v>1.2</v>
      </c>
      <c r="S576" s="2">
        <f t="shared" si="256"/>
        <v>50</v>
      </c>
      <c r="T576" s="2">
        <f t="shared" si="237"/>
        <v>0.35643150549562946</v>
      </c>
      <c r="U576" s="2">
        <f t="shared" si="238"/>
        <v>0.30303870636902364</v>
      </c>
      <c r="V576" s="2">
        <v>0</v>
      </c>
      <c r="W576" s="2">
        <f t="shared" si="257"/>
        <v>5</v>
      </c>
      <c r="X576" s="16">
        <f t="shared" si="258"/>
        <v>35</v>
      </c>
      <c r="Y576" s="16">
        <f t="shared" si="259"/>
        <v>-7.0640161664990373</v>
      </c>
      <c r="Z576" s="1">
        <f t="shared" si="260"/>
        <v>8.0878956714804426E-13</v>
      </c>
      <c r="AA576" s="16">
        <f t="shared" si="261"/>
        <v>1</v>
      </c>
      <c r="AB576" s="1">
        <f t="shared" si="262"/>
        <v>0</v>
      </c>
      <c r="AC576" s="1">
        <f t="shared" si="263"/>
        <v>1</v>
      </c>
    </row>
    <row r="577" spans="4:29" x14ac:dyDescent="0.3">
      <c r="D577" s="2">
        <v>7.6</v>
      </c>
      <c r="E577" s="2">
        <v>16.2</v>
      </c>
      <c r="F577" s="2">
        <v>30</v>
      </c>
      <c r="G577" s="2">
        <v>91</v>
      </c>
      <c r="H577" s="2">
        <v>0.38</v>
      </c>
      <c r="I577" s="2">
        <v>332.1</v>
      </c>
      <c r="J577" s="2">
        <v>191.8</v>
      </c>
      <c r="K577" s="2">
        <f t="shared" si="191"/>
        <v>1.7314911366006256</v>
      </c>
      <c r="L577" s="2">
        <v>0.31</v>
      </c>
      <c r="N577" s="2">
        <f t="shared" si="232"/>
        <v>0.74146000000000001</v>
      </c>
      <c r="O577" s="2">
        <f t="shared" si="233"/>
        <v>0.96631162390064473</v>
      </c>
      <c r="P577" s="2">
        <f t="shared" si="234"/>
        <v>0.31710636028154332</v>
      </c>
      <c r="Q577" s="2">
        <f t="shared" si="235"/>
        <v>5</v>
      </c>
      <c r="R577" s="2">
        <f t="shared" si="236"/>
        <v>1.2</v>
      </c>
      <c r="S577" s="2">
        <f t="shared" si="256"/>
        <v>41</v>
      </c>
      <c r="T577" s="2">
        <f t="shared" si="237"/>
        <v>0.32816159139377993</v>
      </c>
      <c r="U577" s="2">
        <f t="shared" si="238"/>
        <v>0.15608807757159404</v>
      </c>
      <c r="V577" s="2">
        <v>0</v>
      </c>
      <c r="W577" s="2">
        <f t="shared" si="257"/>
        <v>5</v>
      </c>
      <c r="X577" s="16">
        <f t="shared" si="258"/>
        <v>35</v>
      </c>
      <c r="Y577" s="16">
        <f t="shared" si="259"/>
        <v>-2.1471464952499728</v>
      </c>
      <c r="Z577" s="1">
        <f t="shared" si="260"/>
        <v>1.5890810366292071E-2</v>
      </c>
      <c r="AA577" s="16">
        <f t="shared" si="261"/>
        <v>0.82</v>
      </c>
      <c r="AB577" s="1">
        <f t="shared" si="262"/>
        <v>0</v>
      </c>
      <c r="AC577" s="1">
        <f t="shared" si="263"/>
        <v>1</v>
      </c>
    </row>
    <row r="578" spans="4:29" x14ac:dyDescent="0.3">
      <c r="D578" s="2">
        <v>7.6</v>
      </c>
      <c r="E578" s="2">
        <v>17.8</v>
      </c>
      <c r="F578" s="2">
        <v>33</v>
      </c>
      <c r="G578" s="2">
        <v>49</v>
      </c>
      <c r="H578" s="2">
        <v>0.38</v>
      </c>
      <c r="I578" s="2">
        <v>366</v>
      </c>
      <c r="J578" s="2">
        <v>210.1</v>
      </c>
      <c r="K578" s="2">
        <f t="shared" si="191"/>
        <v>1.7420276059019515</v>
      </c>
      <c r="L578" s="2">
        <v>0.28999999999999998</v>
      </c>
      <c r="N578" s="2">
        <f t="shared" ref="N578:N621" si="264">IF(E578&lt;=9.15,1-0.00765*E578,IF(AND(E578&gt;9.15,E578&lt;=23),1.174-0.0267*E578,IF(AND(E578&gt;23,E578&lt;=30),0.744-0.008*E578,0.5)))</f>
        <v>0.69873999999999992</v>
      </c>
      <c r="O578" s="2">
        <f t="shared" ref="O578:O621" si="265">(10^2.24)/(D578^2.56)</f>
        <v>0.96631162390064473</v>
      </c>
      <c r="P578" s="2">
        <f t="shared" ref="P578:P621" si="266">0.65*H578*I578*N578/J578</f>
        <v>0.30065441922893865</v>
      </c>
      <c r="Q578" s="2">
        <f t="shared" ref="Q578:Q621" si="267">IF(G578&lt;=5,0,IF(AND(G578&gt;5,G578&lt;35),EXP(1.76-190/G578^2),5))</f>
        <v>5</v>
      </c>
      <c r="R578" s="2">
        <f t="shared" ref="R578:R621" si="268">IF(G578&lt;=5,1,IF(AND(G578&gt;5,G578&lt;35),(0.99+(G578^1.5)/1000),1.2))</f>
        <v>1.2</v>
      </c>
      <c r="S578" s="2">
        <f t="shared" si="256"/>
        <v>44.6</v>
      </c>
      <c r="T578" s="2">
        <f t="shared" ref="T578:T621" si="269">P578/O578</f>
        <v>0.31113608880674259</v>
      </c>
      <c r="U578" s="2">
        <f t="shared" ref="U578:U621" si="270">1/(34-S578)+S578/135+50/((10*S578+45)^2)-1/200</f>
        <v>0.23123814690175304</v>
      </c>
      <c r="V578" s="2">
        <v>0</v>
      </c>
      <c r="W578" s="2">
        <f t="shared" si="257"/>
        <v>5</v>
      </c>
      <c r="X578" s="16">
        <f t="shared" si="258"/>
        <v>35</v>
      </c>
      <c r="Y578" s="16">
        <f t="shared" si="259"/>
        <v>-3.5517576970315412</v>
      </c>
      <c r="Z578" s="1">
        <f t="shared" si="260"/>
        <v>1.9133353585372673E-4</v>
      </c>
      <c r="AA578" s="16">
        <f t="shared" si="261"/>
        <v>0.89200000000000002</v>
      </c>
      <c r="AB578" s="1">
        <f t="shared" si="262"/>
        <v>0</v>
      </c>
      <c r="AC578" s="1">
        <f t="shared" si="263"/>
        <v>1</v>
      </c>
    </row>
    <row r="579" spans="4:29" x14ac:dyDescent="0.3">
      <c r="D579" s="2">
        <v>7.6</v>
      </c>
      <c r="E579" s="2">
        <v>1.8</v>
      </c>
      <c r="F579" s="2">
        <v>4</v>
      </c>
      <c r="G579" s="2">
        <v>98</v>
      </c>
      <c r="H579" s="2">
        <v>0.67</v>
      </c>
      <c r="I579" s="2">
        <v>29.7</v>
      </c>
      <c r="J579" s="2">
        <v>23.2</v>
      </c>
      <c r="K579" s="2">
        <f t="shared" si="191"/>
        <v>1.2801724137931034</v>
      </c>
      <c r="L579" s="2">
        <v>0.56000000000000005</v>
      </c>
      <c r="N579" s="2">
        <f t="shared" si="264"/>
        <v>0.98623000000000005</v>
      </c>
      <c r="O579" s="2">
        <f t="shared" si="265"/>
        <v>0.96631162390064473</v>
      </c>
      <c r="P579" s="2">
        <f t="shared" si="266"/>
        <v>0.54983810346982775</v>
      </c>
      <c r="Q579" s="2">
        <f t="shared" si="267"/>
        <v>5</v>
      </c>
      <c r="R579" s="2">
        <f t="shared" si="268"/>
        <v>1.2</v>
      </c>
      <c r="S579" s="2">
        <f t="shared" si="256"/>
        <v>9.8000000000000007</v>
      </c>
      <c r="T579" s="2">
        <f t="shared" si="269"/>
        <v>0.56900702617063992</v>
      </c>
      <c r="U579" s="2">
        <f t="shared" si="270"/>
        <v>0.11136001398239161</v>
      </c>
      <c r="V579" s="2">
        <v>1</v>
      </c>
      <c r="W579" s="2">
        <f t="shared" si="257"/>
        <v>0.19570938294353465</v>
      </c>
      <c r="X579" s="16">
        <f t="shared" si="258"/>
        <v>35</v>
      </c>
      <c r="Y579" s="16">
        <f t="shared" si="259"/>
        <v>8.6512374883804082</v>
      </c>
      <c r="Z579" s="1">
        <f t="shared" si="260"/>
        <v>1</v>
      </c>
      <c r="AA579" s="16">
        <f t="shared" si="261"/>
        <v>0.19600000000000001</v>
      </c>
      <c r="AB579" s="1">
        <f t="shared" si="262"/>
        <v>1</v>
      </c>
      <c r="AC579" s="1">
        <f t="shared" si="263"/>
        <v>0</v>
      </c>
    </row>
    <row r="580" spans="4:29" x14ac:dyDescent="0.3">
      <c r="D580" s="2">
        <v>7.6</v>
      </c>
      <c r="E580" s="2">
        <v>3.2</v>
      </c>
      <c r="F580" s="2">
        <v>14</v>
      </c>
      <c r="G580" s="2">
        <v>51</v>
      </c>
      <c r="H580" s="2">
        <v>0.67</v>
      </c>
      <c r="I580" s="2">
        <v>56.9</v>
      </c>
      <c r="J580" s="2">
        <v>36.700000000000003</v>
      </c>
      <c r="K580" s="2">
        <f t="shared" si="191"/>
        <v>1.550408719346049</v>
      </c>
      <c r="L580" s="2">
        <v>0.67</v>
      </c>
      <c r="N580" s="2">
        <f t="shared" si="264"/>
        <v>0.97551999999999994</v>
      </c>
      <c r="O580" s="2">
        <f t="shared" si="265"/>
        <v>0.96631162390064473</v>
      </c>
      <c r="P580" s="2">
        <f t="shared" si="266"/>
        <v>0.65867402790190743</v>
      </c>
      <c r="Q580" s="2">
        <f t="shared" si="267"/>
        <v>5</v>
      </c>
      <c r="R580" s="2">
        <f t="shared" si="268"/>
        <v>1.2</v>
      </c>
      <c r="S580" s="2">
        <f t="shared" si="256"/>
        <v>21.8</v>
      </c>
      <c r="T580" s="2">
        <f t="shared" si="269"/>
        <v>0.68163728098714427</v>
      </c>
      <c r="U580" s="2">
        <f t="shared" si="270"/>
        <v>0.23917156177661986</v>
      </c>
      <c r="V580" s="2">
        <v>0</v>
      </c>
      <c r="W580" s="2">
        <f t="shared" si="257"/>
        <v>0.35087805266497835</v>
      </c>
      <c r="X580" s="16">
        <f t="shared" si="258"/>
        <v>35</v>
      </c>
      <c r="Y580" s="16">
        <f t="shared" si="259"/>
        <v>5.9484847737342159</v>
      </c>
      <c r="Z580" s="1">
        <f t="shared" si="260"/>
        <v>0.99999999864681977</v>
      </c>
      <c r="AA580" s="16">
        <f t="shared" si="261"/>
        <v>0.436</v>
      </c>
      <c r="AB580" s="1">
        <f t="shared" si="262"/>
        <v>0</v>
      </c>
      <c r="AC580" s="1">
        <f t="shared" si="263"/>
        <v>0</v>
      </c>
    </row>
    <row r="581" spans="4:29" x14ac:dyDescent="0.3">
      <c r="D581" s="2">
        <v>7.6</v>
      </c>
      <c r="E581" s="2">
        <v>5.2</v>
      </c>
      <c r="F581" s="2">
        <v>21</v>
      </c>
      <c r="G581" s="2">
        <v>46</v>
      </c>
      <c r="H581" s="2">
        <v>0.67</v>
      </c>
      <c r="I581" s="2">
        <v>96.1</v>
      </c>
      <c r="J581" s="2">
        <v>56.3</v>
      </c>
      <c r="K581" s="2">
        <f t="shared" si="191"/>
        <v>1.7069271758436946</v>
      </c>
      <c r="L581" s="2">
        <v>0.73</v>
      </c>
      <c r="N581" s="2">
        <f t="shared" si="264"/>
        <v>0.96021999999999996</v>
      </c>
      <c r="O581" s="2">
        <f t="shared" si="265"/>
        <v>0.96631162390064473</v>
      </c>
      <c r="P581" s="2">
        <f t="shared" si="266"/>
        <v>0.71379565436944947</v>
      </c>
      <c r="Q581" s="2">
        <f t="shared" si="267"/>
        <v>5</v>
      </c>
      <c r="R581" s="2">
        <f t="shared" si="268"/>
        <v>1.2</v>
      </c>
      <c r="S581" s="2">
        <f t="shared" si="256"/>
        <v>30.2</v>
      </c>
      <c r="T581" s="2">
        <f t="shared" si="269"/>
        <v>0.73868060438734962</v>
      </c>
      <c r="U581" s="2">
        <f t="shared" si="270"/>
        <v>0.48227684979218893</v>
      </c>
      <c r="V581" s="2">
        <v>1</v>
      </c>
      <c r="W581" s="2">
        <f t="shared" si="257"/>
        <v>5</v>
      </c>
      <c r="X581" s="16">
        <f t="shared" si="258"/>
        <v>35</v>
      </c>
      <c r="Y581" s="16">
        <f t="shared" si="259"/>
        <v>3.9758169884964989</v>
      </c>
      <c r="Z581" s="1">
        <f t="shared" si="260"/>
        <v>0.99996493097513472</v>
      </c>
      <c r="AA581" s="16">
        <f t="shared" si="261"/>
        <v>0.60399999999999998</v>
      </c>
      <c r="AB581" s="1">
        <f t="shared" si="262"/>
        <v>0</v>
      </c>
      <c r="AC581" s="1">
        <f t="shared" si="263"/>
        <v>0</v>
      </c>
    </row>
    <row r="582" spans="4:29" x14ac:dyDescent="0.3">
      <c r="D582" s="2">
        <v>7.6</v>
      </c>
      <c r="E582" s="2">
        <v>2</v>
      </c>
      <c r="F582" s="2">
        <v>10</v>
      </c>
      <c r="G582" s="2">
        <v>58</v>
      </c>
      <c r="H582" s="2">
        <v>0.67</v>
      </c>
      <c r="I582" s="2">
        <v>37.700000000000003</v>
      </c>
      <c r="J582" s="2">
        <v>25.4</v>
      </c>
      <c r="K582" s="2">
        <f t="shared" si="191"/>
        <v>1.4842519685039373</v>
      </c>
      <c r="L582" s="2">
        <v>0.65</v>
      </c>
      <c r="N582" s="2">
        <f t="shared" si="264"/>
        <v>0.98470000000000002</v>
      </c>
      <c r="O582" s="2">
        <f t="shared" si="265"/>
        <v>0.96631162390064473</v>
      </c>
      <c r="P582" s="2">
        <f t="shared" si="266"/>
        <v>0.63650193877952776</v>
      </c>
      <c r="Q582" s="2">
        <f t="shared" si="267"/>
        <v>5</v>
      </c>
      <c r="R582" s="2">
        <f t="shared" si="268"/>
        <v>1.2</v>
      </c>
      <c r="S582" s="2">
        <f t="shared" si="256"/>
        <v>17</v>
      </c>
      <c r="T582" s="2">
        <f t="shared" si="269"/>
        <v>0.65869220967269693</v>
      </c>
      <c r="U582" s="2">
        <f t="shared" si="270"/>
        <v>0.18083112110296912</v>
      </c>
      <c r="V582" s="2">
        <v>0</v>
      </c>
      <c r="W582" s="2">
        <f t="shared" si="257"/>
        <v>0.27453052950607054</v>
      </c>
      <c r="X582" s="16">
        <f t="shared" si="258"/>
        <v>35</v>
      </c>
      <c r="Y582" s="16">
        <f t="shared" si="259"/>
        <v>6.9641158157885998</v>
      </c>
      <c r="Z582" s="1">
        <f t="shared" si="260"/>
        <v>0.99999999999834766</v>
      </c>
      <c r="AA582" s="16">
        <f t="shared" si="261"/>
        <v>0.34</v>
      </c>
      <c r="AB582" s="1">
        <f t="shared" si="262"/>
        <v>0</v>
      </c>
      <c r="AC582" s="1">
        <f t="shared" si="263"/>
        <v>0</v>
      </c>
    </row>
    <row r="583" spans="4:29" x14ac:dyDescent="0.3">
      <c r="D583" s="2">
        <v>7.6</v>
      </c>
      <c r="E583" s="2">
        <v>4.2</v>
      </c>
      <c r="F583" s="2">
        <v>9</v>
      </c>
      <c r="G583" s="2">
        <v>54</v>
      </c>
      <c r="H583" s="2">
        <v>0.67</v>
      </c>
      <c r="I583" s="2">
        <v>82.5</v>
      </c>
      <c r="J583" s="2">
        <v>48.7</v>
      </c>
      <c r="K583" s="2">
        <f t="shared" si="191"/>
        <v>1.6940451745379876</v>
      </c>
      <c r="L583" s="2">
        <v>0.73</v>
      </c>
      <c r="N583" s="2">
        <f t="shared" si="264"/>
        <v>0.96787000000000001</v>
      </c>
      <c r="O583" s="2">
        <f t="shared" si="265"/>
        <v>0.96631162390064473</v>
      </c>
      <c r="P583" s="2">
        <f t="shared" si="266"/>
        <v>0.71405255159137582</v>
      </c>
      <c r="Q583" s="2">
        <f t="shared" si="267"/>
        <v>5</v>
      </c>
      <c r="R583" s="2">
        <f t="shared" si="268"/>
        <v>1.2</v>
      </c>
      <c r="S583" s="2">
        <f t="shared" si="256"/>
        <v>15.799999999999999</v>
      </c>
      <c r="T583" s="2">
        <f t="shared" si="269"/>
        <v>0.73894645777829748</v>
      </c>
      <c r="U583" s="2">
        <f t="shared" si="270"/>
        <v>0.1681954191679009</v>
      </c>
      <c r="V583" s="2">
        <v>1</v>
      </c>
      <c r="W583" s="2">
        <f t="shared" si="257"/>
        <v>0.22761516399116938</v>
      </c>
      <c r="X583" s="16">
        <f t="shared" si="258"/>
        <v>35</v>
      </c>
      <c r="Y583" s="16">
        <f t="shared" si="259"/>
        <v>8.8455339059936655</v>
      </c>
      <c r="Z583" s="1">
        <f t="shared" si="260"/>
        <v>1</v>
      </c>
      <c r="AA583" s="16">
        <f t="shared" si="261"/>
        <v>0.316</v>
      </c>
      <c r="AB583" s="1">
        <f t="shared" si="262"/>
        <v>1</v>
      </c>
      <c r="AC583" s="1">
        <f t="shared" si="263"/>
        <v>0</v>
      </c>
    </row>
    <row r="584" spans="4:29" x14ac:dyDescent="0.3">
      <c r="D584" s="2">
        <v>7.6</v>
      </c>
      <c r="E584" s="2">
        <v>7.2</v>
      </c>
      <c r="F584" s="2">
        <v>11</v>
      </c>
      <c r="G584" s="2">
        <v>55</v>
      </c>
      <c r="H584" s="2">
        <v>0.67</v>
      </c>
      <c r="I584" s="2">
        <v>144.6</v>
      </c>
      <c r="J584" s="2">
        <v>81.3</v>
      </c>
      <c r="K584" s="2">
        <f t="shared" si="191"/>
        <v>1.7785977859778597</v>
      </c>
      <c r="L584" s="2">
        <v>0.74</v>
      </c>
      <c r="N584" s="2">
        <f t="shared" si="264"/>
        <v>0.94491999999999998</v>
      </c>
      <c r="O584" s="2">
        <f t="shared" si="265"/>
        <v>0.96631162390064473</v>
      </c>
      <c r="P584" s="2">
        <f t="shared" si="266"/>
        <v>0.73191550597785981</v>
      </c>
      <c r="Q584" s="2">
        <f t="shared" si="267"/>
        <v>5</v>
      </c>
      <c r="R584" s="2">
        <f t="shared" si="268"/>
        <v>1.2</v>
      </c>
      <c r="S584" s="2">
        <f t="shared" si="256"/>
        <v>18.2</v>
      </c>
      <c r="T584" s="2">
        <f t="shared" si="269"/>
        <v>0.75743216564381788</v>
      </c>
      <c r="U584" s="2">
        <f t="shared" si="270"/>
        <v>0.19407628144378197</v>
      </c>
      <c r="V584" s="2">
        <v>1</v>
      </c>
      <c r="W584" s="2">
        <f t="shared" si="257"/>
        <v>0.25622925754521791</v>
      </c>
      <c r="X584" s="16">
        <f t="shared" si="258"/>
        <v>35</v>
      </c>
      <c r="Y584" s="16">
        <f t="shared" si="259"/>
        <v>8.825254386162861</v>
      </c>
      <c r="Z584" s="1">
        <f t="shared" si="260"/>
        <v>1</v>
      </c>
      <c r="AA584" s="16">
        <f t="shared" si="261"/>
        <v>0.36399999999999999</v>
      </c>
      <c r="AB584" s="1">
        <f t="shared" si="262"/>
        <v>1</v>
      </c>
      <c r="AC584" s="1">
        <f t="shared" si="263"/>
        <v>0</v>
      </c>
    </row>
    <row r="585" spans="4:29" x14ac:dyDescent="0.3">
      <c r="D585" s="2">
        <v>7.6</v>
      </c>
      <c r="E585" s="2">
        <v>10.199999999999999</v>
      </c>
      <c r="F585" s="2">
        <v>21</v>
      </c>
      <c r="G585" s="2">
        <v>52</v>
      </c>
      <c r="H585" s="2">
        <v>0.67</v>
      </c>
      <c r="I585" s="2">
        <v>206.5</v>
      </c>
      <c r="J585" s="2">
        <v>113.8</v>
      </c>
      <c r="K585" s="2">
        <f t="shared" si="191"/>
        <v>1.8145869947275923</v>
      </c>
      <c r="L585" s="2">
        <v>0.72</v>
      </c>
      <c r="N585" s="2">
        <f t="shared" si="264"/>
        <v>0.90165999999999991</v>
      </c>
      <c r="O585" s="2">
        <f t="shared" si="265"/>
        <v>0.96631162390064473</v>
      </c>
      <c r="P585" s="2">
        <f t="shared" si="266"/>
        <v>0.71253919195957838</v>
      </c>
      <c r="Q585" s="2">
        <f t="shared" si="267"/>
        <v>5</v>
      </c>
      <c r="R585" s="2">
        <f t="shared" si="268"/>
        <v>1.2</v>
      </c>
      <c r="S585" s="2">
        <f t="shared" si="256"/>
        <v>30.2</v>
      </c>
      <c r="T585" s="2">
        <f t="shared" si="269"/>
        <v>0.73738033811838011</v>
      </c>
      <c r="U585" s="2">
        <f t="shared" si="270"/>
        <v>0.48227684979218893</v>
      </c>
      <c r="V585" s="2">
        <v>1</v>
      </c>
      <c r="W585" s="2">
        <f t="shared" si="257"/>
        <v>5</v>
      </c>
      <c r="X585" s="16">
        <f t="shared" si="258"/>
        <v>35</v>
      </c>
      <c r="Y585" s="16">
        <f t="shared" si="259"/>
        <v>4.9315208005803308</v>
      </c>
      <c r="Z585" s="1">
        <f t="shared" si="260"/>
        <v>0.99999959204061228</v>
      </c>
      <c r="AA585" s="16">
        <f t="shared" si="261"/>
        <v>0.60399999999999998</v>
      </c>
      <c r="AB585" s="1">
        <f t="shared" si="262"/>
        <v>0</v>
      </c>
      <c r="AC585" s="1">
        <f t="shared" si="263"/>
        <v>0</v>
      </c>
    </row>
    <row r="586" spans="4:29" x14ac:dyDescent="0.3">
      <c r="D586" s="2">
        <v>7.6</v>
      </c>
      <c r="E586" s="2">
        <v>6.2</v>
      </c>
      <c r="F586" s="2">
        <v>13</v>
      </c>
      <c r="G586" s="2">
        <v>54</v>
      </c>
      <c r="H586" s="2">
        <v>0.67</v>
      </c>
      <c r="I586" s="2">
        <v>123.1</v>
      </c>
      <c r="J586" s="2">
        <v>67.2</v>
      </c>
      <c r="K586" s="2">
        <f t="shared" si="191"/>
        <v>1.8318452380952379</v>
      </c>
      <c r="L586" s="2">
        <v>0.77</v>
      </c>
      <c r="N586" s="2">
        <f t="shared" si="264"/>
        <v>0.95257000000000003</v>
      </c>
      <c r="O586" s="2">
        <f t="shared" si="265"/>
        <v>0.96631162390064473</v>
      </c>
      <c r="P586" s="2">
        <f t="shared" si="266"/>
        <v>0.75993043643601199</v>
      </c>
      <c r="Q586" s="2">
        <f t="shared" si="267"/>
        <v>5</v>
      </c>
      <c r="R586" s="2">
        <f t="shared" si="268"/>
        <v>1.2</v>
      </c>
      <c r="S586" s="2">
        <f t="shared" si="256"/>
        <v>20.6</v>
      </c>
      <c r="T586" s="2">
        <f t="shared" si="269"/>
        <v>0.78642377638846173</v>
      </c>
      <c r="U586" s="2">
        <f t="shared" si="270"/>
        <v>0.2230130964604535</v>
      </c>
      <c r="V586" s="2">
        <v>0</v>
      </c>
      <c r="W586" s="2">
        <f t="shared" si="257"/>
        <v>0.28357878176650397</v>
      </c>
      <c r="X586" s="16">
        <f t="shared" si="258"/>
        <v>35</v>
      </c>
      <c r="Y586" s="16">
        <f t="shared" si="259"/>
        <v>7.9050966802611828</v>
      </c>
      <c r="Z586" s="1">
        <f t="shared" si="260"/>
        <v>0.99999999999999867</v>
      </c>
      <c r="AA586" s="16">
        <f t="shared" si="261"/>
        <v>0.41200000000000003</v>
      </c>
      <c r="AB586" s="1">
        <f t="shared" si="262"/>
        <v>0</v>
      </c>
      <c r="AC586" s="1">
        <f t="shared" si="263"/>
        <v>0</v>
      </c>
    </row>
    <row r="587" spans="4:29" x14ac:dyDescent="0.3">
      <c r="D587" s="2">
        <v>7.6</v>
      </c>
      <c r="E587" s="2">
        <v>8.8000000000000007</v>
      </c>
      <c r="F587" s="2">
        <v>15</v>
      </c>
      <c r="G587" s="2">
        <v>51</v>
      </c>
      <c r="H587" s="2">
        <v>0.67</v>
      </c>
      <c r="I587" s="2">
        <v>176.8</v>
      </c>
      <c r="J587" s="2">
        <v>95.4</v>
      </c>
      <c r="K587" s="2">
        <f t="shared" si="191"/>
        <v>1.8532494758909854</v>
      </c>
      <c r="L587" s="2">
        <v>0.76</v>
      </c>
      <c r="N587" s="2">
        <f t="shared" si="264"/>
        <v>0.93267999999999995</v>
      </c>
      <c r="O587" s="2">
        <f t="shared" si="265"/>
        <v>0.96631162390064473</v>
      </c>
      <c r="P587" s="2">
        <f t="shared" si="266"/>
        <v>0.7527568380712788</v>
      </c>
      <c r="Q587" s="2">
        <f t="shared" si="267"/>
        <v>5</v>
      </c>
      <c r="R587" s="2">
        <f t="shared" si="268"/>
        <v>1.2</v>
      </c>
      <c r="S587" s="2">
        <f t="shared" si="256"/>
        <v>23</v>
      </c>
      <c r="T587" s="2">
        <f t="shared" si="269"/>
        <v>0.77900008594812942</v>
      </c>
      <c r="U587" s="2">
        <f t="shared" si="270"/>
        <v>0.25694061830425469</v>
      </c>
      <c r="V587" s="2">
        <v>1</v>
      </c>
      <c r="W587" s="2">
        <f t="shared" si="257"/>
        <v>0.32983387670815145</v>
      </c>
      <c r="X587" s="16">
        <f t="shared" si="258"/>
        <v>35</v>
      </c>
      <c r="Y587" s="16">
        <f t="shared" si="259"/>
        <v>7.4940463954857481</v>
      </c>
      <c r="Z587" s="1">
        <f t="shared" si="260"/>
        <v>0.99999999999996658</v>
      </c>
      <c r="AA587" s="16">
        <f t="shared" si="261"/>
        <v>0.46</v>
      </c>
      <c r="AB587" s="1">
        <f t="shared" si="262"/>
        <v>1</v>
      </c>
      <c r="AC587" s="1">
        <f t="shared" si="263"/>
        <v>0</v>
      </c>
    </row>
    <row r="588" spans="4:29" x14ac:dyDescent="0.3">
      <c r="D588" s="2">
        <v>7.6</v>
      </c>
      <c r="E588" s="2">
        <v>11.2</v>
      </c>
      <c r="F588" s="2">
        <v>13</v>
      </c>
      <c r="G588" s="2">
        <v>40</v>
      </c>
      <c r="H588" s="2">
        <v>0.67</v>
      </c>
      <c r="I588" s="2">
        <v>226.6</v>
      </c>
      <c r="J588" s="2">
        <v>121.7</v>
      </c>
      <c r="K588" s="2">
        <f t="shared" si="191"/>
        <v>1.8619556285949055</v>
      </c>
      <c r="L588" s="2">
        <v>0.72</v>
      </c>
      <c r="N588" s="2">
        <f t="shared" si="264"/>
        <v>0.87495999999999996</v>
      </c>
      <c r="O588" s="2">
        <f t="shared" si="265"/>
        <v>0.96631162390064473</v>
      </c>
      <c r="P588" s="2">
        <f t="shared" si="266"/>
        <v>0.70948903145439612</v>
      </c>
      <c r="Q588" s="2">
        <f t="shared" si="267"/>
        <v>5</v>
      </c>
      <c r="R588" s="2">
        <f t="shared" si="268"/>
        <v>1.2</v>
      </c>
      <c r="S588" s="2">
        <f t="shared" si="256"/>
        <v>20.6</v>
      </c>
      <c r="T588" s="2">
        <f t="shared" si="269"/>
        <v>0.73422384032849541</v>
      </c>
      <c r="U588" s="2">
        <f t="shared" si="270"/>
        <v>0.2230130964604535</v>
      </c>
      <c r="V588" s="2">
        <v>1</v>
      </c>
      <c r="W588" s="2">
        <f t="shared" si="257"/>
        <v>0.30373992808606748</v>
      </c>
      <c r="X588" s="16">
        <f t="shared" si="258"/>
        <v>35</v>
      </c>
      <c r="Y588" s="16">
        <f t="shared" si="259"/>
        <v>8.380109603826206</v>
      </c>
      <c r="Z588" s="1">
        <f t="shared" si="260"/>
        <v>1</v>
      </c>
      <c r="AA588" s="16">
        <f t="shared" si="261"/>
        <v>0.41200000000000003</v>
      </c>
      <c r="AB588" s="1">
        <f t="shared" si="262"/>
        <v>1</v>
      </c>
      <c r="AC588" s="1">
        <f t="shared" si="263"/>
        <v>0</v>
      </c>
    </row>
    <row r="589" spans="4:29" x14ac:dyDescent="0.3">
      <c r="D589" s="2">
        <v>7.6</v>
      </c>
      <c r="E589" s="2">
        <v>5.6</v>
      </c>
      <c r="F589" s="2">
        <v>26</v>
      </c>
      <c r="G589" s="2">
        <v>36</v>
      </c>
      <c r="H589" s="2">
        <v>0.67</v>
      </c>
      <c r="I589" s="2">
        <v>112.9</v>
      </c>
      <c r="J589" s="2">
        <v>73.400000000000006</v>
      </c>
      <c r="K589" s="2">
        <f t="shared" si="191"/>
        <v>1.5381471389645776</v>
      </c>
      <c r="L589" s="2">
        <v>0.65</v>
      </c>
      <c r="N589" s="2">
        <f t="shared" si="264"/>
        <v>0.95716000000000001</v>
      </c>
      <c r="O589" s="2">
        <f t="shared" si="265"/>
        <v>0.96631162390064473</v>
      </c>
      <c r="P589" s="2">
        <f t="shared" si="266"/>
        <v>0.64116614471389655</v>
      </c>
      <c r="Q589" s="2">
        <f t="shared" si="267"/>
        <v>5</v>
      </c>
      <c r="R589" s="2">
        <f t="shared" si="268"/>
        <v>1.2</v>
      </c>
      <c r="S589" s="2">
        <f t="shared" si="256"/>
        <v>36.200000000000003</v>
      </c>
      <c r="T589" s="2">
        <f t="shared" si="269"/>
        <v>0.66351902311362509</v>
      </c>
      <c r="U589" s="2">
        <f t="shared" si="270"/>
        <v>-0.19109546334361999</v>
      </c>
      <c r="V589" s="2">
        <v>0</v>
      </c>
      <c r="W589" s="2">
        <f t="shared" si="257"/>
        <v>5</v>
      </c>
      <c r="X589" s="16">
        <f t="shared" si="258"/>
        <v>35</v>
      </c>
      <c r="Y589" s="16">
        <f t="shared" si="259"/>
        <v>1.6987817449266365</v>
      </c>
      <c r="Z589" s="1">
        <f t="shared" si="260"/>
        <v>0.95531984277710258</v>
      </c>
      <c r="AA589" s="16">
        <f t="shared" si="261"/>
        <v>0.72400000000000009</v>
      </c>
      <c r="AB589" s="1">
        <f t="shared" si="262"/>
        <v>0</v>
      </c>
      <c r="AC589" s="1">
        <f t="shared" si="263"/>
        <v>1</v>
      </c>
    </row>
    <row r="590" spans="4:29" x14ac:dyDescent="0.3">
      <c r="D590" s="2">
        <v>7.6</v>
      </c>
      <c r="E590" s="2">
        <v>6.2</v>
      </c>
      <c r="F590" s="2">
        <v>14</v>
      </c>
      <c r="G590" s="2">
        <v>36</v>
      </c>
      <c r="H590" s="2">
        <v>0.67</v>
      </c>
      <c r="I590" s="2">
        <v>109.2</v>
      </c>
      <c r="J590" s="2">
        <v>83.7</v>
      </c>
      <c r="K590" s="2">
        <f t="shared" si="191"/>
        <v>1.3046594982078854</v>
      </c>
      <c r="L590" s="2">
        <v>0.55000000000000004</v>
      </c>
      <c r="N590" s="2">
        <f t="shared" si="264"/>
        <v>0.95257000000000003</v>
      </c>
      <c r="O590" s="2">
        <f t="shared" si="265"/>
        <v>0.96631162390064473</v>
      </c>
      <c r="P590" s="2">
        <f t="shared" si="266"/>
        <v>0.54123047146953418</v>
      </c>
      <c r="Q590" s="2">
        <f t="shared" si="267"/>
        <v>5</v>
      </c>
      <c r="R590" s="2">
        <f t="shared" si="268"/>
        <v>1.2</v>
      </c>
      <c r="S590" s="2">
        <f t="shared" si="256"/>
        <v>21.8</v>
      </c>
      <c r="T590" s="2">
        <f t="shared" si="269"/>
        <v>0.56009930759684512</v>
      </c>
      <c r="U590" s="2">
        <f t="shared" si="270"/>
        <v>0.23917156177661986</v>
      </c>
      <c r="V590" s="2">
        <v>1</v>
      </c>
      <c r="W590" s="2">
        <f t="shared" si="257"/>
        <v>0.42701634965914576</v>
      </c>
      <c r="X590" s="16">
        <f t="shared" si="258"/>
        <v>35</v>
      </c>
      <c r="Y590" s="16">
        <f t="shared" si="259"/>
        <v>6.1094777761603085</v>
      </c>
      <c r="Z590" s="1">
        <f t="shared" si="260"/>
        <v>0.99999999950021168</v>
      </c>
      <c r="AA590" s="16">
        <f t="shared" si="261"/>
        <v>0.436</v>
      </c>
      <c r="AB590" s="1">
        <f t="shared" si="262"/>
        <v>1</v>
      </c>
      <c r="AC590" s="1">
        <f t="shared" si="263"/>
        <v>0</v>
      </c>
    </row>
    <row r="591" spans="4:29" x14ac:dyDescent="0.3">
      <c r="D591" s="2">
        <v>7.6</v>
      </c>
      <c r="E591" s="2">
        <v>13.2</v>
      </c>
      <c r="F591" s="2">
        <v>25</v>
      </c>
      <c r="G591" s="2">
        <v>67</v>
      </c>
      <c r="H591" s="2">
        <v>0.67</v>
      </c>
      <c r="I591" s="2">
        <v>263.3</v>
      </c>
      <c r="J591" s="2">
        <v>169.2</v>
      </c>
      <c r="K591" s="2">
        <f t="shared" si="191"/>
        <v>1.5561465721040191</v>
      </c>
      <c r="L591" s="2">
        <v>0.56000000000000005</v>
      </c>
      <c r="N591" s="2">
        <f t="shared" si="264"/>
        <v>0.82155999999999996</v>
      </c>
      <c r="O591" s="2">
        <f t="shared" si="265"/>
        <v>0.96631162390064473</v>
      </c>
      <c r="P591" s="2">
        <f t="shared" si="266"/>
        <v>0.55677271722222232</v>
      </c>
      <c r="Q591" s="2">
        <f t="shared" si="267"/>
        <v>5</v>
      </c>
      <c r="R591" s="2">
        <f t="shared" si="268"/>
        <v>1.2</v>
      </c>
      <c r="S591" s="2">
        <f t="shared" si="256"/>
        <v>35</v>
      </c>
      <c r="T591" s="2">
        <f t="shared" si="269"/>
        <v>0.57618340031421289</v>
      </c>
      <c r="U591" s="2">
        <f t="shared" si="270"/>
        <v>-0.74542027927623178</v>
      </c>
      <c r="V591" s="2">
        <v>0</v>
      </c>
      <c r="W591" s="2">
        <f t="shared" si="257"/>
        <v>5</v>
      </c>
      <c r="X591" s="16">
        <f t="shared" si="258"/>
        <v>35</v>
      </c>
      <c r="Y591" s="16">
        <f t="shared" si="259"/>
        <v>2.5692302885700413</v>
      </c>
      <c r="Z591" s="1">
        <f t="shared" si="260"/>
        <v>0.99490376505400824</v>
      </c>
      <c r="AA591" s="16">
        <f t="shared" si="261"/>
        <v>0.7</v>
      </c>
      <c r="AB591" s="1">
        <f t="shared" si="262"/>
        <v>0</v>
      </c>
      <c r="AC591" s="1">
        <f t="shared" si="263"/>
        <v>1</v>
      </c>
    </row>
    <row r="592" spans="4:29" x14ac:dyDescent="0.3">
      <c r="D592" s="2">
        <v>7.6</v>
      </c>
      <c r="E592" s="2">
        <v>14.2</v>
      </c>
      <c r="F592" s="2">
        <v>22</v>
      </c>
      <c r="G592" s="2">
        <v>52</v>
      </c>
      <c r="H592" s="2">
        <v>0.67</v>
      </c>
      <c r="I592" s="2">
        <v>284.60000000000002</v>
      </c>
      <c r="J592" s="2">
        <v>180.6</v>
      </c>
      <c r="K592" s="2">
        <f t="shared" si="191"/>
        <v>1.575858250276855</v>
      </c>
      <c r="L592" s="2">
        <v>0.55000000000000004</v>
      </c>
      <c r="N592" s="2">
        <f t="shared" si="264"/>
        <v>0.7948599999999999</v>
      </c>
      <c r="O592" s="2">
        <f t="shared" si="265"/>
        <v>0.96631162390064473</v>
      </c>
      <c r="P592" s="2">
        <f t="shared" si="266"/>
        <v>0.54550150297895905</v>
      </c>
      <c r="Q592" s="2">
        <f t="shared" si="267"/>
        <v>5</v>
      </c>
      <c r="R592" s="2">
        <f t="shared" si="268"/>
        <v>1.2</v>
      </c>
      <c r="S592" s="2">
        <f t="shared" si="256"/>
        <v>31.4</v>
      </c>
      <c r="T592" s="2">
        <f t="shared" si="269"/>
        <v>0.56451923943227555</v>
      </c>
      <c r="U592" s="2">
        <f t="shared" si="270"/>
        <v>0.61259593198796791</v>
      </c>
      <c r="V592" s="2">
        <v>0</v>
      </c>
      <c r="W592" s="2">
        <f t="shared" si="257"/>
        <v>5</v>
      </c>
      <c r="X592" s="16">
        <f t="shared" si="258"/>
        <v>35</v>
      </c>
      <c r="Y592" s="16">
        <f t="shared" si="259"/>
        <v>3.8243551762426655</v>
      </c>
      <c r="Z592" s="1">
        <f t="shared" si="260"/>
        <v>0.99993444260565345</v>
      </c>
      <c r="AA592" s="16">
        <f t="shared" si="261"/>
        <v>0.628</v>
      </c>
      <c r="AB592" s="1">
        <f t="shared" si="262"/>
        <v>0</v>
      </c>
      <c r="AC592" s="1">
        <f t="shared" si="263"/>
        <v>1</v>
      </c>
    </row>
    <row r="593" spans="4:29" x14ac:dyDescent="0.3">
      <c r="D593" s="2">
        <v>7.6</v>
      </c>
      <c r="E593" s="2">
        <v>15.2</v>
      </c>
      <c r="F593" s="2">
        <v>15</v>
      </c>
      <c r="G593" s="2">
        <v>53</v>
      </c>
      <c r="H593" s="2">
        <v>0.67</v>
      </c>
      <c r="I593" s="2">
        <v>305.8</v>
      </c>
      <c r="J593" s="2">
        <v>192</v>
      </c>
      <c r="K593" s="2">
        <f t="shared" si="191"/>
        <v>1.5927083333333334</v>
      </c>
      <c r="L593" s="2">
        <v>0.53</v>
      </c>
      <c r="N593" s="2">
        <f t="shared" si="264"/>
        <v>0.76815999999999995</v>
      </c>
      <c r="O593" s="2">
        <f t="shared" si="265"/>
        <v>0.96631162390064473</v>
      </c>
      <c r="P593" s="2">
        <f t="shared" si="266"/>
        <v>0.5328145799166667</v>
      </c>
      <c r="Q593" s="2">
        <f t="shared" si="267"/>
        <v>5</v>
      </c>
      <c r="R593" s="2">
        <f t="shared" si="268"/>
        <v>1.2</v>
      </c>
      <c r="S593" s="2">
        <f t="shared" si="256"/>
        <v>23</v>
      </c>
      <c r="T593" s="2">
        <f t="shared" si="269"/>
        <v>0.55139001408871613</v>
      </c>
      <c r="U593" s="2">
        <f t="shared" si="270"/>
        <v>0.25694061830425469</v>
      </c>
      <c r="V593" s="2">
        <v>1</v>
      </c>
      <c r="W593" s="2">
        <f t="shared" si="257"/>
        <v>0.46598707219770963</v>
      </c>
      <c r="X593" s="16">
        <f t="shared" si="258"/>
        <v>35</v>
      </c>
      <c r="Y593" s="16">
        <f t="shared" si="259"/>
        <v>6.747700524395646</v>
      </c>
      <c r="Z593" s="1">
        <f t="shared" si="260"/>
        <v>0.99999999999248967</v>
      </c>
      <c r="AA593" s="16">
        <f t="shared" si="261"/>
        <v>0.46</v>
      </c>
      <c r="AB593" s="1">
        <f t="shared" si="262"/>
        <v>1</v>
      </c>
      <c r="AC593" s="1">
        <f t="shared" si="263"/>
        <v>0</v>
      </c>
    </row>
    <row r="594" spans="4:29" hidden="1" x14ac:dyDescent="0.3">
      <c r="D594" s="2">
        <v>7.6</v>
      </c>
      <c r="E594" s="2">
        <v>1.2</v>
      </c>
      <c r="F594" s="2">
        <v>11</v>
      </c>
      <c r="G594" s="2">
        <v>49</v>
      </c>
      <c r="H594" s="2">
        <v>0.67</v>
      </c>
      <c r="I594" s="2">
        <v>19.3</v>
      </c>
      <c r="J594" s="2">
        <v>19.3</v>
      </c>
      <c r="K594" s="2">
        <f t="shared" si="191"/>
        <v>1</v>
      </c>
      <c r="L594" s="2">
        <v>0.44</v>
      </c>
      <c r="N594" s="2">
        <f t="shared" si="264"/>
        <v>0.99082000000000003</v>
      </c>
      <c r="O594" s="2">
        <f t="shared" si="265"/>
        <v>0.96631162390064473</v>
      </c>
      <c r="P594" s="2">
        <f t="shared" si="266"/>
        <v>0.43150211000000005</v>
      </c>
      <c r="Q594" s="2">
        <f t="shared" si="267"/>
        <v>5</v>
      </c>
      <c r="R594" s="2">
        <f t="shared" si="268"/>
        <v>1.2</v>
      </c>
      <c r="S594" s="2">
        <f t="shared" ref="S594:S612" si="271">Q594+R594*F594</f>
        <v>18.2</v>
      </c>
      <c r="T594" s="2">
        <f t="shared" si="269"/>
        <v>0.44654550284532923</v>
      </c>
      <c r="U594" s="2">
        <f t="shared" si="270"/>
        <v>0.19407628144378197</v>
      </c>
      <c r="V594" s="2">
        <v>0</v>
      </c>
      <c r="W594" s="2">
        <f t="shared" ref="W594:W612" si="272">IF(S594&lt;=30,U594/T594,"Non-Liq.")</f>
        <v>0.43461703277080033</v>
      </c>
    </row>
    <row r="595" spans="4:29" x14ac:dyDescent="0.3">
      <c r="D595" s="2">
        <v>7.6</v>
      </c>
      <c r="E595" s="2">
        <v>5.8</v>
      </c>
      <c r="F595" s="2">
        <v>16</v>
      </c>
      <c r="G595" s="2">
        <v>50</v>
      </c>
      <c r="H595" s="2">
        <v>0.67</v>
      </c>
      <c r="I595" s="2">
        <v>108.7</v>
      </c>
      <c r="J595" s="2">
        <v>83.2</v>
      </c>
      <c r="K595" s="2">
        <f t="shared" si="191"/>
        <v>1.3064903846153846</v>
      </c>
      <c r="L595" s="2">
        <v>0.55000000000000004</v>
      </c>
      <c r="N595" s="2">
        <f t="shared" si="264"/>
        <v>0.95562999999999998</v>
      </c>
      <c r="O595" s="2">
        <f t="shared" si="265"/>
        <v>0.96631162390064473</v>
      </c>
      <c r="P595" s="2">
        <f t="shared" si="266"/>
        <v>0.54373107242187513</v>
      </c>
      <c r="Q595" s="2">
        <f t="shared" si="267"/>
        <v>5</v>
      </c>
      <c r="R595" s="2">
        <f t="shared" si="268"/>
        <v>1.2</v>
      </c>
      <c r="S595" s="2">
        <f t="shared" ref="S595:S611" si="273">IF(Q595+R595*F595&lt;=50,Q595+R595*F595,50)</f>
        <v>24.2</v>
      </c>
      <c r="T595" s="2">
        <f t="shared" si="269"/>
        <v>0.56268708662225619</v>
      </c>
      <c r="U595" s="2">
        <f t="shared" si="270"/>
        <v>0.27690710007315766</v>
      </c>
      <c r="V595" s="2">
        <v>1</v>
      </c>
      <c r="W595" s="2">
        <f t="shared" ref="W595:W611" si="274">IF(S595&lt;=30,U595/T595,5)</f>
        <v>0.49211561213426475</v>
      </c>
      <c r="X595" s="16">
        <f t="shared" ref="X595:X611" si="275">IF(G595&lt;5,5,IF(G595&gt;35,35,G595))</f>
        <v>35</v>
      </c>
      <c r="Y595" s="16">
        <f t="shared" ref="Y595:Y611" si="276">-(F595*(1+0.004*X595)-13.32*LN(P595)-29.53*LN(D595)-3.7*LN(J595/100)+0.05*X595+16.85)/2.7</f>
        <v>5.2795631460902346</v>
      </c>
      <c r="Z595" s="1">
        <f t="shared" ref="Z595:Z611" si="277">_xlfn.NORM.S.DIST(Y595,TRUE)</f>
        <v>0.9999999352538762</v>
      </c>
      <c r="AA595" s="16">
        <f t="shared" ref="AA595:AA611" si="278">S595/50</f>
        <v>0.48399999999999999</v>
      </c>
      <c r="AB595" s="1">
        <f t="shared" ref="AB595:AB611" si="279">IF(AND(V595=1,W595&lt;=1),1,0)</f>
        <v>1</v>
      </c>
      <c r="AC595" s="1">
        <f t="shared" ref="AC595:AC611" si="280">IF(AND(V595=0,W595&gt;1),1,0)</f>
        <v>0</v>
      </c>
    </row>
    <row r="596" spans="4:29" x14ac:dyDescent="0.3">
      <c r="D596" s="2">
        <v>7.6</v>
      </c>
      <c r="E596" s="2">
        <v>7.2</v>
      </c>
      <c r="F596" s="2">
        <v>16</v>
      </c>
      <c r="G596" s="2">
        <v>40</v>
      </c>
      <c r="H596" s="2">
        <v>0.67</v>
      </c>
      <c r="I596" s="2">
        <v>138.4</v>
      </c>
      <c r="J596" s="2">
        <v>99.2</v>
      </c>
      <c r="K596" s="2">
        <f t="shared" si="191"/>
        <v>1.3951612903225807</v>
      </c>
      <c r="L596" s="2">
        <v>0.57999999999999996</v>
      </c>
      <c r="N596" s="2">
        <f t="shared" si="264"/>
        <v>0.94491999999999998</v>
      </c>
      <c r="O596" s="2">
        <f t="shared" si="265"/>
        <v>0.96631162390064473</v>
      </c>
      <c r="P596" s="2">
        <f t="shared" si="266"/>
        <v>0.57412653370967748</v>
      </c>
      <c r="Q596" s="2">
        <f t="shared" si="267"/>
        <v>5</v>
      </c>
      <c r="R596" s="2">
        <f t="shared" si="268"/>
        <v>1.2</v>
      </c>
      <c r="S596" s="2">
        <f t="shared" si="273"/>
        <v>24.2</v>
      </c>
      <c r="T596" s="2">
        <f t="shared" si="269"/>
        <v>0.59414222028307984</v>
      </c>
      <c r="U596" s="2">
        <f t="shared" si="270"/>
        <v>0.27690710007315766</v>
      </c>
      <c r="V596" s="2">
        <v>1</v>
      </c>
      <c r="W596" s="2">
        <f t="shared" si="274"/>
        <v>0.46606198081870853</v>
      </c>
      <c r="X596" s="16">
        <f t="shared" si="275"/>
        <v>35</v>
      </c>
      <c r="Y596" s="16">
        <f t="shared" si="276"/>
        <v>5.7889473755858489</v>
      </c>
      <c r="Z596" s="1">
        <f t="shared" si="277"/>
        <v>0.99999999645855586</v>
      </c>
      <c r="AA596" s="16">
        <f t="shared" si="278"/>
        <v>0.48399999999999999</v>
      </c>
      <c r="AB596" s="1">
        <f t="shared" si="279"/>
        <v>1</v>
      </c>
      <c r="AC596" s="1">
        <f t="shared" si="280"/>
        <v>0</v>
      </c>
    </row>
    <row r="597" spans="4:29" x14ac:dyDescent="0.3">
      <c r="D597" s="2">
        <v>7.6</v>
      </c>
      <c r="E597" s="2">
        <v>8.8000000000000007</v>
      </c>
      <c r="F597" s="2">
        <v>15</v>
      </c>
      <c r="G597" s="2">
        <v>72</v>
      </c>
      <c r="H597" s="2">
        <v>0.67</v>
      </c>
      <c r="I597" s="2">
        <v>171.8</v>
      </c>
      <c r="J597" s="2">
        <v>116.9</v>
      </c>
      <c r="K597" s="2">
        <f t="shared" si="191"/>
        <v>1.4696321642429426</v>
      </c>
      <c r="L597" s="2">
        <v>0.6</v>
      </c>
      <c r="N597" s="2">
        <f t="shared" si="264"/>
        <v>0.93267999999999995</v>
      </c>
      <c r="O597" s="2">
        <f t="shared" si="265"/>
        <v>0.96631162390064473</v>
      </c>
      <c r="P597" s="2">
        <f t="shared" si="266"/>
        <v>0.59693833748503</v>
      </c>
      <c r="Q597" s="2">
        <f t="shared" si="267"/>
        <v>5</v>
      </c>
      <c r="R597" s="2">
        <f t="shared" si="268"/>
        <v>1.2</v>
      </c>
      <c r="S597" s="2">
        <f t="shared" si="273"/>
        <v>23</v>
      </c>
      <c r="T597" s="2">
        <f t="shared" si="269"/>
        <v>0.6177493085257626</v>
      </c>
      <c r="U597" s="2">
        <f t="shared" si="270"/>
        <v>0.25694061830425469</v>
      </c>
      <c r="V597" s="2">
        <v>0</v>
      </c>
      <c r="W597" s="2">
        <f t="shared" si="274"/>
        <v>0.41593024024168412</v>
      </c>
      <c r="X597" s="16">
        <f t="shared" si="275"/>
        <v>35</v>
      </c>
      <c r="Y597" s="16">
        <f t="shared" si="276"/>
        <v>6.6283806089924484</v>
      </c>
      <c r="Z597" s="1">
        <f t="shared" si="277"/>
        <v>0.99999999998303057</v>
      </c>
      <c r="AA597" s="16">
        <f t="shared" si="278"/>
        <v>0.46</v>
      </c>
      <c r="AB597" s="1">
        <f t="shared" si="279"/>
        <v>0</v>
      </c>
      <c r="AC597" s="1">
        <f t="shared" si="280"/>
        <v>0</v>
      </c>
    </row>
    <row r="598" spans="4:29" x14ac:dyDescent="0.3">
      <c r="D598" s="2">
        <v>7.6</v>
      </c>
      <c r="E598" s="2">
        <v>10.199999999999999</v>
      </c>
      <c r="F598" s="2">
        <v>13</v>
      </c>
      <c r="G598" s="2">
        <v>65</v>
      </c>
      <c r="H598" s="2">
        <v>0.67</v>
      </c>
      <c r="I598" s="2">
        <v>200.9</v>
      </c>
      <c r="J598" s="2">
        <v>132.30000000000001</v>
      </c>
      <c r="K598" s="2">
        <f t="shared" si="191"/>
        <v>1.5185185185185184</v>
      </c>
      <c r="L598" s="2">
        <v>0.61</v>
      </c>
      <c r="N598" s="2">
        <f t="shared" si="264"/>
        <v>0.90165999999999991</v>
      </c>
      <c r="O598" s="2">
        <f t="shared" si="265"/>
        <v>0.96631162390064473</v>
      </c>
      <c r="P598" s="2">
        <f t="shared" si="266"/>
        <v>0.59628111592592592</v>
      </c>
      <c r="Q598" s="2">
        <f t="shared" si="267"/>
        <v>5</v>
      </c>
      <c r="R598" s="2">
        <f t="shared" si="268"/>
        <v>1.2</v>
      </c>
      <c r="S598" s="2">
        <f t="shared" si="273"/>
        <v>20.6</v>
      </c>
      <c r="T598" s="2">
        <f t="shared" si="269"/>
        <v>0.61706917435077335</v>
      </c>
      <c r="U598" s="2">
        <f t="shared" si="270"/>
        <v>0.2230130964604535</v>
      </c>
      <c r="V598" s="2">
        <v>1</v>
      </c>
      <c r="W598" s="2">
        <f t="shared" si="274"/>
        <v>0.3614069633199366</v>
      </c>
      <c r="X598" s="16">
        <f t="shared" si="275"/>
        <v>35</v>
      </c>
      <c r="Y598" s="16">
        <f t="shared" si="276"/>
        <v>7.6369782457536086</v>
      </c>
      <c r="Z598" s="1">
        <f t="shared" si="277"/>
        <v>0.9999999999999889</v>
      </c>
      <c r="AA598" s="16">
        <f t="shared" si="278"/>
        <v>0.41200000000000003</v>
      </c>
      <c r="AB598" s="1">
        <f t="shared" si="279"/>
        <v>1</v>
      </c>
      <c r="AC598" s="1">
        <f t="shared" si="280"/>
        <v>0</v>
      </c>
    </row>
    <row r="599" spans="4:29" x14ac:dyDescent="0.3">
      <c r="D599" s="2">
        <v>7.6</v>
      </c>
      <c r="E599" s="2">
        <v>14.8</v>
      </c>
      <c r="F599" s="2">
        <v>35</v>
      </c>
      <c r="G599" s="2">
        <v>49</v>
      </c>
      <c r="H599" s="2">
        <v>0.67</v>
      </c>
      <c r="I599" s="2">
        <v>296.89999999999998</v>
      </c>
      <c r="J599" s="2">
        <v>183.1</v>
      </c>
      <c r="K599" s="2">
        <f t="shared" si="191"/>
        <v>1.6215182960131076</v>
      </c>
      <c r="L599" s="2">
        <v>0.55000000000000004</v>
      </c>
      <c r="N599" s="2">
        <f t="shared" si="264"/>
        <v>0.77883999999999987</v>
      </c>
      <c r="O599" s="2">
        <f t="shared" si="265"/>
        <v>0.96631162390064473</v>
      </c>
      <c r="P599" s="2">
        <f t="shared" si="266"/>
        <v>0.54999439135991246</v>
      </c>
      <c r="Q599" s="2">
        <f t="shared" si="267"/>
        <v>5</v>
      </c>
      <c r="R599" s="2">
        <f t="shared" si="268"/>
        <v>1.2</v>
      </c>
      <c r="S599" s="2">
        <f t="shared" si="273"/>
        <v>47</v>
      </c>
      <c r="T599" s="2">
        <f t="shared" si="269"/>
        <v>0.56916876270181593</v>
      </c>
      <c r="U599" s="2">
        <f t="shared" si="270"/>
        <v>0.26641359040689799</v>
      </c>
      <c r="V599" s="2">
        <v>0</v>
      </c>
      <c r="W599" s="2">
        <f t="shared" si="274"/>
        <v>5</v>
      </c>
      <c r="X599" s="16">
        <f t="shared" si="275"/>
        <v>35</v>
      </c>
      <c r="Y599" s="16">
        <f t="shared" si="276"/>
        <v>-1.6052283541555099</v>
      </c>
      <c r="Z599" s="1">
        <f t="shared" si="277"/>
        <v>5.4221779846260788E-2</v>
      </c>
      <c r="AA599" s="16">
        <f t="shared" si="278"/>
        <v>0.94</v>
      </c>
      <c r="AB599" s="1">
        <f t="shared" si="279"/>
        <v>0</v>
      </c>
      <c r="AC599" s="1">
        <f t="shared" si="280"/>
        <v>1</v>
      </c>
    </row>
    <row r="600" spans="4:29" x14ac:dyDescent="0.3">
      <c r="D600" s="2">
        <v>7.6</v>
      </c>
      <c r="E600" s="2">
        <v>18.8</v>
      </c>
      <c r="F600" s="2">
        <v>24</v>
      </c>
      <c r="G600" s="2">
        <v>45</v>
      </c>
      <c r="H600" s="2">
        <v>0.67</v>
      </c>
      <c r="I600" s="2">
        <v>386.7</v>
      </c>
      <c r="J600" s="2">
        <v>233.7</v>
      </c>
      <c r="K600" s="2">
        <f t="shared" si="191"/>
        <v>1.6546854942233633</v>
      </c>
      <c r="L600" s="2">
        <v>0.47</v>
      </c>
      <c r="N600" s="2">
        <f t="shared" si="264"/>
        <v>0.67203999999999986</v>
      </c>
      <c r="O600" s="2">
        <f t="shared" si="265"/>
        <v>0.96631162390064473</v>
      </c>
      <c r="P600" s="2">
        <f t="shared" si="266"/>
        <v>0.48428246261874197</v>
      </c>
      <c r="Q600" s="2">
        <f t="shared" si="267"/>
        <v>5</v>
      </c>
      <c r="R600" s="2">
        <f t="shared" si="268"/>
        <v>1.2</v>
      </c>
      <c r="S600" s="2">
        <f t="shared" si="273"/>
        <v>33.799999999999997</v>
      </c>
      <c r="T600" s="2">
        <f t="shared" si="269"/>
        <v>0.50116592892039502</v>
      </c>
      <c r="U600" s="2">
        <f t="shared" si="270"/>
        <v>5.2457112275579547</v>
      </c>
      <c r="V600" s="2">
        <v>0</v>
      </c>
      <c r="W600" s="2">
        <f t="shared" si="274"/>
        <v>5</v>
      </c>
      <c r="X600" s="16">
        <f t="shared" si="275"/>
        <v>35</v>
      </c>
      <c r="Y600" s="16">
        <f t="shared" si="276"/>
        <v>2.745878325963182</v>
      </c>
      <c r="Z600" s="1">
        <f t="shared" si="277"/>
        <v>0.99698254295224298</v>
      </c>
      <c r="AA600" s="16">
        <f t="shared" si="278"/>
        <v>0.67599999999999993</v>
      </c>
      <c r="AB600" s="1">
        <f t="shared" si="279"/>
        <v>0</v>
      </c>
      <c r="AC600" s="1">
        <f t="shared" si="280"/>
        <v>1</v>
      </c>
    </row>
    <row r="601" spans="4:29" x14ac:dyDescent="0.3">
      <c r="D601" s="2">
        <v>7.6</v>
      </c>
      <c r="E601" s="2">
        <v>1.2</v>
      </c>
      <c r="F601" s="2">
        <v>3</v>
      </c>
      <c r="G601" s="2">
        <v>65</v>
      </c>
      <c r="H601" s="2">
        <v>0.67</v>
      </c>
      <c r="I601" s="2">
        <v>21.7</v>
      </c>
      <c r="J601" s="2">
        <v>14.8</v>
      </c>
      <c r="K601" s="2">
        <f t="shared" si="191"/>
        <v>1.466216216216216</v>
      </c>
      <c r="L601" s="2">
        <v>0.64</v>
      </c>
      <c r="N601" s="2">
        <f t="shared" si="264"/>
        <v>0.99082000000000003</v>
      </c>
      <c r="O601" s="2">
        <f t="shared" si="265"/>
        <v>0.96631162390064473</v>
      </c>
      <c r="P601" s="2">
        <f t="shared" si="266"/>
        <v>0.63267539101351356</v>
      </c>
      <c r="Q601" s="2">
        <f t="shared" si="267"/>
        <v>5</v>
      </c>
      <c r="R601" s="2">
        <f t="shared" si="268"/>
        <v>1.2</v>
      </c>
      <c r="S601" s="2">
        <f t="shared" si="273"/>
        <v>8.6</v>
      </c>
      <c r="T601" s="2">
        <f t="shared" si="269"/>
        <v>0.65473225755024622</v>
      </c>
      <c r="U601" s="2">
        <f t="shared" si="270"/>
        <v>0.10098736556838772</v>
      </c>
      <c r="V601" s="2">
        <v>1</v>
      </c>
      <c r="W601" s="2">
        <f t="shared" si="274"/>
        <v>0.15424223322407118</v>
      </c>
      <c r="X601" s="16">
        <f t="shared" si="275"/>
        <v>35</v>
      </c>
      <c r="Y601" s="16">
        <f t="shared" si="276"/>
        <v>9.1497562753875776</v>
      </c>
      <c r="Z601" s="1">
        <f t="shared" si="277"/>
        <v>1</v>
      </c>
      <c r="AA601" s="16">
        <f t="shared" si="278"/>
        <v>0.17199999999999999</v>
      </c>
      <c r="AB601" s="1">
        <f t="shared" si="279"/>
        <v>1</v>
      </c>
      <c r="AC601" s="1">
        <f t="shared" si="280"/>
        <v>0</v>
      </c>
    </row>
    <row r="602" spans="4:29" x14ac:dyDescent="0.3">
      <c r="D602" s="2">
        <v>7.6</v>
      </c>
      <c r="E602" s="2">
        <v>3.8</v>
      </c>
      <c r="F602" s="2">
        <v>8</v>
      </c>
      <c r="G602" s="2">
        <v>61</v>
      </c>
      <c r="H602" s="2">
        <v>0.67</v>
      </c>
      <c r="I602" s="2">
        <v>74</v>
      </c>
      <c r="J602" s="2">
        <v>41.6</v>
      </c>
      <c r="K602" s="2">
        <f t="shared" si="191"/>
        <v>1.7788461538461537</v>
      </c>
      <c r="L602" s="2">
        <v>0.77</v>
      </c>
      <c r="N602" s="2">
        <f t="shared" si="264"/>
        <v>0.97092999999999996</v>
      </c>
      <c r="O602" s="2">
        <f t="shared" si="265"/>
        <v>0.96631162390064473</v>
      </c>
      <c r="P602" s="2">
        <f t="shared" si="266"/>
        <v>0.75216733437500005</v>
      </c>
      <c r="Q602" s="2">
        <f t="shared" si="267"/>
        <v>5</v>
      </c>
      <c r="R602" s="2">
        <f t="shared" si="268"/>
        <v>1.2</v>
      </c>
      <c r="S602" s="2">
        <f t="shared" si="273"/>
        <v>14.6</v>
      </c>
      <c r="T602" s="2">
        <f t="shared" si="269"/>
        <v>0.77839003047358268</v>
      </c>
      <c r="U602" s="2">
        <f t="shared" si="270"/>
        <v>0.15606511636518641</v>
      </c>
      <c r="V602" s="2">
        <v>1</v>
      </c>
      <c r="W602" s="2">
        <f t="shared" si="274"/>
        <v>0.20049732172216331</v>
      </c>
      <c r="X602" s="16">
        <f t="shared" si="275"/>
        <v>35</v>
      </c>
      <c r="Y602" s="16">
        <f t="shared" si="276"/>
        <v>9.3083591915353274</v>
      </c>
      <c r="Z602" s="1">
        <f t="shared" si="277"/>
        <v>1</v>
      </c>
      <c r="AA602" s="16">
        <f t="shared" si="278"/>
        <v>0.29199999999999998</v>
      </c>
      <c r="AB602" s="1">
        <f t="shared" si="279"/>
        <v>1</v>
      </c>
      <c r="AC602" s="1">
        <f t="shared" si="280"/>
        <v>0</v>
      </c>
    </row>
    <row r="603" spans="4:29" x14ac:dyDescent="0.3">
      <c r="D603" s="2">
        <v>7.6</v>
      </c>
      <c r="E603" s="2">
        <v>5.8</v>
      </c>
      <c r="F603" s="2">
        <v>9</v>
      </c>
      <c r="G603" s="2">
        <v>75</v>
      </c>
      <c r="H603" s="2">
        <v>0.67</v>
      </c>
      <c r="I603" s="2">
        <v>115.4</v>
      </c>
      <c r="J603" s="2">
        <v>63.4</v>
      </c>
      <c r="K603" s="2">
        <f t="shared" si="191"/>
        <v>1.8201892744479498</v>
      </c>
      <c r="L603" s="2">
        <v>0.77</v>
      </c>
      <c r="N603" s="2">
        <f t="shared" si="264"/>
        <v>0.95562999999999998</v>
      </c>
      <c r="O603" s="2">
        <f t="shared" si="265"/>
        <v>0.96631162390064473</v>
      </c>
      <c r="P603" s="2">
        <f t="shared" si="266"/>
        <v>0.75752066594637235</v>
      </c>
      <c r="Q603" s="2">
        <f t="shared" si="267"/>
        <v>5</v>
      </c>
      <c r="R603" s="2">
        <f t="shared" si="268"/>
        <v>1.2</v>
      </c>
      <c r="S603" s="2">
        <f t="shared" si="273"/>
        <v>15.799999999999999</v>
      </c>
      <c r="T603" s="2">
        <f t="shared" si="269"/>
        <v>0.78392999443444544</v>
      </c>
      <c r="U603" s="2">
        <f t="shared" si="270"/>
        <v>0.1681954191679009</v>
      </c>
      <c r="V603" s="2">
        <v>0</v>
      </c>
      <c r="W603" s="2">
        <f t="shared" si="274"/>
        <v>0.21455413157043821</v>
      </c>
      <c r="X603" s="16">
        <f t="shared" si="275"/>
        <v>35</v>
      </c>
      <c r="Y603" s="16">
        <f t="shared" si="276"/>
        <v>9.4985484933145887</v>
      </c>
      <c r="Z603" s="1">
        <f t="shared" si="277"/>
        <v>1</v>
      </c>
      <c r="AA603" s="16">
        <f t="shared" si="278"/>
        <v>0.316</v>
      </c>
      <c r="AB603" s="1">
        <f t="shared" si="279"/>
        <v>0</v>
      </c>
      <c r="AC603" s="1">
        <f t="shared" si="280"/>
        <v>0</v>
      </c>
    </row>
    <row r="604" spans="4:29" x14ac:dyDescent="0.3">
      <c r="D604" s="2">
        <v>7.6</v>
      </c>
      <c r="E604" s="2">
        <v>7.5</v>
      </c>
      <c r="F604" s="2">
        <v>25</v>
      </c>
      <c r="G604" s="2">
        <v>45</v>
      </c>
      <c r="H604" s="2">
        <v>0.67</v>
      </c>
      <c r="I604" s="2">
        <v>151.69999999999999</v>
      </c>
      <c r="J604" s="2">
        <v>83</v>
      </c>
      <c r="K604" s="2">
        <f t="shared" si="191"/>
        <v>1.8277108433734939</v>
      </c>
      <c r="L604" s="2">
        <v>0.76</v>
      </c>
      <c r="N604" s="2">
        <f t="shared" si="264"/>
        <v>0.94262500000000005</v>
      </c>
      <c r="O604" s="2">
        <f t="shared" si="265"/>
        <v>0.96631162390064473</v>
      </c>
      <c r="P604" s="2">
        <f t="shared" si="266"/>
        <v>0.75029940414156637</v>
      </c>
      <c r="Q604" s="2">
        <f t="shared" si="267"/>
        <v>5</v>
      </c>
      <c r="R604" s="2">
        <f t="shared" si="268"/>
        <v>1.2</v>
      </c>
      <c r="S604" s="2">
        <f t="shared" si="273"/>
        <v>35</v>
      </c>
      <c r="T604" s="2">
        <f t="shared" si="269"/>
        <v>0.77645697887073273</v>
      </c>
      <c r="U604" s="2">
        <f t="shared" si="270"/>
        <v>-0.74542027927623178</v>
      </c>
      <c r="V604" s="2">
        <v>1</v>
      </c>
      <c r="W604" s="2">
        <f t="shared" si="274"/>
        <v>5</v>
      </c>
      <c r="X604" s="16">
        <f t="shared" si="275"/>
        <v>35</v>
      </c>
      <c r="Y604" s="16">
        <f t="shared" si="276"/>
        <v>3.0648849832001139</v>
      </c>
      <c r="Z604" s="1">
        <f t="shared" si="277"/>
        <v>0.99891123139638849</v>
      </c>
      <c r="AA604" s="16">
        <f t="shared" si="278"/>
        <v>0.7</v>
      </c>
      <c r="AB604" s="1">
        <f t="shared" si="279"/>
        <v>0</v>
      </c>
      <c r="AC604" s="1">
        <f t="shared" si="280"/>
        <v>0</v>
      </c>
    </row>
    <row r="605" spans="4:29" x14ac:dyDescent="0.3">
      <c r="D605" s="2">
        <v>7.6</v>
      </c>
      <c r="E605" s="2">
        <v>8.8000000000000007</v>
      </c>
      <c r="F605" s="2">
        <v>21</v>
      </c>
      <c r="G605" s="2">
        <v>44</v>
      </c>
      <c r="H605" s="2">
        <v>0.67</v>
      </c>
      <c r="I605" s="2">
        <v>179.1</v>
      </c>
      <c r="J605" s="2">
        <v>97.7</v>
      </c>
      <c r="K605" s="2">
        <f t="shared" si="191"/>
        <v>1.8331627430910951</v>
      </c>
      <c r="L605" s="2">
        <v>0.75</v>
      </c>
      <c r="N605" s="2">
        <f t="shared" si="264"/>
        <v>0.93267999999999995</v>
      </c>
      <c r="O605" s="2">
        <f t="shared" si="265"/>
        <v>0.96631162390064473</v>
      </c>
      <c r="P605" s="2">
        <f t="shared" si="266"/>
        <v>0.74459796595701122</v>
      </c>
      <c r="Q605" s="2">
        <f t="shared" si="267"/>
        <v>5</v>
      </c>
      <c r="R605" s="2">
        <f t="shared" si="268"/>
        <v>1.2</v>
      </c>
      <c r="S605" s="2">
        <f t="shared" si="273"/>
        <v>30.2</v>
      </c>
      <c r="T605" s="2">
        <f t="shared" si="269"/>
        <v>0.77055677230844333</v>
      </c>
      <c r="U605" s="2">
        <f t="shared" si="270"/>
        <v>0.48227684979218893</v>
      </c>
      <c r="V605" s="2">
        <v>1</v>
      </c>
      <c r="W605" s="2">
        <f t="shared" si="274"/>
        <v>5</v>
      </c>
      <c r="X605" s="16">
        <f t="shared" si="275"/>
        <v>35</v>
      </c>
      <c r="Y605" s="16">
        <f t="shared" si="276"/>
        <v>4.939596781684914</v>
      </c>
      <c r="Z605" s="1">
        <f t="shared" si="277"/>
        <v>0.99999960857859271</v>
      </c>
      <c r="AA605" s="16">
        <f t="shared" si="278"/>
        <v>0.60399999999999998</v>
      </c>
      <c r="AB605" s="1">
        <f t="shared" si="279"/>
        <v>0</v>
      </c>
      <c r="AC605" s="1">
        <f t="shared" si="280"/>
        <v>0</v>
      </c>
    </row>
    <row r="606" spans="4:29" x14ac:dyDescent="0.3">
      <c r="D606" s="2">
        <v>7.6</v>
      </c>
      <c r="E606" s="2">
        <v>10.199999999999999</v>
      </c>
      <c r="F606" s="2">
        <v>24</v>
      </c>
      <c r="G606" s="2">
        <v>51</v>
      </c>
      <c r="H606" s="2">
        <v>0.67</v>
      </c>
      <c r="I606" s="2">
        <v>208.5</v>
      </c>
      <c r="J606" s="2">
        <v>113.4</v>
      </c>
      <c r="K606" s="2">
        <f t="shared" si="191"/>
        <v>1.8386243386243386</v>
      </c>
      <c r="L606" s="2">
        <v>0.73</v>
      </c>
      <c r="N606" s="2">
        <f t="shared" si="264"/>
        <v>0.90165999999999991</v>
      </c>
      <c r="O606" s="2">
        <f t="shared" si="265"/>
        <v>0.96631162390064473</v>
      </c>
      <c r="P606" s="2">
        <f t="shared" si="266"/>
        <v>0.7219780062169312</v>
      </c>
      <c r="Q606" s="2">
        <f t="shared" si="267"/>
        <v>5</v>
      </c>
      <c r="R606" s="2">
        <f t="shared" si="268"/>
        <v>1.2</v>
      </c>
      <c r="S606" s="2">
        <f t="shared" si="273"/>
        <v>33.799999999999997</v>
      </c>
      <c r="T606" s="2">
        <f t="shared" si="269"/>
        <v>0.74714821633064021</v>
      </c>
      <c r="U606" s="2">
        <f t="shared" si="270"/>
        <v>5.2457112275579547</v>
      </c>
      <c r="V606" s="2">
        <v>0</v>
      </c>
      <c r="W606" s="2">
        <f t="shared" si="274"/>
        <v>5</v>
      </c>
      <c r="X606" s="16">
        <f t="shared" si="275"/>
        <v>35</v>
      </c>
      <c r="Y606" s="16">
        <f t="shared" si="276"/>
        <v>3.724950360044553</v>
      </c>
      <c r="Z606" s="1">
        <f t="shared" si="277"/>
        <v>0.99990232317013505</v>
      </c>
      <c r="AA606" s="16">
        <f t="shared" si="278"/>
        <v>0.67599999999999993</v>
      </c>
      <c r="AB606" s="1">
        <f t="shared" si="279"/>
        <v>0</v>
      </c>
      <c r="AC606" s="1">
        <f t="shared" si="280"/>
        <v>1</v>
      </c>
    </row>
    <row r="607" spans="4:29" x14ac:dyDescent="0.3">
      <c r="D607" s="2">
        <v>7.6</v>
      </c>
      <c r="E607" s="2">
        <v>11.8</v>
      </c>
      <c r="F607" s="2">
        <v>27</v>
      </c>
      <c r="G607" s="2">
        <v>58</v>
      </c>
      <c r="H607" s="2">
        <v>0.67</v>
      </c>
      <c r="I607" s="2">
        <v>242.3</v>
      </c>
      <c r="J607" s="2">
        <v>131.4</v>
      </c>
      <c r="K607" s="2">
        <f t="shared" si="191"/>
        <v>1.8439878234398783</v>
      </c>
      <c r="L607" s="2">
        <v>0.7</v>
      </c>
      <c r="N607" s="2">
        <f t="shared" si="264"/>
        <v>0.85893999999999981</v>
      </c>
      <c r="O607" s="2">
        <f t="shared" si="265"/>
        <v>0.96631162390064473</v>
      </c>
      <c r="P607" s="2">
        <f t="shared" si="266"/>
        <v>0.689777519414003</v>
      </c>
      <c r="Q607" s="2">
        <f t="shared" si="267"/>
        <v>5</v>
      </c>
      <c r="R607" s="2">
        <f t="shared" si="268"/>
        <v>1.2</v>
      </c>
      <c r="S607" s="2">
        <f t="shared" si="273"/>
        <v>37.4</v>
      </c>
      <c r="T607" s="2">
        <f t="shared" si="269"/>
        <v>0.71382512882296167</v>
      </c>
      <c r="U607" s="2">
        <f t="shared" si="270"/>
        <v>-2.1795808727649545E-2</v>
      </c>
      <c r="V607" s="2">
        <v>0</v>
      </c>
      <c r="W607" s="2">
        <f t="shared" si="274"/>
        <v>5</v>
      </c>
      <c r="X607" s="16">
        <f t="shared" si="275"/>
        <v>35</v>
      </c>
      <c r="Y607" s="16">
        <f t="shared" si="276"/>
        <v>2.4350869909168833</v>
      </c>
      <c r="Z607" s="1">
        <f t="shared" si="277"/>
        <v>0.99255589502616259</v>
      </c>
      <c r="AA607" s="16">
        <f t="shared" si="278"/>
        <v>0.748</v>
      </c>
      <c r="AB607" s="1">
        <f t="shared" si="279"/>
        <v>0</v>
      </c>
      <c r="AC607" s="1">
        <f t="shared" si="280"/>
        <v>1</v>
      </c>
    </row>
    <row r="608" spans="4:29" x14ac:dyDescent="0.3">
      <c r="D608" s="2">
        <v>7.6</v>
      </c>
      <c r="E608" s="2">
        <v>13.2</v>
      </c>
      <c r="F608" s="2">
        <v>17</v>
      </c>
      <c r="G608" s="2">
        <v>77</v>
      </c>
      <c r="H608" s="2">
        <v>0.67</v>
      </c>
      <c r="I608" s="2">
        <v>270.8</v>
      </c>
      <c r="J608" s="2">
        <v>146.30000000000001</v>
      </c>
      <c r="K608" s="2">
        <f t="shared" si="191"/>
        <v>1.8509911141490087</v>
      </c>
      <c r="L608" s="2">
        <v>0.67</v>
      </c>
      <c r="N608" s="2">
        <f t="shared" si="264"/>
        <v>0.82155999999999996</v>
      </c>
      <c r="O608" s="2">
        <f t="shared" si="265"/>
        <v>0.96631162390064473</v>
      </c>
      <c r="P608" s="2">
        <f t="shared" si="266"/>
        <v>0.6622649631168831</v>
      </c>
      <c r="Q608" s="2">
        <f t="shared" si="267"/>
        <v>5</v>
      </c>
      <c r="R608" s="2">
        <f t="shared" si="268"/>
        <v>1.2</v>
      </c>
      <c r="S608" s="2">
        <f t="shared" si="273"/>
        <v>25.4</v>
      </c>
      <c r="T608" s="2">
        <f t="shared" si="269"/>
        <v>0.68535340643379916</v>
      </c>
      <c r="U608" s="2">
        <f t="shared" si="270"/>
        <v>0.29998649577601666</v>
      </c>
      <c r="V608" s="2">
        <v>0</v>
      </c>
      <c r="W608" s="2">
        <f t="shared" si="274"/>
        <v>0.43771066570892353</v>
      </c>
      <c r="X608" s="16">
        <f t="shared" si="275"/>
        <v>35</v>
      </c>
      <c r="Y608" s="16">
        <f t="shared" si="276"/>
        <v>6.6037017031635772</v>
      </c>
      <c r="Z608" s="1">
        <f t="shared" si="277"/>
        <v>0.99999999997994915</v>
      </c>
      <c r="AA608" s="16">
        <f t="shared" si="278"/>
        <v>0.50800000000000001</v>
      </c>
      <c r="AB608" s="1">
        <f t="shared" si="279"/>
        <v>0</v>
      </c>
      <c r="AC608" s="1">
        <f t="shared" si="280"/>
        <v>0</v>
      </c>
    </row>
    <row r="609" spans="1:29" x14ac:dyDescent="0.3">
      <c r="D609" s="2">
        <v>7.6</v>
      </c>
      <c r="E609" s="2">
        <v>16.2</v>
      </c>
      <c r="F609" s="2">
        <v>13</v>
      </c>
      <c r="G609" s="2">
        <v>72</v>
      </c>
      <c r="H609" s="2">
        <v>0.67</v>
      </c>
      <c r="I609" s="2">
        <v>334.1</v>
      </c>
      <c r="J609" s="2">
        <v>180.1</v>
      </c>
      <c r="K609" s="2">
        <f t="shared" si="191"/>
        <v>1.8550805108273183</v>
      </c>
      <c r="L609" s="2">
        <v>0.59</v>
      </c>
      <c r="N609" s="2">
        <f t="shared" si="264"/>
        <v>0.74146000000000001</v>
      </c>
      <c r="O609" s="2">
        <f t="shared" si="265"/>
        <v>0.96631162390064473</v>
      </c>
      <c r="P609" s="2">
        <f t="shared" si="266"/>
        <v>0.59901631206551931</v>
      </c>
      <c r="Q609" s="2">
        <f t="shared" si="267"/>
        <v>5</v>
      </c>
      <c r="R609" s="2">
        <f t="shared" si="268"/>
        <v>1.2</v>
      </c>
      <c r="S609" s="2">
        <f t="shared" si="273"/>
        <v>20.6</v>
      </c>
      <c r="T609" s="2">
        <f t="shared" si="269"/>
        <v>0.6198997272199942</v>
      </c>
      <c r="U609" s="2">
        <f t="shared" si="270"/>
        <v>0.2230130964604535</v>
      </c>
      <c r="V609" s="2">
        <v>0</v>
      </c>
      <c r="W609" s="2">
        <f t="shared" si="274"/>
        <v>0.35975672623793414</v>
      </c>
      <c r="X609" s="16">
        <f t="shared" si="275"/>
        <v>35</v>
      </c>
      <c r="Y609" s="16">
        <f t="shared" si="276"/>
        <v>8.0822334391791326</v>
      </c>
      <c r="Z609" s="1">
        <f t="shared" si="277"/>
        <v>0.99999999999999967</v>
      </c>
      <c r="AA609" s="16">
        <f t="shared" si="278"/>
        <v>0.41200000000000003</v>
      </c>
      <c r="AB609" s="1">
        <f t="shared" si="279"/>
        <v>0</v>
      </c>
      <c r="AC609" s="1">
        <f t="shared" si="280"/>
        <v>0</v>
      </c>
    </row>
    <row r="610" spans="1:29" x14ac:dyDescent="0.3">
      <c r="D610" s="2">
        <v>7.6</v>
      </c>
      <c r="E610" s="2">
        <v>17.8</v>
      </c>
      <c r="F610" s="2">
        <v>13</v>
      </c>
      <c r="G610" s="2">
        <v>76</v>
      </c>
      <c r="H610" s="2">
        <v>0.67</v>
      </c>
      <c r="I610" s="2">
        <v>367.5</v>
      </c>
      <c r="J610" s="2">
        <v>197.7</v>
      </c>
      <c r="K610" s="2">
        <f t="shared" si="191"/>
        <v>1.8588770864946891</v>
      </c>
      <c r="L610" s="2">
        <v>0.55000000000000004</v>
      </c>
      <c r="N610" s="2">
        <f t="shared" si="264"/>
        <v>0.69873999999999992</v>
      </c>
      <c r="O610" s="2">
        <f t="shared" si="265"/>
        <v>0.96631162390064473</v>
      </c>
      <c r="P610" s="2">
        <f t="shared" si="266"/>
        <v>0.56565865819423378</v>
      </c>
      <c r="Q610" s="2">
        <f t="shared" si="267"/>
        <v>5</v>
      </c>
      <c r="R610" s="2">
        <f t="shared" si="268"/>
        <v>1.2</v>
      </c>
      <c r="S610" s="2">
        <f t="shared" si="273"/>
        <v>20.6</v>
      </c>
      <c r="T610" s="2">
        <f t="shared" si="269"/>
        <v>0.585379130503344</v>
      </c>
      <c r="U610" s="2">
        <f t="shared" si="270"/>
        <v>0.2230130964604535</v>
      </c>
      <c r="V610" s="2">
        <v>0</v>
      </c>
      <c r="W610" s="2">
        <f t="shared" si="274"/>
        <v>0.38097206552050034</v>
      </c>
      <c r="X610" s="16">
        <f t="shared" si="275"/>
        <v>35</v>
      </c>
      <c r="Y610" s="16">
        <f t="shared" si="276"/>
        <v>7.9273344990833081</v>
      </c>
      <c r="Z610" s="1">
        <f t="shared" si="277"/>
        <v>0.99999999999999889</v>
      </c>
      <c r="AA610" s="16">
        <f t="shared" si="278"/>
        <v>0.41200000000000003</v>
      </c>
      <c r="AB610" s="1">
        <f t="shared" si="279"/>
        <v>0</v>
      </c>
      <c r="AC610" s="1">
        <f t="shared" si="280"/>
        <v>0</v>
      </c>
    </row>
    <row r="611" spans="1:29" x14ac:dyDescent="0.3">
      <c r="D611" s="2">
        <v>7.6</v>
      </c>
      <c r="E611" s="2">
        <v>19.2</v>
      </c>
      <c r="F611" s="2">
        <v>11</v>
      </c>
      <c r="G611" s="2">
        <v>82</v>
      </c>
      <c r="H611" s="2">
        <v>0.67</v>
      </c>
      <c r="I611" s="2">
        <v>396.8</v>
      </c>
      <c r="J611" s="2">
        <v>213.3</v>
      </c>
      <c r="K611" s="2">
        <f t="shared" si="191"/>
        <v>1.8602906704172526</v>
      </c>
      <c r="L611" s="2">
        <v>0.52</v>
      </c>
      <c r="N611" s="2">
        <f t="shared" si="264"/>
        <v>0.66135999999999995</v>
      </c>
      <c r="O611" s="2">
        <f t="shared" si="265"/>
        <v>0.96631162390064473</v>
      </c>
      <c r="P611" s="2">
        <f t="shared" si="266"/>
        <v>0.53580516035630565</v>
      </c>
      <c r="Q611" s="2">
        <f t="shared" si="267"/>
        <v>5</v>
      </c>
      <c r="R611" s="2">
        <f t="shared" si="268"/>
        <v>1.2</v>
      </c>
      <c r="S611" s="2">
        <f t="shared" si="273"/>
        <v>18.2</v>
      </c>
      <c r="T611" s="2">
        <f t="shared" si="269"/>
        <v>0.55448485468223718</v>
      </c>
      <c r="U611" s="2">
        <f t="shared" si="270"/>
        <v>0.19407628144378197</v>
      </c>
      <c r="V611" s="2">
        <v>0</v>
      </c>
      <c r="W611" s="2">
        <f t="shared" si="274"/>
        <v>0.35001187102757336</v>
      </c>
      <c r="X611" s="16">
        <f t="shared" si="275"/>
        <v>35</v>
      </c>
      <c r="Y611" s="16">
        <f t="shared" si="276"/>
        <v>8.6083705878802714</v>
      </c>
      <c r="Z611" s="1">
        <f t="shared" si="277"/>
        <v>1</v>
      </c>
      <c r="AA611" s="16">
        <f t="shared" si="278"/>
        <v>0.36399999999999999</v>
      </c>
      <c r="AB611" s="1">
        <f t="shared" si="279"/>
        <v>0</v>
      </c>
      <c r="AC611" s="1">
        <f t="shared" si="280"/>
        <v>0</v>
      </c>
    </row>
    <row r="612" spans="1:29" hidden="1" x14ac:dyDescent="0.3">
      <c r="D612" s="2">
        <v>7.6</v>
      </c>
      <c r="E612" s="2">
        <v>1.2</v>
      </c>
      <c r="F612" s="2">
        <v>27</v>
      </c>
      <c r="G612" s="2">
        <v>36</v>
      </c>
      <c r="H612" s="2">
        <v>0.67</v>
      </c>
      <c r="I612" s="2">
        <v>20.399999999999999</v>
      </c>
      <c r="J612" s="2">
        <v>20.399999999999999</v>
      </c>
      <c r="K612" s="2">
        <f t="shared" si="191"/>
        <v>1</v>
      </c>
      <c r="L612" s="2">
        <v>0.44</v>
      </c>
      <c r="N612" s="2">
        <f t="shared" si="264"/>
        <v>0.99082000000000003</v>
      </c>
      <c r="O612" s="2">
        <f t="shared" si="265"/>
        <v>0.96631162390064473</v>
      </c>
      <c r="P612" s="2">
        <f t="shared" si="266"/>
        <v>0.43150211000000005</v>
      </c>
      <c r="Q612" s="2">
        <f t="shared" si="267"/>
        <v>5</v>
      </c>
      <c r="R612" s="2">
        <f t="shared" si="268"/>
        <v>1.2</v>
      </c>
      <c r="S612" s="2">
        <f t="shared" si="271"/>
        <v>37.4</v>
      </c>
      <c r="T612" s="2">
        <f t="shared" si="269"/>
        <v>0.44654550284532923</v>
      </c>
      <c r="U612" s="2">
        <f t="shared" si="270"/>
        <v>-2.1795808727649545E-2</v>
      </c>
      <c r="V612" s="2">
        <v>0</v>
      </c>
      <c r="W612" s="2" t="str">
        <f t="shared" si="272"/>
        <v>Non-Liq.</v>
      </c>
    </row>
    <row r="613" spans="1:29" x14ac:dyDescent="0.3">
      <c r="D613" s="2">
        <v>7.6</v>
      </c>
      <c r="E613" s="2">
        <v>3.8</v>
      </c>
      <c r="F613" s="2">
        <v>14</v>
      </c>
      <c r="G613" s="2">
        <v>69</v>
      </c>
      <c r="H613" s="2">
        <v>0.67</v>
      </c>
      <c r="I613" s="2">
        <v>70.3</v>
      </c>
      <c r="J613" s="2">
        <v>46.7</v>
      </c>
      <c r="K613" s="2">
        <f t="shared" si="191"/>
        <v>1.5053533190578157</v>
      </c>
      <c r="L613" s="2">
        <v>0.65</v>
      </c>
      <c r="N613" s="2">
        <f t="shared" si="264"/>
        <v>0.97092999999999996</v>
      </c>
      <c r="O613" s="2">
        <f t="shared" si="265"/>
        <v>0.96631162390064473</v>
      </c>
      <c r="P613" s="2">
        <f t="shared" si="266"/>
        <v>0.63652362001070661</v>
      </c>
      <c r="Q613" s="2">
        <f t="shared" si="267"/>
        <v>5</v>
      </c>
      <c r="R613" s="2">
        <f t="shared" si="268"/>
        <v>1.2</v>
      </c>
      <c r="S613" s="2">
        <f t="shared" ref="S613:S672" si="281">IF(Q613+R613*F613&lt;=50,Q613+R613*F613,50)</f>
        <v>21.8</v>
      </c>
      <c r="T613" s="2">
        <f t="shared" si="269"/>
        <v>0.65871464677336156</v>
      </c>
      <c r="U613" s="2">
        <f t="shared" si="270"/>
        <v>0.23917156177661986</v>
      </c>
      <c r="V613" s="2">
        <v>1</v>
      </c>
      <c r="W613" s="2">
        <f t="shared" ref="W613:W672" si="282">IF(S613&lt;=30,U613/T613,5)</f>
        <v>0.36308827038866437</v>
      </c>
      <c r="X613" s="16">
        <f t="shared" ref="X613:X672" si="283">IF(G613&lt;5,5,IF(G613&gt;35,35,G613))</f>
        <v>35</v>
      </c>
      <c r="Y613" s="16">
        <f t="shared" ref="Y613:Y672" si="284">-(F613*(1+0.004*X613)-13.32*LN(P613)-29.53*LN(D613)-3.7*LN(J613/100)+0.05*X613+16.85)/2.7</f>
        <v>6.1099436595710284</v>
      </c>
      <c r="Z613" s="1">
        <f t="shared" ref="Z613:Z672" si="285">_xlfn.NORM.S.DIST(Y613,TRUE)</f>
        <v>0.9999999995016684</v>
      </c>
      <c r="AA613" s="16">
        <f t="shared" ref="AA613:AA672" si="286">S613/50</f>
        <v>0.436</v>
      </c>
      <c r="AB613" s="1">
        <f t="shared" ref="AB613:AB672" si="287">IF(AND(V613=1,W613&lt;=1),1,0)</f>
        <v>1</v>
      </c>
      <c r="AC613" s="1">
        <f t="shared" ref="AC613:AC672" si="288">IF(AND(V613=0,W613&gt;1),1,0)</f>
        <v>0</v>
      </c>
    </row>
    <row r="614" spans="1:29" x14ac:dyDescent="0.3">
      <c r="D614" s="2">
        <v>7.6</v>
      </c>
      <c r="E614" s="2">
        <v>7.2</v>
      </c>
      <c r="F614" s="2">
        <v>19</v>
      </c>
      <c r="G614" s="2">
        <v>70</v>
      </c>
      <c r="H614" s="2">
        <v>0.67</v>
      </c>
      <c r="I614" s="2">
        <v>139.1</v>
      </c>
      <c r="J614" s="2">
        <v>82.2</v>
      </c>
      <c r="K614" s="2">
        <f t="shared" si="191"/>
        <v>1.692214111922141</v>
      </c>
      <c r="L614" s="2">
        <v>0.71</v>
      </c>
      <c r="N614" s="2">
        <f t="shared" si="264"/>
        <v>0.94491999999999998</v>
      </c>
      <c r="O614" s="2">
        <f t="shared" si="265"/>
        <v>0.96631162390064473</v>
      </c>
      <c r="P614" s="2">
        <f t="shared" si="266"/>
        <v>0.69636753048661792</v>
      </c>
      <c r="Q614" s="2">
        <f t="shared" si="267"/>
        <v>5</v>
      </c>
      <c r="R614" s="2">
        <f t="shared" si="268"/>
        <v>1.2</v>
      </c>
      <c r="S614" s="2">
        <f t="shared" si="281"/>
        <v>27.8</v>
      </c>
      <c r="T614" s="2">
        <f t="shared" si="269"/>
        <v>0.72064488645561176</v>
      </c>
      <c r="U614" s="2">
        <f t="shared" si="270"/>
        <v>0.36269550163849029</v>
      </c>
      <c r="V614" s="2">
        <v>1</v>
      </c>
      <c r="W614" s="2">
        <f t="shared" si="282"/>
        <v>0.50329296503074628</v>
      </c>
      <c r="X614" s="16">
        <f t="shared" si="283"/>
        <v>35</v>
      </c>
      <c r="Y614" s="16">
        <f t="shared" si="284"/>
        <v>5.2169450919467559</v>
      </c>
      <c r="Z614" s="1">
        <f t="shared" si="285"/>
        <v>0.99999990905092417</v>
      </c>
      <c r="AA614" s="16">
        <f t="shared" si="286"/>
        <v>0.55600000000000005</v>
      </c>
      <c r="AB614" s="1">
        <f t="shared" si="287"/>
        <v>1</v>
      </c>
      <c r="AC614" s="1">
        <f t="shared" si="288"/>
        <v>0</v>
      </c>
    </row>
    <row r="615" spans="1:29" x14ac:dyDescent="0.3">
      <c r="D615" s="2">
        <v>7.6</v>
      </c>
      <c r="E615" s="2">
        <v>8.8000000000000007</v>
      </c>
      <c r="F615" s="2">
        <v>28</v>
      </c>
      <c r="G615" s="2">
        <v>71</v>
      </c>
      <c r="H615" s="2">
        <v>0.67</v>
      </c>
      <c r="I615" s="2">
        <v>173.1</v>
      </c>
      <c r="J615" s="2">
        <v>100.5</v>
      </c>
      <c r="K615" s="2">
        <f t="shared" si="191"/>
        <v>1.7223880597014924</v>
      </c>
      <c r="L615" s="2">
        <v>0.71</v>
      </c>
      <c r="N615" s="2">
        <f t="shared" si="264"/>
        <v>0.93267999999999995</v>
      </c>
      <c r="O615" s="2">
        <f t="shared" si="265"/>
        <v>0.96631162390064473</v>
      </c>
      <c r="P615" s="2">
        <f t="shared" si="266"/>
        <v>0.69960326800000006</v>
      </c>
      <c r="Q615" s="2">
        <f t="shared" si="267"/>
        <v>5</v>
      </c>
      <c r="R615" s="2">
        <f t="shared" si="268"/>
        <v>1.2</v>
      </c>
      <c r="S615" s="2">
        <f t="shared" si="281"/>
        <v>38.6</v>
      </c>
      <c r="T615" s="2">
        <f t="shared" si="269"/>
        <v>0.72399343099688573</v>
      </c>
      <c r="U615" s="2">
        <f t="shared" si="270"/>
        <v>6.380378464246754E-2</v>
      </c>
      <c r="V615" s="2">
        <v>0</v>
      </c>
      <c r="W615" s="2">
        <f t="shared" si="282"/>
        <v>5</v>
      </c>
      <c r="X615" s="16">
        <f t="shared" si="283"/>
        <v>35</v>
      </c>
      <c r="Y615" s="16">
        <f t="shared" si="284"/>
        <v>1.7152629665018193</v>
      </c>
      <c r="Z615" s="1">
        <f t="shared" si="285"/>
        <v>0.95685148745819848</v>
      </c>
      <c r="AA615" s="16">
        <f t="shared" si="286"/>
        <v>0.77200000000000002</v>
      </c>
      <c r="AB615" s="1">
        <f t="shared" si="287"/>
        <v>0</v>
      </c>
      <c r="AC615" s="1">
        <f t="shared" si="288"/>
        <v>1</v>
      </c>
    </row>
    <row r="616" spans="1:29" x14ac:dyDescent="0.3">
      <c r="D616" s="2">
        <v>7.6</v>
      </c>
      <c r="E616" s="2">
        <v>10.199999999999999</v>
      </c>
      <c r="F616" s="2">
        <v>21</v>
      </c>
      <c r="G616" s="2">
        <v>71</v>
      </c>
      <c r="H616" s="2">
        <v>0.67</v>
      </c>
      <c r="I616" s="2">
        <v>202.9</v>
      </c>
      <c r="J616" s="2">
        <v>116.6</v>
      </c>
      <c r="K616" s="2">
        <f t="shared" si="191"/>
        <v>1.7401372212692969</v>
      </c>
      <c r="L616" s="2">
        <v>0.69</v>
      </c>
      <c r="N616" s="2">
        <f t="shared" si="264"/>
        <v>0.90165999999999991</v>
      </c>
      <c r="O616" s="2">
        <f t="shared" si="265"/>
        <v>0.96631162390064473</v>
      </c>
      <c r="P616" s="2">
        <f t="shared" si="266"/>
        <v>0.6833047812778732</v>
      </c>
      <c r="Q616" s="2">
        <f t="shared" si="267"/>
        <v>5</v>
      </c>
      <c r="R616" s="2">
        <f t="shared" si="268"/>
        <v>1.2</v>
      </c>
      <c r="S616" s="2">
        <f t="shared" si="281"/>
        <v>30.2</v>
      </c>
      <c r="T616" s="2">
        <f t="shared" si="269"/>
        <v>0.70712673259545722</v>
      </c>
      <c r="U616" s="2">
        <f t="shared" si="270"/>
        <v>0.48227684979218893</v>
      </c>
      <c r="V616" s="2">
        <v>1</v>
      </c>
      <c r="W616" s="2">
        <f t="shared" si="282"/>
        <v>5</v>
      </c>
      <c r="X616" s="16">
        <f t="shared" si="283"/>
        <v>35</v>
      </c>
      <c r="Y616" s="16">
        <f t="shared" si="284"/>
        <v>4.7581533925137549</v>
      </c>
      <c r="Z616" s="1">
        <f t="shared" si="285"/>
        <v>0.99999902313993316</v>
      </c>
      <c r="AA616" s="16">
        <f t="shared" si="286"/>
        <v>0.60399999999999998</v>
      </c>
      <c r="AB616" s="1">
        <f t="shared" si="287"/>
        <v>0</v>
      </c>
      <c r="AC616" s="1">
        <f t="shared" si="288"/>
        <v>0</v>
      </c>
    </row>
    <row r="617" spans="1:29" x14ac:dyDescent="0.3">
      <c r="D617" s="2">
        <v>7.6</v>
      </c>
      <c r="E617" s="2">
        <v>11.8</v>
      </c>
      <c r="F617" s="2">
        <v>26</v>
      </c>
      <c r="G617" s="2">
        <v>51</v>
      </c>
      <c r="H617" s="2">
        <v>0.67</v>
      </c>
      <c r="I617" s="2">
        <v>236.6</v>
      </c>
      <c r="J617" s="2">
        <v>134.6</v>
      </c>
      <c r="K617" s="2">
        <f t="shared" si="191"/>
        <v>1.7578008915304606</v>
      </c>
      <c r="L617" s="2">
        <v>0.67</v>
      </c>
      <c r="N617" s="2">
        <f t="shared" si="264"/>
        <v>0.85893999999999981</v>
      </c>
      <c r="O617" s="2">
        <f t="shared" si="265"/>
        <v>0.96631162390064473</v>
      </c>
      <c r="P617" s="2">
        <f t="shared" si="266"/>
        <v>0.65753771427934615</v>
      </c>
      <c r="Q617" s="2">
        <f t="shared" si="267"/>
        <v>5</v>
      </c>
      <c r="R617" s="2">
        <f t="shared" si="268"/>
        <v>1.2</v>
      </c>
      <c r="S617" s="2">
        <f t="shared" si="281"/>
        <v>36.200000000000003</v>
      </c>
      <c r="T617" s="2">
        <f t="shared" si="269"/>
        <v>0.68046135223449777</v>
      </c>
      <c r="U617" s="2">
        <f t="shared" si="270"/>
        <v>-0.19109546334361999</v>
      </c>
      <c r="V617" s="2">
        <v>0</v>
      </c>
      <c r="W617" s="2">
        <f t="shared" si="282"/>
        <v>5</v>
      </c>
      <c r="X617" s="16">
        <f t="shared" si="283"/>
        <v>35</v>
      </c>
      <c r="Y617" s="16">
        <f t="shared" si="284"/>
        <v>2.6541383163295253</v>
      </c>
      <c r="Z617" s="1">
        <f t="shared" si="285"/>
        <v>0.9960244386286351</v>
      </c>
      <c r="AA617" s="16">
        <f t="shared" si="286"/>
        <v>0.72400000000000009</v>
      </c>
      <c r="AB617" s="1">
        <f t="shared" si="287"/>
        <v>0</v>
      </c>
      <c r="AC617" s="1">
        <f t="shared" si="288"/>
        <v>1</v>
      </c>
    </row>
    <row r="618" spans="1:29" x14ac:dyDescent="0.3">
      <c r="D618" s="2">
        <v>7.6</v>
      </c>
      <c r="E618" s="2">
        <v>13.2</v>
      </c>
      <c r="F618" s="2">
        <v>18</v>
      </c>
      <c r="G618" s="2">
        <v>74</v>
      </c>
      <c r="H618" s="2">
        <v>0.67</v>
      </c>
      <c r="I618" s="2">
        <v>266.39999999999998</v>
      </c>
      <c r="J618" s="2">
        <v>150.6</v>
      </c>
      <c r="K618" s="2">
        <f t="shared" si="191"/>
        <v>1.7689243027888446</v>
      </c>
      <c r="L618" s="2">
        <v>0.64</v>
      </c>
      <c r="N618" s="2">
        <f t="shared" si="264"/>
        <v>0.82155999999999996</v>
      </c>
      <c r="O618" s="2">
        <f t="shared" si="265"/>
        <v>0.96631162390064473</v>
      </c>
      <c r="P618" s="2">
        <f t="shared" si="266"/>
        <v>0.63290232956175296</v>
      </c>
      <c r="Q618" s="2">
        <f t="shared" si="267"/>
        <v>5</v>
      </c>
      <c r="R618" s="2">
        <f t="shared" si="268"/>
        <v>1.2</v>
      </c>
      <c r="S618" s="2">
        <f t="shared" si="281"/>
        <v>26.599999999999998</v>
      </c>
      <c r="T618" s="2">
        <f t="shared" si="269"/>
        <v>0.65496710782279421</v>
      </c>
      <c r="U618" s="2">
        <f t="shared" si="270"/>
        <v>0.32768912298947134</v>
      </c>
      <c r="V618" s="2">
        <v>0</v>
      </c>
      <c r="W618" s="2">
        <f t="shared" si="282"/>
        <v>0.50031386168193637</v>
      </c>
      <c r="X618" s="16">
        <f t="shared" si="283"/>
        <v>35</v>
      </c>
      <c r="Y618" s="16">
        <f t="shared" si="284"/>
        <v>5.9974516386444749</v>
      </c>
      <c r="Z618" s="1">
        <f t="shared" si="285"/>
        <v>0.99999999899780989</v>
      </c>
      <c r="AA618" s="16">
        <f t="shared" si="286"/>
        <v>0.53199999999999992</v>
      </c>
      <c r="AB618" s="1">
        <f t="shared" si="287"/>
        <v>0</v>
      </c>
      <c r="AC618" s="1">
        <f t="shared" si="288"/>
        <v>0</v>
      </c>
    </row>
    <row r="619" spans="1:29" x14ac:dyDescent="0.3">
      <c r="D619" s="2">
        <v>7.6</v>
      </c>
      <c r="E619" s="2">
        <v>14.8</v>
      </c>
      <c r="F619" s="2">
        <v>23</v>
      </c>
      <c r="G619" s="2">
        <v>40</v>
      </c>
      <c r="H619" s="2">
        <v>0.67</v>
      </c>
      <c r="I619" s="2">
        <v>299.3</v>
      </c>
      <c r="J619" s="2">
        <v>167.8</v>
      </c>
      <c r="K619" s="2">
        <f t="shared" si="191"/>
        <v>1.7836710369487485</v>
      </c>
      <c r="L619" s="2">
        <v>0.61</v>
      </c>
      <c r="N619" s="2">
        <f t="shared" si="264"/>
        <v>0.77883999999999987</v>
      </c>
      <c r="O619" s="2">
        <f t="shared" si="265"/>
        <v>0.96631162390064473</v>
      </c>
      <c r="P619" s="2">
        <f t="shared" si="266"/>
        <v>0.60499413960667447</v>
      </c>
      <c r="Q619" s="2">
        <f t="shared" si="267"/>
        <v>5</v>
      </c>
      <c r="R619" s="2">
        <f t="shared" si="268"/>
        <v>1.2</v>
      </c>
      <c r="S619" s="2">
        <f t="shared" si="281"/>
        <v>32.599999999999994</v>
      </c>
      <c r="T619" s="2">
        <f t="shared" si="269"/>
        <v>0.62608595885925034</v>
      </c>
      <c r="U619" s="2">
        <f t="shared" si="270"/>
        <v>0.95113045962025988</v>
      </c>
      <c r="V619" s="2">
        <v>0</v>
      </c>
      <c r="W619" s="2">
        <f t="shared" si="282"/>
        <v>5</v>
      </c>
      <c r="X619" s="16">
        <f t="shared" si="283"/>
        <v>35</v>
      </c>
      <c r="Y619" s="16">
        <f t="shared" si="284"/>
        <v>3.8120596707749614</v>
      </c>
      <c r="Z619" s="1">
        <f t="shared" si="285"/>
        <v>0.99993109320272422</v>
      </c>
      <c r="AA619" s="16">
        <f t="shared" si="286"/>
        <v>0.65199999999999991</v>
      </c>
      <c r="AB619" s="1">
        <f t="shared" si="287"/>
        <v>0</v>
      </c>
      <c r="AC619" s="1">
        <f t="shared" si="288"/>
        <v>1</v>
      </c>
    </row>
    <row r="620" spans="1:29" x14ac:dyDescent="0.3">
      <c r="D620" s="2">
        <v>7.6</v>
      </c>
      <c r="E620" s="2">
        <v>17.8</v>
      </c>
      <c r="F620" s="2">
        <v>16</v>
      </c>
      <c r="G620" s="2">
        <v>67</v>
      </c>
      <c r="H620" s="2">
        <v>0.67</v>
      </c>
      <c r="I620" s="2">
        <v>362.9</v>
      </c>
      <c r="J620" s="2">
        <v>202</v>
      </c>
      <c r="K620" s="2">
        <f t="shared" si="191"/>
        <v>1.7965346534653464</v>
      </c>
      <c r="L620" s="2">
        <v>0.53</v>
      </c>
      <c r="N620" s="2">
        <f t="shared" si="264"/>
        <v>0.69873999999999992</v>
      </c>
      <c r="O620" s="2">
        <f t="shared" si="265"/>
        <v>0.96631162390064473</v>
      </c>
      <c r="P620" s="2">
        <f t="shared" si="266"/>
        <v>0.54668777664851487</v>
      </c>
      <c r="Q620" s="2">
        <f t="shared" si="267"/>
        <v>5</v>
      </c>
      <c r="R620" s="2">
        <f t="shared" si="268"/>
        <v>1.2</v>
      </c>
      <c r="S620" s="2">
        <f t="shared" si="281"/>
        <v>24.2</v>
      </c>
      <c r="T620" s="2">
        <f t="shared" si="269"/>
        <v>0.56574686998148416</v>
      </c>
      <c r="U620" s="2">
        <f t="shared" si="270"/>
        <v>0.27690710007315766</v>
      </c>
      <c r="V620" s="2">
        <v>0</v>
      </c>
      <c r="W620" s="2">
        <f t="shared" si="282"/>
        <v>0.48945405580806894</v>
      </c>
      <c r="X620" s="16">
        <f t="shared" si="283"/>
        <v>35</v>
      </c>
      <c r="Y620" s="16">
        <f t="shared" si="284"/>
        <v>6.521863386579577</v>
      </c>
      <c r="Z620" s="1">
        <f t="shared" si="285"/>
        <v>0.99999999996528033</v>
      </c>
      <c r="AA620" s="16">
        <f t="shared" si="286"/>
        <v>0.48399999999999999</v>
      </c>
      <c r="AB620" s="1">
        <f t="shared" si="287"/>
        <v>0</v>
      </c>
      <c r="AC620" s="1">
        <f t="shared" si="288"/>
        <v>0</v>
      </c>
    </row>
    <row r="621" spans="1:29" x14ac:dyDescent="0.3">
      <c r="D621" s="2">
        <v>7.6</v>
      </c>
      <c r="E621" s="2">
        <v>19.2</v>
      </c>
      <c r="F621" s="2">
        <v>17</v>
      </c>
      <c r="G621" s="2">
        <v>67</v>
      </c>
      <c r="H621" s="2">
        <v>0.67</v>
      </c>
      <c r="I621" s="2">
        <v>391.8</v>
      </c>
      <c r="J621" s="2">
        <v>217.2</v>
      </c>
      <c r="K621" s="2">
        <f t="shared" si="191"/>
        <v>1.8038674033149174</v>
      </c>
      <c r="L621" s="2">
        <v>0.51</v>
      </c>
      <c r="N621" s="2">
        <f t="shared" si="264"/>
        <v>0.66135999999999995</v>
      </c>
      <c r="O621" s="2">
        <f t="shared" si="265"/>
        <v>0.96631162390064473</v>
      </c>
      <c r="P621" s="2">
        <f t="shared" si="266"/>
        <v>0.51955400232044202</v>
      </c>
      <c r="Q621" s="2">
        <f t="shared" si="267"/>
        <v>5</v>
      </c>
      <c r="R621" s="2">
        <f t="shared" si="268"/>
        <v>1.2</v>
      </c>
      <c r="S621" s="2">
        <f t="shared" si="281"/>
        <v>25.4</v>
      </c>
      <c r="T621" s="2">
        <f t="shared" si="269"/>
        <v>0.53766713497990792</v>
      </c>
      <c r="U621" s="2">
        <f t="shared" si="270"/>
        <v>0.29998649577601666</v>
      </c>
      <c r="V621" s="2">
        <v>0</v>
      </c>
      <c r="W621" s="2">
        <f t="shared" si="282"/>
        <v>0.55794091968672554</v>
      </c>
      <c r="X621" s="16">
        <f t="shared" si="283"/>
        <v>35</v>
      </c>
      <c r="Y621" s="16">
        <f t="shared" si="284"/>
        <v>5.9479211037635649</v>
      </c>
      <c r="Z621" s="1">
        <f t="shared" si="285"/>
        <v>0.99999999864215283</v>
      </c>
      <c r="AA621" s="16">
        <f t="shared" si="286"/>
        <v>0.50800000000000001</v>
      </c>
      <c r="AB621" s="1">
        <f t="shared" si="287"/>
        <v>0</v>
      </c>
      <c r="AC621" s="1">
        <f t="shared" si="288"/>
        <v>0</v>
      </c>
    </row>
    <row r="622" spans="1:29" x14ac:dyDescent="0.3">
      <c r="A622" s="2" t="s">
        <v>18</v>
      </c>
      <c r="B622" s="2">
        <v>1891</v>
      </c>
      <c r="C622" s="2" t="s">
        <v>19</v>
      </c>
      <c r="D622" s="2">
        <v>7.9</v>
      </c>
      <c r="E622" s="6">
        <f>(1-(L622/(0.1*H622*(D622-1)*(I622/J622))))/0.015</f>
        <v>10.627760154257652</v>
      </c>
      <c r="F622" s="2">
        <v>20</v>
      </c>
      <c r="G622" s="2">
        <v>0</v>
      </c>
      <c r="H622" s="2">
        <v>0.32</v>
      </c>
      <c r="I622" s="2">
        <v>186.4</v>
      </c>
      <c r="J622" s="2">
        <v>96.1</v>
      </c>
      <c r="K622" s="2">
        <f t="shared" si="191"/>
        <v>1.9396462018730491</v>
      </c>
      <c r="L622" s="2">
        <v>0.36</v>
      </c>
      <c r="N622" s="2">
        <f t="shared" si="166"/>
        <v>0.8902388038813206</v>
      </c>
      <c r="O622" s="2">
        <f t="shared" si="167"/>
        <v>0.87513417988240705</v>
      </c>
      <c r="P622" s="2">
        <f t="shared" si="168"/>
        <v>0.35916364945934931</v>
      </c>
      <c r="Q622" s="2">
        <f t="shared" si="169"/>
        <v>0</v>
      </c>
      <c r="R622" s="2">
        <f t="shared" si="170"/>
        <v>1</v>
      </c>
      <c r="S622" s="2">
        <f t="shared" si="281"/>
        <v>20</v>
      </c>
      <c r="T622" s="2">
        <f t="shared" si="171"/>
        <v>0.41040980653687942</v>
      </c>
      <c r="U622" s="2">
        <f t="shared" si="172"/>
        <v>0.21540970583244634</v>
      </c>
      <c r="V622" s="2">
        <v>1</v>
      </c>
      <c r="W622" s="2">
        <f t="shared" si="282"/>
        <v>0.5248649091748484</v>
      </c>
      <c r="X622" s="16">
        <f t="shared" si="283"/>
        <v>5</v>
      </c>
      <c r="Y622" s="16">
        <f t="shared" si="284"/>
        <v>3.61033054802926</v>
      </c>
      <c r="Z622" s="1">
        <f t="shared" si="285"/>
        <v>0.99984709648232617</v>
      </c>
      <c r="AA622" s="16">
        <f t="shared" si="286"/>
        <v>0.4</v>
      </c>
      <c r="AB622" s="1">
        <f t="shared" si="287"/>
        <v>1</v>
      </c>
      <c r="AC622" s="1">
        <f t="shared" si="288"/>
        <v>0</v>
      </c>
    </row>
    <row r="623" spans="1:29" x14ac:dyDescent="0.3">
      <c r="D623" s="2">
        <v>7.9</v>
      </c>
      <c r="E623" s="6">
        <f t="shared" ref="E623:E698" si="289">(1-(L623/(0.1*H623*(D623-1)*(I623/J623))))/0.015</f>
        <v>6.4005034519777126</v>
      </c>
      <c r="F623" s="2">
        <v>10</v>
      </c>
      <c r="G623" s="2">
        <v>5</v>
      </c>
      <c r="H623" s="2">
        <v>0.32</v>
      </c>
      <c r="I623" s="2">
        <v>130.5</v>
      </c>
      <c r="J623" s="2">
        <v>81.400000000000006</v>
      </c>
      <c r="K623" s="2">
        <f t="shared" si="191"/>
        <v>1.603194103194103</v>
      </c>
      <c r="L623" s="2">
        <v>0.32</v>
      </c>
      <c r="N623" s="2">
        <f t="shared" si="166"/>
        <v>0.95103614859237051</v>
      </c>
      <c r="O623" s="2">
        <f t="shared" si="167"/>
        <v>0.87513417988240705</v>
      </c>
      <c r="P623" s="2">
        <f t="shared" si="168"/>
        <v>0.3171366734323256</v>
      </c>
      <c r="Q623" s="2">
        <f t="shared" si="169"/>
        <v>0</v>
      </c>
      <c r="R623" s="2">
        <f t="shared" si="170"/>
        <v>1</v>
      </c>
      <c r="S623" s="2">
        <f t="shared" si="281"/>
        <v>10</v>
      </c>
      <c r="T623" s="2">
        <f t="shared" si="171"/>
        <v>0.36238634111507301</v>
      </c>
      <c r="U623" s="2">
        <f t="shared" si="172"/>
        <v>0.11311886202492621</v>
      </c>
      <c r="V623" s="2">
        <v>1</v>
      </c>
      <c r="W623" s="2">
        <f t="shared" si="282"/>
        <v>0.3121499052002244</v>
      </c>
      <c r="X623" s="16">
        <f t="shared" si="283"/>
        <v>5</v>
      </c>
      <c r="Y623" s="16">
        <f t="shared" si="284"/>
        <v>6.5466774276291613</v>
      </c>
      <c r="Z623" s="1">
        <f t="shared" si="285"/>
        <v>0.99999999997058442</v>
      </c>
      <c r="AA623" s="16">
        <f t="shared" si="286"/>
        <v>0.2</v>
      </c>
      <c r="AB623" s="1">
        <f t="shared" si="287"/>
        <v>1</v>
      </c>
      <c r="AC623" s="1">
        <f t="shared" si="288"/>
        <v>0</v>
      </c>
    </row>
    <row r="624" spans="1:29" x14ac:dyDescent="0.3">
      <c r="D624" s="2">
        <v>7.9</v>
      </c>
      <c r="E624" s="6">
        <f t="shared" si="289"/>
        <v>4.7894359320041904</v>
      </c>
      <c r="F624" s="2">
        <v>17</v>
      </c>
      <c r="G624" s="2">
        <v>3</v>
      </c>
      <c r="H624" s="2">
        <v>0.28000000000000003</v>
      </c>
      <c r="I624" s="2">
        <v>111.8</v>
      </c>
      <c r="J624" s="2">
        <v>71.599999999999994</v>
      </c>
      <c r="K624" s="2">
        <f t="shared" si="191"/>
        <v>1.5614525139664805</v>
      </c>
      <c r="L624" s="2">
        <v>0.28000000000000003</v>
      </c>
      <c r="N624" s="2">
        <f t="shared" si="166"/>
        <v>0.96336081512016791</v>
      </c>
      <c r="O624" s="2">
        <f t="shared" si="167"/>
        <v>0.87513417988240705</v>
      </c>
      <c r="P624" s="2">
        <f t="shared" si="168"/>
        <v>0.27377207432596556</v>
      </c>
      <c r="Q624" s="2">
        <f t="shared" si="169"/>
        <v>0</v>
      </c>
      <c r="R624" s="2">
        <f t="shared" si="170"/>
        <v>1</v>
      </c>
      <c r="S624" s="2">
        <f t="shared" si="281"/>
        <v>17</v>
      </c>
      <c r="T624" s="2">
        <f t="shared" si="171"/>
        <v>0.31283439799226292</v>
      </c>
      <c r="U624" s="2">
        <f t="shared" si="172"/>
        <v>0.18083112110296912</v>
      </c>
      <c r="V624" s="2">
        <v>1</v>
      </c>
      <c r="W624" s="2">
        <f t="shared" si="282"/>
        <v>0.57804104108603005</v>
      </c>
      <c r="X624" s="16">
        <f t="shared" si="283"/>
        <v>5</v>
      </c>
      <c r="Y624" s="16">
        <f t="shared" si="284"/>
        <v>3.0010594964241277</v>
      </c>
      <c r="Z624" s="1">
        <f t="shared" si="285"/>
        <v>0.99865479004059632</v>
      </c>
      <c r="AA624" s="16">
        <f t="shared" si="286"/>
        <v>0.34</v>
      </c>
      <c r="AB624" s="1">
        <f t="shared" si="287"/>
        <v>1</v>
      </c>
      <c r="AC624" s="1">
        <f t="shared" si="288"/>
        <v>0</v>
      </c>
    </row>
    <row r="625" spans="1:29" x14ac:dyDescent="0.3">
      <c r="D625" s="2">
        <v>7.9</v>
      </c>
      <c r="E625" s="6">
        <f t="shared" si="289"/>
        <v>4.0032048149234223</v>
      </c>
      <c r="F625" s="2">
        <v>13</v>
      </c>
      <c r="G625" s="2">
        <v>4</v>
      </c>
      <c r="H625" s="2">
        <v>0.28000000000000003</v>
      </c>
      <c r="I625" s="2">
        <v>93.2</v>
      </c>
      <c r="J625" s="2">
        <v>67.7</v>
      </c>
      <c r="K625" s="2">
        <f t="shared" si="191"/>
        <v>1.3766617429837518</v>
      </c>
      <c r="L625" s="2">
        <v>0.25</v>
      </c>
      <c r="N625" s="2">
        <f t="shared" si="166"/>
        <v>0.96937548316583577</v>
      </c>
      <c r="O625" s="2">
        <f t="shared" si="167"/>
        <v>0.87513417988240705</v>
      </c>
      <c r="P625" s="2">
        <f t="shared" si="168"/>
        <v>0.24287938989146488</v>
      </c>
      <c r="Q625" s="2">
        <f t="shared" si="169"/>
        <v>0</v>
      </c>
      <c r="R625" s="2">
        <f t="shared" si="170"/>
        <v>1</v>
      </c>
      <c r="S625" s="2">
        <f t="shared" si="281"/>
        <v>13</v>
      </c>
      <c r="T625" s="2">
        <f t="shared" si="171"/>
        <v>0.27753388620257169</v>
      </c>
      <c r="U625" s="2">
        <f t="shared" si="172"/>
        <v>0.14054799697656839</v>
      </c>
      <c r="V625" s="2">
        <v>1</v>
      </c>
      <c r="W625" s="2">
        <f t="shared" si="282"/>
        <v>0.5064174285153149</v>
      </c>
      <c r="X625" s="16">
        <f t="shared" si="283"/>
        <v>5</v>
      </c>
      <c r="Y625" s="16">
        <f t="shared" si="284"/>
        <v>3.8447450785279949</v>
      </c>
      <c r="Z625" s="1">
        <f t="shared" si="285"/>
        <v>0.99993966108773291</v>
      </c>
      <c r="AA625" s="16">
        <f t="shared" si="286"/>
        <v>0.26</v>
      </c>
      <c r="AB625" s="1">
        <f t="shared" si="287"/>
        <v>1</v>
      </c>
      <c r="AC625" s="1">
        <f t="shared" si="288"/>
        <v>0</v>
      </c>
    </row>
    <row r="626" spans="1:29" x14ac:dyDescent="0.3">
      <c r="D626" s="2">
        <v>7.9</v>
      </c>
      <c r="E626" s="6">
        <f t="shared" si="289"/>
        <v>7.9075742172415753</v>
      </c>
      <c r="F626" s="2">
        <v>10</v>
      </c>
      <c r="G626" s="2">
        <v>10</v>
      </c>
      <c r="H626" s="2">
        <v>0.2</v>
      </c>
      <c r="I626" s="2">
        <v>122.6</v>
      </c>
      <c r="J626" s="2">
        <v>93.2</v>
      </c>
      <c r="K626" s="2">
        <f t="shared" si="191"/>
        <v>1.3154506437768239</v>
      </c>
      <c r="L626" s="2">
        <v>0.16</v>
      </c>
      <c r="N626" s="2">
        <f t="shared" si="166"/>
        <v>0.93950705723810191</v>
      </c>
      <c r="O626" s="2">
        <f t="shared" si="167"/>
        <v>0.87513417988240705</v>
      </c>
      <c r="P626" s="2">
        <f t="shared" si="168"/>
        <v>0.16066377122597497</v>
      </c>
      <c r="Q626" s="2">
        <f t="shared" si="169"/>
        <v>0.86935823539880586</v>
      </c>
      <c r="R626" s="2">
        <f t="shared" si="170"/>
        <v>1.0216227766016839</v>
      </c>
      <c r="S626" s="2">
        <f t="shared" si="281"/>
        <v>11.085586001415646</v>
      </c>
      <c r="T626" s="2">
        <f t="shared" si="171"/>
        <v>0.18358758567464886</v>
      </c>
      <c r="U626" s="2">
        <f t="shared" si="172"/>
        <v>0.12281447666761458</v>
      </c>
      <c r="V626" s="2">
        <v>1</v>
      </c>
      <c r="W626" s="2">
        <f t="shared" si="282"/>
        <v>0.66896939799221788</v>
      </c>
      <c r="X626" s="16">
        <f t="shared" si="283"/>
        <v>10</v>
      </c>
      <c r="Y626" s="16">
        <f t="shared" si="284"/>
        <v>3.2107606370297845</v>
      </c>
      <c r="Z626" s="1">
        <f t="shared" si="285"/>
        <v>0.99933807922307283</v>
      </c>
      <c r="AA626" s="16">
        <f t="shared" si="286"/>
        <v>0.22171172002831291</v>
      </c>
      <c r="AB626" s="1">
        <f t="shared" si="287"/>
        <v>1</v>
      </c>
      <c r="AC626" s="1">
        <f t="shared" si="288"/>
        <v>0</v>
      </c>
    </row>
    <row r="627" spans="1:29" x14ac:dyDescent="0.3">
      <c r="A627" s="2" t="s">
        <v>20</v>
      </c>
      <c r="B627" s="2">
        <v>1923</v>
      </c>
      <c r="C627" s="2" t="s">
        <v>19</v>
      </c>
      <c r="D627" s="2">
        <v>7.9</v>
      </c>
      <c r="E627" s="6">
        <f t="shared" si="289"/>
        <v>7.3827912653722905</v>
      </c>
      <c r="F627" s="2">
        <v>1</v>
      </c>
      <c r="G627" s="2">
        <v>14</v>
      </c>
      <c r="H627" s="2">
        <v>0.2</v>
      </c>
      <c r="I627" s="2">
        <v>141.30000000000001</v>
      </c>
      <c r="J627" s="2">
        <v>102</v>
      </c>
      <c r="K627" s="2">
        <f t="shared" si="191"/>
        <v>1.385294117647059</v>
      </c>
      <c r="L627" s="2">
        <v>0.17</v>
      </c>
      <c r="N627" s="2">
        <f t="shared" si="166"/>
        <v>0.94352164681990203</v>
      </c>
      <c r="O627" s="2">
        <f t="shared" si="167"/>
        <v>0.87513417988240705</v>
      </c>
      <c r="P627" s="2">
        <f t="shared" si="168"/>
        <v>0.16991714833759591</v>
      </c>
      <c r="Q627" s="2">
        <f t="shared" si="169"/>
        <v>2.204745857525146</v>
      </c>
      <c r="R627" s="2">
        <f t="shared" si="170"/>
        <v>1.042383203414835</v>
      </c>
      <c r="S627" s="2">
        <f t="shared" si="281"/>
        <v>3.2471290609399812</v>
      </c>
      <c r="T627" s="2">
        <f t="shared" si="171"/>
        <v>0.19416125234695772</v>
      </c>
      <c r="U627" s="2">
        <f t="shared" si="172"/>
        <v>5.9900929999362064E-2</v>
      </c>
      <c r="V627" s="2">
        <v>1</v>
      </c>
      <c r="W627" s="2">
        <f t="shared" si="282"/>
        <v>0.30851124658138124</v>
      </c>
      <c r="X627" s="16">
        <f t="shared" si="283"/>
        <v>14</v>
      </c>
      <c r="Y627" s="16">
        <f t="shared" si="284"/>
        <v>6.9973217110578005</v>
      </c>
      <c r="Z627" s="1">
        <f t="shared" si="285"/>
        <v>0.99999999999869549</v>
      </c>
      <c r="AA627" s="16">
        <f t="shared" si="286"/>
        <v>6.494258121879963E-2</v>
      </c>
      <c r="AB627" s="1">
        <f t="shared" si="287"/>
        <v>1</v>
      </c>
      <c r="AC627" s="1">
        <f t="shared" si="288"/>
        <v>0</v>
      </c>
    </row>
    <row r="628" spans="1:29" x14ac:dyDescent="0.3">
      <c r="D628" s="2">
        <v>7.9</v>
      </c>
      <c r="E628" s="6">
        <f t="shared" si="289"/>
        <v>6.7516208361278887</v>
      </c>
      <c r="F628" s="2">
        <v>16.5</v>
      </c>
      <c r="G628" s="2">
        <v>1</v>
      </c>
      <c r="H628" s="2">
        <v>0.2</v>
      </c>
      <c r="I628" s="2">
        <v>149.1</v>
      </c>
      <c r="J628" s="2">
        <v>80.400000000000006</v>
      </c>
      <c r="K628" s="2">
        <f t="shared" si="191"/>
        <v>1.8544776119402984</v>
      </c>
      <c r="L628" s="2">
        <v>0.23</v>
      </c>
      <c r="N628" s="2">
        <f t="shared" si="166"/>
        <v>0.94835010060362168</v>
      </c>
      <c r="O628" s="2">
        <f t="shared" si="167"/>
        <v>0.87513417988240705</v>
      </c>
      <c r="P628" s="2">
        <f t="shared" si="168"/>
        <v>0.22863022388059698</v>
      </c>
      <c r="Q628" s="2">
        <f t="shared" si="169"/>
        <v>0</v>
      </c>
      <c r="R628" s="2">
        <f t="shared" si="170"/>
        <v>1</v>
      </c>
      <c r="S628" s="2">
        <f t="shared" si="281"/>
        <v>16.5</v>
      </c>
      <c r="T628" s="2">
        <f t="shared" si="171"/>
        <v>0.26125162190707524</v>
      </c>
      <c r="U628" s="2">
        <f t="shared" si="172"/>
        <v>0.17549886621315192</v>
      </c>
      <c r="V628" s="2">
        <v>1</v>
      </c>
      <c r="W628" s="2">
        <f t="shared" si="282"/>
        <v>0.67176182460438549</v>
      </c>
      <c r="X628" s="16">
        <f t="shared" si="283"/>
        <v>5</v>
      </c>
      <c r="Y628" s="16">
        <f t="shared" si="284"/>
        <v>2.4598633567210264</v>
      </c>
      <c r="Z628" s="1">
        <f t="shared" si="285"/>
        <v>0.99305050386168026</v>
      </c>
      <c r="AA628" s="16">
        <f t="shared" si="286"/>
        <v>0.33</v>
      </c>
      <c r="AB628" s="1">
        <f t="shared" si="287"/>
        <v>1</v>
      </c>
      <c r="AC628" s="1">
        <f t="shared" si="288"/>
        <v>0</v>
      </c>
    </row>
    <row r="629" spans="1:29" x14ac:dyDescent="0.3">
      <c r="D629" s="2">
        <v>7.9</v>
      </c>
      <c r="E629" s="6">
        <f t="shared" si="289"/>
        <v>3.8336339698534339</v>
      </c>
      <c r="F629" s="2">
        <v>11.9</v>
      </c>
      <c r="G629" s="2">
        <v>5</v>
      </c>
      <c r="H629" s="2">
        <v>0.2</v>
      </c>
      <c r="I629" s="2">
        <v>93.2</v>
      </c>
      <c r="J629" s="2">
        <v>63.8</v>
      </c>
      <c r="K629" s="2">
        <f t="shared" si="191"/>
        <v>1.4608150470219436</v>
      </c>
      <c r="L629" s="2">
        <v>0.19</v>
      </c>
      <c r="N629" s="2">
        <f t="shared" si="166"/>
        <v>0.97067270013062124</v>
      </c>
      <c r="O629" s="2">
        <f t="shared" si="167"/>
        <v>0.87513417988240705</v>
      </c>
      <c r="P629" s="2">
        <f t="shared" si="168"/>
        <v>0.18433652719094998</v>
      </c>
      <c r="Q629" s="2">
        <f t="shared" si="169"/>
        <v>0</v>
      </c>
      <c r="R629" s="2">
        <f t="shared" si="170"/>
        <v>1</v>
      </c>
      <c r="S629" s="2">
        <f t="shared" si="281"/>
        <v>11.9</v>
      </c>
      <c r="T629" s="2">
        <f t="shared" si="171"/>
        <v>0.21063801577915689</v>
      </c>
      <c r="U629" s="2">
        <f t="shared" si="172"/>
        <v>0.13025602941899264</v>
      </c>
      <c r="V629" s="2">
        <v>1</v>
      </c>
      <c r="W629" s="2">
        <f t="shared" si="282"/>
        <v>0.61838803853697222</v>
      </c>
      <c r="X629" s="16">
        <f t="shared" si="283"/>
        <v>5</v>
      </c>
      <c r="Y629" s="16">
        <f t="shared" si="284"/>
        <v>2.8183695444361589</v>
      </c>
      <c r="Z629" s="1">
        <f t="shared" si="285"/>
        <v>0.99758658894882912</v>
      </c>
      <c r="AA629" s="16">
        <f t="shared" si="286"/>
        <v>0.23800000000000002</v>
      </c>
      <c r="AB629" s="1">
        <f t="shared" si="287"/>
        <v>1</v>
      </c>
      <c r="AC629" s="1">
        <f t="shared" si="288"/>
        <v>0</v>
      </c>
    </row>
    <row r="630" spans="1:29" x14ac:dyDescent="0.3">
      <c r="D630" s="2">
        <v>7.9</v>
      </c>
      <c r="E630" s="6">
        <f t="shared" si="289"/>
        <v>5.5312660243435143</v>
      </c>
      <c r="F630" s="2">
        <v>2.2000000000000002</v>
      </c>
      <c r="G630" s="2">
        <v>22</v>
      </c>
      <c r="H630" s="2">
        <v>0.2</v>
      </c>
      <c r="I630" s="2">
        <v>71.599999999999994</v>
      </c>
      <c r="J630" s="2">
        <v>69.7</v>
      </c>
      <c r="K630" s="2">
        <f t="shared" ref="K630:K692" si="290">I630/J630</f>
        <v>1.0272596843615494</v>
      </c>
      <c r="L630" s="2">
        <v>0.13</v>
      </c>
      <c r="N630" s="2">
        <f t="shared" si="166"/>
        <v>0.95768581491377214</v>
      </c>
      <c r="O630" s="2">
        <f t="shared" si="167"/>
        <v>0.87513417988240705</v>
      </c>
      <c r="P630" s="2">
        <f t="shared" si="168"/>
        <v>0.12789296363296113</v>
      </c>
      <c r="Q630" s="2">
        <f t="shared" si="169"/>
        <v>3.925281296360597</v>
      </c>
      <c r="R630" s="2">
        <f t="shared" si="170"/>
        <v>1.0931891467161154</v>
      </c>
      <c r="S630" s="2">
        <f t="shared" si="281"/>
        <v>6.330297419136051</v>
      </c>
      <c r="T630" s="2">
        <f t="shared" si="171"/>
        <v>0.14614097651876226</v>
      </c>
      <c r="U630" s="2">
        <f t="shared" si="172"/>
        <v>8.2294448393435027E-2</v>
      </c>
      <c r="V630" s="2">
        <v>1</v>
      </c>
      <c r="W630" s="2">
        <f t="shared" si="282"/>
        <v>0.56311686396094174</v>
      </c>
      <c r="X630" s="16">
        <f t="shared" si="283"/>
        <v>22</v>
      </c>
      <c r="Y630" s="16">
        <f t="shared" si="284"/>
        <v>4.4303216453799514</v>
      </c>
      <c r="Z630" s="1">
        <f t="shared" si="285"/>
        <v>0.99999529536798082</v>
      </c>
      <c r="AA630" s="16">
        <f t="shared" si="286"/>
        <v>0.12660594838272102</v>
      </c>
      <c r="AB630" s="1">
        <f t="shared" si="287"/>
        <v>1</v>
      </c>
      <c r="AC630" s="1">
        <f t="shared" si="288"/>
        <v>0</v>
      </c>
    </row>
    <row r="631" spans="1:29" x14ac:dyDescent="0.3">
      <c r="D631" s="2">
        <v>7.9</v>
      </c>
      <c r="E631" s="6">
        <f t="shared" si="289"/>
        <v>5.6270863137816152</v>
      </c>
      <c r="F631" s="2">
        <v>5.7</v>
      </c>
      <c r="G631" s="2">
        <v>20</v>
      </c>
      <c r="H631" s="2">
        <v>0.2</v>
      </c>
      <c r="I631" s="2">
        <v>93.2</v>
      </c>
      <c r="J631" s="2">
        <v>73.599999999999994</v>
      </c>
      <c r="K631" s="2">
        <f t="shared" si="290"/>
        <v>1.2663043478260871</v>
      </c>
      <c r="L631" s="2">
        <v>0.16</v>
      </c>
      <c r="N631" s="2">
        <f t="shared" si="166"/>
        <v>0.95695278969957065</v>
      </c>
      <c r="O631" s="2">
        <f t="shared" si="167"/>
        <v>0.87513417988240705</v>
      </c>
      <c r="P631" s="2">
        <f t="shared" si="168"/>
        <v>0.15753315217391303</v>
      </c>
      <c r="Q631" s="2">
        <f t="shared" si="169"/>
        <v>3.6146679572174487</v>
      </c>
      <c r="R631" s="2">
        <f t="shared" si="170"/>
        <v>1.0794427190999916</v>
      </c>
      <c r="S631" s="2">
        <f t="shared" si="281"/>
        <v>9.7674914560874004</v>
      </c>
      <c r="T631" s="2">
        <f t="shared" si="171"/>
        <v>0.18001028390307069</v>
      </c>
      <c r="U631" s="2">
        <f t="shared" si="172"/>
        <v>0.11107493005877662</v>
      </c>
      <c r="V631" s="2">
        <v>0</v>
      </c>
      <c r="W631" s="2">
        <f t="shared" si="282"/>
        <v>0.61704769111184021</v>
      </c>
      <c r="X631" s="16">
        <f t="shared" si="283"/>
        <v>20</v>
      </c>
      <c r="Y631" s="16">
        <f t="shared" si="284"/>
        <v>4.1768016348252139</v>
      </c>
      <c r="Z631" s="1">
        <f t="shared" si="285"/>
        <v>0.99998521816871522</v>
      </c>
      <c r="AA631" s="16">
        <f t="shared" si="286"/>
        <v>0.195349829121748</v>
      </c>
      <c r="AB631" s="1">
        <f t="shared" si="287"/>
        <v>0</v>
      </c>
      <c r="AC631" s="1">
        <f t="shared" si="288"/>
        <v>0</v>
      </c>
    </row>
    <row r="632" spans="1:29" x14ac:dyDescent="0.3">
      <c r="D632" s="2">
        <v>7.9</v>
      </c>
      <c r="E632" s="6">
        <f t="shared" si="289"/>
        <v>8.2874055929781818</v>
      </c>
      <c r="F632" s="2">
        <v>2</v>
      </c>
      <c r="G632" s="2">
        <v>33</v>
      </c>
      <c r="H632" s="2">
        <v>0.2</v>
      </c>
      <c r="I632" s="2">
        <v>149.1</v>
      </c>
      <c r="J632" s="2">
        <v>100.1</v>
      </c>
      <c r="K632" s="2">
        <f t="shared" si="290"/>
        <v>1.4895104895104896</v>
      </c>
      <c r="L632" s="2">
        <v>0.18</v>
      </c>
      <c r="N632" s="2">
        <f t="shared" si="166"/>
        <v>0.93660134721371691</v>
      </c>
      <c r="O632" s="2">
        <f t="shared" si="167"/>
        <v>0.87513417988240705</v>
      </c>
      <c r="P632" s="2">
        <f t="shared" si="168"/>
        <v>0.18136007905138335</v>
      </c>
      <c r="Q632" s="2">
        <f t="shared" si="169"/>
        <v>4.8818683604776183</v>
      </c>
      <c r="R632" s="2">
        <f t="shared" si="170"/>
        <v>1.179570567335755</v>
      </c>
      <c r="S632" s="2">
        <f t="shared" si="281"/>
        <v>7.2410094951491288</v>
      </c>
      <c r="T632" s="2">
        <f t="shared" si="171"/>
        <v>0.20723688232100929</v>
      </c>
      <c r="U632" s="2">
        <f t="shared" si="172"/>
        <v>8.9634821544330001E-2</v>
      </c>
      <c r="V632" s="2">
        <v>0</v>
      </c>
      <c r="W632" s="2">
        <f t="shared" si="282"/>
        <v>0.4325234993908369</v>
      </c>
      <c r="X632" s="16">
        <f t="shared" si="283"/>
        <v>33</v>
      </c>
      <c r="Y632" s="16">
        <f t="shared" si="284"/>
        <v>6.4938177373835853</v>
      </c>
      <c r="Z632" s="1">
        <f t="shared" si="285"/>
        <v>0.99999999995815603</v>
      </c>
      <c r="AA632" s="16">
        <f t="shared" si="286"/>
        <v>0.14482018990298257</v>
      </c>
      <c r="AB632" s="1">
        <f t="shared" si="287"/>
        <v>0</v>
      </c>
      <c r="AC632" s="1">
        <f t="shared" si="288"/>
        <v>0</v>
      </c>
    </row>
    <row r="633" spans="1:29" x14ac:dyDescent="0.3">
      <c r="A633" s="2" t="s">
        <v>21</v>
      </c>
      <c r="B633" s="2">
        <v>1944</v>
      </c>
      <c r="C633" s="2" t="s">
        <v>19</v>
      </c>
      <c r="D633" s="2">
        <v>8</v>
      </c>
      <c r="E633" s="6">
        <f t="shared" si="289"/>
        <v>6.0790273556231051</v>
      </c>
      <c r="F633" s="2">
        <v>8</v>
      </c>
      <c r="G633" s="2">
        <v>10</v>
      </c>
      <c r="H633" s="2">
        <v>0.2</v>
      </c>
      <c r="I633" s="2">
        <v>89.3</v>
      </c>
      <c r="J633" s="2">
        <v>59.8</v>
      </c>
      <c r="K633" s="2">
        <f t="shared" si="290"/>
        <v>1.4933110367892977</v>
      </c>
      <c r="L633" s="2">
        <v>0.19</v>
      </c>
      <c r="N633" s="2">
        <f t="shared" si="166"/>
        <v>0.95349544072948322</v>
      </c>
      <c r="O633" s="2">
        <f t="shared" si="167"/>
        <v>0.84740229001343259</v>
      </c>
      <c r="P633" s="2">
        <f t="shared" si="168"/>
        <v>0.18510248447204969</v>
      </c>
      <c r="Q633" s="2">
        <f t="shared" si="169"/>
        <v>0.86935823539880586</v>
      </c>
      <c r="R633" s="2">
        <f t="shared" si="170"/>
        <v>1.0216227766016839</v>
      </c>
      <c r="S633" s="2">
        <f t="shared" si="281"/>
        <v>9.0423404482122773</v>
      </c>
      <c r="T633" s="2">
        <f t="shared" si="171"/>
        <v>0.21843519501123315</v>
      </c>
      <c r="U633" s="2">
        <f t="shared" si="172"/>
        <v>0.10477451516793755</v>
      </c>
      <c r="V633" s="2">
        <v>1</v>
      </c>
      <c r="W633" s="2">
        <f t="shared" si="282"/>
        <v>0.47965949426121307</v>
      </c>
      <c r="X633" s="16">
        <f t="shared" si="283"/>
        <v>10</v>
      </c>
      <c r="Y633" s="16">
        <f t="shared" si="284"/>
        <v>4.2091541096637846</v>
      </c>
      <c r="Z633" s="1">
        <f t="shared" si="285"/>
        <v>0.99998718357411287</v>
      </c>
      <c r="AA633" s="16">
        <f t="shared" si="286"/>
        <v>0.18084680896424554</v>
      </c>
      <c r="AB633" s="1">
        <f t="shared" si="287"/>
        <v>1</v>
      </c>
      <c r="AC633" s="1">
        <f t="shared" si="288"/>
        <v>0</v>
      </c>
    </row>
    <row r="634" spans="1:29" x14ac:dyDescent="0.3">
      <c r="D634" s="2">
        <v>8</v>
      </c>
      <c r="E634" s="6">
        <f t="shared" si="289"/>
        <v>7.2614486407589798</v>
      </c>
      <c r="F634" s="2">
        <v>10</v>
      </c>
      <c r="G634" s="2">
        <v>5</v>
      </c>
      <c r="H634" s="2">
        <v>0.16</v>
      </c>
      <c r="I634" s="2">
        <v>130.5</v>
      </c>
      <c r="J634" s="2">
        <v>81.400000000000006</v>
      </c>
      <c r="K634" s="2">
        <f t="shared" si="290"/>
        <v>1.603194103194103</v>
      </c>
      <c r="L634" s="2">
        <v>0.16</v>
      </c>
      <c r="N634" s="2">
        <f t="shared" si="166"/>
        <v>0.94444991789819377</v>
      </c>
      <c r="O634" s="2">
        <f t="shared" si="167"/>
        <v>0.84740229001343259</v>
      </c>
      <c r="P634" s="2">
        <f t="shared" si="168"/>
        <v>0.15747020007020007</v>
      </c>
      <c r="Q634" s="2">
        <f t="shared" si="169"/>
        <v>0</v>
      </c>
      <c r="R634" s="2">
        <f t="shared" si="170"/>
        <v>1</v>
      </c>
      <c r="S634" s="2">
        <f t="shared" si="281"/>
        <v>10</v>
      </c>
      <c r="T634" s="2">
        <f t="shared" si="171"/>
        <v>0.18582697017222355</v>
      </c>
      <c r="U634" s="2">
        <f t="shared" si="172"/>
        <v>0.11311886202492621</v>
      </c>
      <c r="V634" s="2">
        <v>1</v>
      </c>
      <c r="W634" s="2">
        <f t="shared" si="282"/>
        <v>0.60873220889351098</v>
      </c>
      <c r="X634" s="16">
        <f t="shared" si="283"/>
        <v>5</v>
      </c>
      <c r="Y634" s="16">
        <f t="shared" si="284"/>
        <v>3.2304421758343889</v>
      </c>
      <c r="Z634" s="1">
        <f t="shared" si="285"/>
        <v>0.99938200548567102</v>
      </c>
      <c r="AA634" s="16">
        <f t="shared" si="286"/>
        <v>0.2</v>
      </c>
      <c r="AB634" s="1">
        <f t="shared" si="287"/>
        <v>1</v>
      </c>
      <c r="AC634" s="1">
        <f t="shared" si="288"/>
        <v>0</v>
      </c>
    </row>
    <row r="635" spans="1:29" x14ac:dyDescent="0.3">
      <c r="D635" s="2">
        <v>8</v>
      </c>
      <c r="E635" s="6">
        <f t="shared" si="289"/>
        <v>4.3129461985721802</v>
      </c>
      <c r="F635" s="2">
        <v>1</v>
      </c>
      <c r="G635" s="2">
        <v>27</v>
      </c>
      <c r="H635" s="2">
        <v>0.2</v>
      </c>
      <c r="I635" s="2">
        <v>64.7</v>
      </c>
      <c r="J635" s="2">
        <v>35.299999999999997</v>
      </c>
      <c r="K635" s="2">
        <f t="shared" si="290"/>
        <v>1.8328611898017</v>
      </c>
      <c r="L635" s="2">
        <v>0.24</v>
      </c>
      <c r="N635" s="2">
        <f t="shared" si="166"/>
        <v>0.96700596158092278</v>
      </c>
      <c r="O635" s="2">
        <f t="shared" si="167"/>
        <v>0.84740229001343259</v>
      </c>
      <c r="P635" s="2">
        <f t="shared" si="168"/>
        <v>0.23041040064751117</v>
      </c>
      <c r="Q635" s="2">
        <f t="shared" si="169"/>
        <v>4.4788620104201051</v>
      </c>
      <c r="R635" s="2">
        <f t="shared" si="170"/>
        <v>1.1302961154130791</v>
      </c>
      <c r="S635" s="2">
        <f t="shared" si="281"/>
        <v>5.6091581258331846</v>
      </c>
      <c r="T635" s="2">
        <f t="shared" si="171"/>
        <v>0.2719020273639558</v>
      </c>
      <c r="U635" s="2">
        <f t="shared" si="172"/>
        <v>7.6664548804429189E-2</v>
      </c>
      <c r="V635" s="2">
        <v>1</v>
      </c>
      <c r="W635" s="2">
        <f t="shared" si="282"/>
        <v>0.28195651774898123</v>
      </c>
      <c r="X635" s="16">
        <f t="shared" si="283"/>
        <v>27</v>
      </c>
      <c r="Y635" s="16">
        <f t="shared" si="284"/>
        <v>6.9232623903523622</v>
      </c>
      <c r="Z635" s="1">
        <f t="shared" si="285"/>
        <v>0.99999999999779321</v>
      </c>
      <c r="AA635" s="16">
        <f t="shared" si="286"/>
        <v>0.11218316251666369</v>
      </c>
      <c r="AB635" s="1">
        <f t="shared" si="287"/>
        <v>1</v>
      </c>
      <c r="AC635" s="1">
        <f t="shared" si="288"/>
        <v>0</v>
      </c>
    </row>
    <row r="636" spans="1:29" x14ac:dyDescent="0.3">
      <c r="D636" s="2">
        <v>8</v>
      </c>
      <c r="E636" s="6">
        <f t="shared" si="289"/>
        <v>2.238095238095239</v>
      </c>
      <c r="F636" s="2">
        <v>2</v>
      </c>
      <c r="G636" s="2">
        <v>30</v>
      </c>
      <c r="H636" s="2">
        <v>0.2</v>
      </c>
      <c r="I636" s="2">
        <v>50</v>
      </c>
      <c r="J636" s="2">
        <v>45.1</v>
      </c>
      <c r="K636" s="2">
        <f t="shared" si="290"/>
        <v>1.1086474501108647</v>
      </c>
      <c r="L636" s="2">
        <v>0.15</v>
      </c>
      <c r="N636" s="2">
        <f t="shared" si="166"/>
        <v>0.98287857142857138</v>
      </c>
      <c r="O636" s="2">
        <f t="shared" si="167"/>
        <v>0.84740229001343259</v>
      </c>
      <c r="P636" s="2">
        <f t="shared" si="168"/>
        <v>0.14165655685777637</v>
      </c>
      <c r="Q636" s="2">
        <f t="shared" si="169"/>
        <v>4.7062381229592694</v>
      </c>
      <c r="R636" s="2">
        <f t="shared" si="170"/>
        <v>1.1543167672515497</v>
      </c>
      <c r="S636" s="2">
        <f t="shared" si="281"/>
        <v>7.0148716574623684</v>
      </c>
      <c r="T636" s="2">
        <f t="shared" si="171"/>
        <v>0.16716565263887934</v>
      </c>
      <c r="U636" s="2">
        <f t="shared" si="172"/>
        <v>8.7790419551479107E-2</v>
      </c>
      <c r="V636" s="2">
        <v>1</v>
      </c>
      <c r="W636" s="2">
        <f t="shared" si="282"/>
        <v>0.52517020192616315</v>
      </c>
      <c r="X636" s="16">
        <f t="shared" si="283"/>
        <v>30</v>
      </c>
      <c r="Y636" s="16">
        <f t="shared" si="284"/>
        <v>4.384334994396581</v>
      </c>
      <c r="Z636" s="1">
        <f t="shared" si="285"/>
        <v>0.99999418296866383</v>
      </c>
      <c r="AA636" s="16">
        <f t="shared" si="286"/>
        <v>0.14029743314924736</v>
      </c>
      <c r="AB636" s="1">
        <f t="shared" si="287"/>
        <v>1</v>
      </c>
      <c r="AC636" s="1">
        <f t="shared" si="288"/>
        <v>0</v>
      </c>
    </row>
    <row r="637" spans="1:29" x14ac:dyDescent="0.3">
      <c r="A637" s="2" t="s">
        <v>22</v>
      </c>
      <c r="B637" s="2">
        <v>1948</v>
      </c>
      <c r="C637" s="2" t="s">
        <v>19</v>
      </c>
      <c r="D637" s="2">
        <v>7.3</v>
      </c>
      <c r="E637" s="6">
        <f t="shared" si="289"/>
        <v>7.7514752067375792</v>
      </c>
      <c r="F637" s="2">
        <v>29</v>
      </c>
      <c r="G637" s="2">
        <v>2</v>
      </c>
      <c r="H637" s="2">
        <v>0.35</v>
      </c>
      <c r="I637" s="2">
        <v>141.30000000000001</v>
      </c>
      <c r="J637" s="2">
        <v>70.599999999999994</v>
      </c>
      <c r="K637" s="2">
        <f t="shared" si="290"/>
        <v>2.0014164305949014</v>
      </c>
      <c r="L637" s="2">
        <v>0.39</v>
      </c>
      <c r="N637" s="2">
        <f t="shared" si="166"/>
        <v>0.94070121466845746</v>
      </c>
      <c r="O637" s="2">
        <f t="shared" si="167"/>
        <v>1.0712565197562711</v>
      </c>
      <c r="P637" s="2">
        <f t="shared" si="168"/>
        <v>0.42832218231485225</v>
      </c>
      <c r="Q637" s="2">
        <f t="shared" si="169"/>
        <v>0</v>
      </c>
      <c r="R637" s="2">
        <f t="shared" si="170"/>
        <v>1</v>
      </c>
      <c r="S637" s="2">
        <f t="shared" si="281"/>
        <v>29</v>
      </c>
      <c r="T637" s="2">
        <f t="shared" si="171"/>
        <v>0.3998315757390235</v>
      </c>
      <c r="U637" s="2">
        <f t="shared" si="172"/>
        <v>0.41026034834121272</v>
      </c>
      <c r="V637" s="2">
        <v>0</v>
      </c>
      <c r="W637" s="2">
        <f t="shared" si="282"/>
        <v>1.0260829139942571</v>
      </c>
      <c r="X637" s="16">
        <f t="shared" si="283"/>
        <v>5</v>
      </c>
      <c r="Y637" s="16">
        <f t="shared" si="284"/>
        <v>-0.20738702963037603</v>
      </c>
      <c r="Z637" s="1">
        <f t="shared" si="285"/>
        <v>0.41785380563519564</v>
      </c>
      <c r="AA637" s="16">
        <f t="shared" si="286"/>
        <v>0.57999999999999996</v>
      </c>
      <c r="AB637" s="1">
        <f t="shared" si="287"/>
        <v>0</v>
      </c>
      <c r="AC637" s="1">
        <f t="shared" si="288"/>
        <v>1</v>
      </c>
    </row>
    <row r="638" spans="1:29" x14ac:dyDescent="0.3">
      <c r="D638" s="2">
        <v>7.3</v>
      </c>
      <c r="E638" s="6">
        <f t="shared" si="289"/>
        <v>6.4328644078990678</v>
      </c>
      <c r="F638" s="2">
        <v>19</v>
      </c>
      <c r="G638" s="2">
        <v>4</v>
      </c>
      <c r="H638" s="2">
        <v>0.35</v>
      </c>
      <c r="I638" s="2">
        <v>123.6</v>
      </c>
      <c r="J638" s="2">
        <v>91.2</v>
      </c>
      <c r="K638" s="2">
        <f t="shared" si="290"/>
        <v>1.3552631578947367</v>
      </c>
      <c r="L638" s="2">
        <v>0.27</v>
      </c>
      <c r="N638" s="2">
        <f t="shared" si="166"/>
        <v>0.95078858727957216</v>
      </c>
      <c r="O638" s="2">
        <f t="shared" si="167"/>
        <v>1.0712565197562711</v>
      </c>
      <c r="P638" s="2">
        <f t="shared" si="168"/>
        <v>0.29314938909774435</v>
      </c>
      <c r="Q638" s="2">
        <f t="shared" si="169"/>
        <v>0</v>
      </c>
      <c r="R638" s="2">
        <f t="shared" si="170"/>
        <v>1</v>
      </c>
      <c r="S638" s="2">
        <f t="shared" si="281"/>
        <v>19</v>
      </c>
      <c r="T638" s="2">
        <f t="shared" si="171"/>
        <v>0.27365003964171042</v>
      </c>
      <c r="U638" s="2">
        <f t="shared" si="172"/>
        <v>0.20331279446037256</v>
      </c>
      <c r="V638" s="2">
        <v>1</v>
      </c>
      <c r="W638" s="2">
        <f t="shared" si="282"/>
        <v>0.74296643525639428</v>
      </c>
      <c r="X638" s="16">
        <f t="shared" si="283"/>
        <v>5</v>
      </c>
      <c r="Y638" s="16">
        <f t="shared" si="284"/>
        <v>2.0505523621953374</v>
      </c>
      <c r="Z638" s="1">
        <f t="shared" si="285"/>
        <v>0.97984472020637559</v>
      </c>
      <c r="AA638" s="16">
        <f t="shared" si="286"/>
        <v>0.38</v>
      </c>
      <c r="AB638" s="1">
        <f t="shared" si="287"/>
        <v>1</v>
      </c>
      <c r="AC638" s="1">
        <f t="shared" si="288"/>
        <v>0</v>
      </c>
    </row>
    <row r="639" spans="1:29" x14ac:dyDescent="0.3">
      <c r="D639" s="2">
        <v>7.3</v>
      </c>
      <c r="E639" s="6">
        <f t="shared" si="289"/>
        <v>3.1958806757734477</v>
      </c>
      <c r="F639" s="2">
        <v>8</v>
      </c>
      <c r="G639" s="2">
        <v>0</v>
      </c>
      <c r="H639" s="2">
        <v>0.4</v>
      </c>
      <c r="I639" s="2">
        <v>74.599999999999994</v>
      </c>
      <c r="J639" s="2">
        <v>47.1</v>
      </c>
      <c r="K639" s="2">
        <f t="shared" si="290"/>
        <v>1.5838641188959659</v>
      </c>
      <c r="L639" s="2">
        <v>0.38</v>
      </c>
      <c r="N639" s="2">
        <f t="shared" si="166"/>
        <v>0.97555151283033315</v>
      </c>
      <c r="O639" s="2">
        <f t="shared" si="167"/>
        <v>1.0712565197562711</v>
      </c>
      <c r="P639" s="2">
        <f t="shared" si="168"/>
        <v>0.40173666969972699</v>
      </c>
      <c r="Q639" s="2">
        <f t="shared" si="169"/>
        <v>0</v>
      </c>
      <c r="R639" s="2">
        <f t="shared" si="170"/>
        <v>1</v>
      </c>
      <c r="S639" s="2">
        <f t="shared" si="281"/>
        <v>8</v>
      </c>
      <c r="T639" s="2">
        <f t="shared" si="171"/>
        <v>0.37501444545805784</v>
      </c>
      <c r="U639" s="2">
        <f t="shared" si="172"/>
        <v>9.5920797720797715E-2</v>
      </c>
      <c r="V639" s="2">
        <v>1</v>
      </c>
      <c r="W639" s="2">
        <f t="shared" si="282"/>
        <v>0.2557789410048889</v>
      </c>
      <c r="X639" s="16">
        <f t="shared" si="283"/>
        <v>5</v>
      </c>
      <c r="Y639" s="16">
        <f t="shared" si="284"/>
        <v>6.8551567738356889</v>
      </c>
      <c r="Z639" s="1">
        <f t="shared" si="285"/>
        <v>0.99999999999643829</v>
      </c>
      <c r="AA639" s="16">
        <f t="shared" si="286"/>
        <v>0.16</v>
      </c>
      <c r="AB639" s="1">
        <f t="shared" si="287"/>
        <v>1</v>
      </c>
      <c r="AC639" s="1">
        <f t="shared" si="288"/>
        <v>0</v>
      </c>
    </row>
    <row r="640" spans="1:29" x14ac:dyDescent="0.3">
      <c r="D640" s="2">
        <v>7.3</v>
      </c>
      <c r="E640" s="6">
        <f t="shared" si="289"/>
        <v>7.5597554196776091</v>
      </c>
      <c r="F640" s="2">
        <v>20</v>
      </c>
      <c r="G640" s="2">
        <v>0</v>
      </c>
      <c r="H640" s="2">
        <v>0.4</v>
      </c>
      <c r="I640" s="2">
        <v>128.5</v>
      </c>
      <c r="J640" s="2">
        <v>63.8</v>
      </c>
      <c r="K640" s="2">
        <f t="shared" si="290"/>
        <v>2.0141065830721003</v>
      </c>
      <c r="L640" s="2">
        <v>0.45</v>
      </c>
      <c r="N640" s="2">
        <f t="shared" si="166"/>
        <v>0.94216787103946631</v>
      </c>
      <c r="O640" s="2">
        <f t="shared" si="167"/>
        <v>1.0712565197562711</v>
      </c>
      <c r="P640" s="2">
        <f t="shared" si="168"/>
        <v>0.49338289296909993</v>
      </c>
      <c r="Q640" s="2">
        <f t="shared" si="169"/>
        <v>0</v>
      </c>
      <c r="R640" s="2">
        <f t="shared" si="170"/>
        <v>1</v>
      </c>
      <c r="S640" s="2">
        <f t="shared" si="281"/>
        <v>20</v>
      </c>
      <c r="T640" s="2">
        <f t="shared" si="171"/>
        <v>0.46056465829617804</v>
      </c>
      <c r="U640" s="2">
        <f t="shared" si="172"/>
        <v>0.21540970583244634</v>
      </c>
      <c r="V640" s="2">
        <v>0</v>
      </c>
      <c r="W640" s="2">
        <f t="shared" si="282"/>
        <v>0.46770784938066512</v>
      </c>
      <c r="X640" s="16">
        <f t="shared" si="283"/>
        <v>5</v>
      </c>
      <c r="Y640" s="16">
        <f t="shared" si="284"/>
        <v>3.7514479941536436</v>
      </c>
      <c r="Z640" s="1">
        <f t="shared" si="285"/>
        <v>0.99991209188745844</v>
      </c>
      <c r="AA640" s="16">
        <f t="shared" si="286"/>
        <v>0.4</v>
      </c>
      <c r="AB640" s="1">
        <f t="shared" si="287"/>
        <v>0</v>
      </c>
      <c r="AC640" s="1">
        <f t="shared" si="288"/>
        <v>0</v>
      </c>
    </row>
    <row r="641" spans="1:29" x14ac:dyDescent="0.3">
      <c r="D641" s="2">
        <v>7.3</v>
      </c>
      <c r="E641" s="6">
        <f t="shared" si="289"/>
        <v>4.2624946030386175</v>
      </c>
      <c r="F641" s="2">
        <v>7</v>
      </c>
      <c r="G641" s="2">
        <v>35</v>
      </c>
      <c r="H641" s="2">
        <v>0.35</v>
      </c>
      <c r="I641" s="2">
        <v>66.7</v>
      </c>
      <c r="J641" s="2">
        <v>35.299999999999997</v>
      </c>
      <c r="K641" s="2">
        <f t="shared" si="290"/>
        <v>1.8895184135977339</v>
      </c>
      <c r="L641" s="2">
        <v>0.39</v>
      </c>
      <c r="N641" s="2">
        <f t="shared" si="166"/>
        <v>0.96739191628675458</v>
      </c>
      <c r="O641" s="2">
        <f t="shared" si="167"/>
        <v>1.0712565197562711</v>
      </c>
      <c r="P641" s="2">
        <f t="shared" si="168"/>
        <v>0.41584835087009309</v>
      </c>
      <c r="Q641" s="2">
        <f t="shared" si="169"/>
        <v>5</v>
      </c>
      <c r="R641" s="2">
        <f t="shared" si="170"/>
        <v>1.2</v>
      </c>
      <c r="S641" s="2">
        <f t="shared" si="281"/>
        <v>13.4</v>
      </c>
      <c r="T641" s="2">
        <f t="shared" si="171"/>
        <v>0.38818746322748687</v>
      </c>
      <c r="U641" s="2">
        <f t="shared" si="172"/>
        <v>0.14436344918824284</v>
      </c>
      <c r="V641" s="2">
        <v>0</v>
      </c>
      <c r="W641" s="2">
        <f t="shared" si="282"/>
        <v>0.37189106517755444</v>
      </c>
      <c r="X641" s="16">
        <f t="shared" si="283"/>
        <v>35</v>
      </c>
      <c r="Y641" s="16">
        <f t="shared" si="284"/>
        <v>6.141384280112697</v>
      </c>
      <c r="Z641" s="1">
        <f t="shared" si="285"/>
        <v>0.99999999959097297</v>
      </c>
      <c r="AA641" s="16">
        <f t="shared" si="286"/>
        <v>0.26800000000000002</v>
      </c>
      <c r="AB641" s="1">
        <f t="shared" si="287"/>
        <v>0</v>
      </c>
      <c r="AC641" s="1">
        <f t="shared" si="288"/>
        <v>0</v>
      </c>
    </row>
    <row r="642" spans="1:29" x14ac:dyDescent="0.3">
      <c r="D642" s="2">
        <v>7.3</v>
      </c>
      <c r="E642" s="6">
        <f t="shared" si="289"/>
        <v>6.0130345844631616</v>
      </c>
      <c r="F642" s="2">
        <v>8</v>
      </c>
      <c r="G642" s="2">
        <v>21</v>
      </c>
      <c r="H642" s="2">
        <v>0.4</v>
      </c>
      <c r="I642" s="2">
        <v>100.1</v>
      </c>
      <c r="J642" s="2">
        <v>51</v>
      </c>
      <c r="K642" s="2">
        <f t="shared" si="290"/>
        <v>1.9627450980392156</v>
      </c>
      <c r="L642" s="2">
        <v>0.45</v>
      </c>
      <c r="N642" s="2">
        <f t="shared" si="166"/>
        <v>0.95400028542885684</v>
      </c>
      <c r="O642" s="2">
        <f t="shared" si="167"/>
        <v>1.0712565197562711</v>
      </c>
      <c r="P642" s="2">
        <f t="shared" si="168"/>
        <v>0.48683943977591032</v>
      </c>
      <c r="Q642" s="2">
        <f t="shared" si="169"/>
        <v>3.7778724140058317</v>
      </c>
      <c r="R642" s="2">
        <f t="shared" si="170"/>
        <v>1.0862340895940727</v>
      </c>
      <c r="S642" s="2">
        <f t="shared" si="281"/>
        <v>12.467745130758413</v>
      </c>
      <c r="T642" s="2">
        <f t="shared" si="171"/>
        <v>0.4544564544509605</v>
      </c>
      <c r="U642" s="2">
        <f t="shared" si="172"/>
        <v>0.13553230983931949</v>
      </c>
      <c r="V642" s="2">
        <v>0</v>
      </c>
      <c r="W642" s="2">
        <f t="shared" si="282"/>
        <v>0.29822947503971364</v>
      </c>
      <c r="X642" s="16">
        <f t="shared" si="283"/>
        <v>21</v>
      </c>
      <c r="Y642" s="16">
        <f t="shared" si="284"/>
        <v>7.4261260110364073</v>
      </c>
      <c r="Z642" s="1">
        <f t="shared" si="285"/>
        <v>0.99999999999994404</v>
      </c>
      <c r="AA642" s="16">
        <f t="shared" si="286"/>
        <v>0.24935490261516827</v>
      </c>
      <c r="AB642" s="1">
        <f t="shared" si="287"/>
        <v>0</v>
      </c>
      <c r="AC642" s="1">
        <f t="shared" si="288"/>
        <v>0</v>
      </c>
    </row>
    <row r="643" spans="1:29" x14ac:dyDescent="0.3">
      <c r="A643" s="2" t="s">
        <v>23</v>
      </c>
      <c r="B643" s="2">
        <v>1964</v>
      </c>
      <c r="C643" s="2" t="s">
        <v>19</v>
      </c>
      <c r="D643" s="2">
        <v>7.5</v>
      </c>
      <c r="E643" s="6">
        <f t="shared" si="289"/>
        <v>6.8769034286275756</v>
      </c>
      <c r="F643" s="2">
        <v>8</v>
      </c>
      <c r="G643" s="2">
        <v>2</v>
      </c>
      <c r="H643" s="2">
        <v>0.16</v>
      </c>
      <c r="I643" s="2">
        <v>130.5</v>
      </c>
      <c r="J643" s="2">
        <v>71.599999999999994</v>
      </c>
      <c r="K643" s="2">
        <f t="shared" si="290"/>
        <v>1.8226256983240225</v>
      </c>
      <c r="L643" s="2">
        <v>0.17</v>
      </c>
      <c r="N643" s="2">
        <f t="shared" si="166"/>
        <v>0.947391688770999</v>
      </c>
      <c r="O643" s="2">
        <f t="shared" si="167"/>
        <v>0.99963894091599059</v>
      </c>
      <c r="P643" s="2">
        <f t="shared" si="168"/>
        <v>0.17958100558659218</v>
      </c>
      <c r="Q643" s="2">
        <f t="shared" si="169"/>
        <v>0</v>
      </c>
      <c r="R643" s="2">
        <f t="shared" si="170"/>
        <v>1</v>
      </c>
      <c r="S643" s="2">
        <f t="shared" si="281"/>
        <v>8</v>
      </c>
      <c r="T643" s="2">
        <f t="shared" si="171"/>
        <v>0.17964586835926805</v>
      </c>
      <c r="U643" s="2">
        <f t="shared" si="172"/>
        <v>9.5920797720797715E-2</v>
      </c>
      <c r="V643" s="2">
        <v>1</v>
      </c>
      <c r="W643" s="2">
        <f t="shared" si="282"/>
        <v>0.53394380063875879</v>
      </c>
      <c r="X643" s="16">
        <f t="shared" si="283"/>
        <v>5</v>
      </c>
      <c r="Y643" s="16">
        <f t="shared" si="284"/>
        <v>3.7525375891415242</v>
      </c>
      <c r="Z643" s="1">
        <f t="shared" si="285"/>
        <v>0.99991247321312349</v>
      </c>
      <c r="AA643" s="16">
        <f t="shared" si="286"/>
        <v>0.16</v>
      </c>
      <c r="AB643" s="1">
        <f t="shared" si="287"/>
        <v>1</v>
      </c>
      <c r="AC643" s="1">
        <f t="shared" si="288"/>
        <v>0</v>
      </c>
    </row>
    <row r="644" spans="1:29" x14ac:dyDescent="0.3">
      <c r="D644" s="2">
        <v>7.5</v>
      </c>
      <c r="E644" s="6">
        <f t="shared" si="289"/>
        <v>6.8769034286275756</v>
      </c>
      <c r="F644" s="2">
        <v>12</v>
      </c>
      <c r="G644" s="2">
        <v>2</v>
      </c>
      <c r="H644" s="2">
        <v>0.16</v>
      </c>
      <c r="I644" s="2">
        <v>130.5</v>
      </c>
      <c r="J644" s="2">
        <v>71.599999999999994</v>
      </c>
      <c r="K644" s="2">
        <f t="shared" si="290"/>
        <v>1.8226256983240225</v>
      </c>
      <c r="L644" s="2">
        <v>0.17</v>
      </c>
      <c r="N644" s="2">
        <f t="shared" si="166"/>
        <v>0.947391688770999</v>
      </c>
      <c r="O644" s="2">
        <f t="shared" si="167"/>
        <v>0.99963894091599059</v>
      </c>
      <c r="P644" s="2">
        <f t="shared" si="168"/>
        <v>0.17958100558659218</v>
      </c>
      <c r="Q644" s="2">
        <f t="shared" si="169"/>
        <v>0</v>
      </c>
      <c r="R644" s="2">
        <f t="shared" si="170"/>
        <v>1</v>
      </c>
      <c r="S644" s="2">
        <f t="shared" si="281"/>
        <v>12</v>
      </c>
      <c r="T644" s="2">
        <f t="shared" si="171"/>
        <v>0.17964586835926805</v>
      </c>
      <c r="U644" s="2">
        <f t="shared" si="172"/>
        <v>0.1311799816345271</v>
      </c>
      <c r="V644" s="2">
        <v>0</v>
      </c>
      <c r="W644" s="2">
        <f t="shared" si="282"/>
        <v>0.73021429789960124</v>
      </c>
      <c r="X644" s="16">
        <f t="shared" si="283"/>
        <v>5</v>
      </c>
      <c r="Y644" s="16">
        <f t="shared" si="284"/>
        <v>2.2414264780304127</v>
      </c>
      <c r="Z644" s="1">
        <f t="shared" si="285"/>
        <v>0.98750076850531554</v>
      </c>
      <c r="AA644" s="16">
        <f t="shared" si="286"/>
        <v>0.24</v>
      </c>
      <c r="AB644" s="1">
        <f t="shared" si="287"/>
        <v>0</v>
      </c>
      <c r="AC644" s="1">
        <f t="shared" si="288"/>
        <v>0</v>
      </c>
    </row>
    <row r="645" spans="1:29" x14ac:dyDescent="0.3">
      <c r="D645" s="2">
        <v>7.5</v>
      </c>
      <c r="E645" s="6">
        <f t="shared" si="289"/>
        <v>7.1784894742093375</v>
      </c>
      <c r="F645" s="2">
        <v>18</v>
      </c>
      <c r="G645" s="2">
        <v>2</v>
      </c>
      <c r="H645" s="2">
        <v>0.16</v>
      </c>
      <c r="I645" s="2">
        <v>128.5</v>
      </c>
      <c r="J645" s="2">
        <v>79.5</v>
      </c>
      <c r="K645" s="2">
        <f t="shared" si="290"/>
        <v>1.6163522012578617</v>
      </c>
      <c r="L645" s="2">
        <v>0.15</v>
      </c>
      <c r="N645" s="2">
        <f t="shared" si="166"/>
        <v>0.94508455552229853</v>
      </c>
      <c r="O645" s="2">
        <f t="shared" si="167"/>
        <v>0.99963894091599059</v>
      </c>
      <c r="P645" s="2">
        <f t="shared" si="168"/>
        <v>0.15886930817610062</v>
      </c>
      <c r="Q645" s="2">
        <f t="shared" si="169"/>
        <v>0</v>
      </c>
      <c r="R645" s="2">
        <f t="shared" si="170"/>
        <v>1</v>
      </c>
      <c r="S645" s="2">
        <f t="shared" si="281"/>
        <v>18</v>
      </c>
      <c r="T645" s="2">
        <f t="shared" si="171"/>
        <v>0.15892669010125324</v>
      </c>
      <c r="U645" s="2">
        <f t="shared" si="172"/>
        <v>0.19182098765432098</v>
      </c>
      <c r="V645" s="2">
        <v>0</v>
      </c>
      <c r="W645" s="2">
        <f t="shared" si="282"/>
        <v>1.206977805503346</v>
      </c>
      <c r="X645" s="16">
        <f t="shared" si="283"/>
        <v>5</v>
      </c>
      <c r="Y645" s="16">
        <f t="shared" si="284"/>
        <v>-0.48636736243394402</v>
      </c>
      <c r="Z645" s="1">
        <f t="shared" si="285"/>
        <v>0.31335336326157448</v>
      </c>
      <c r="AA645" s="16">
        <f t="shared" si="286"/>
        <v>0.36</v>
      </c>
      <c r="AB645" s="1">
        <f t="shared" si="287"/>
        <v>0</v>
      </c>
      <c r="AC645" s="1">
        <f t="shared" si="288"/>
        <v>1</v>
      </c>
    </row>
    <row r="646" spans="1:29" x14ac:dyDescent="0.3">
      <c r="D646" s="2">
        <v>7.5</v>
      </c>
      <c r="E646" s="6">
        <f t="shared" si="289"/>
        <v>9.3148178716848289</v>
      </c>
      <c r="F646" s="2">
        <v>10</v>
      </c>
      <c r="G646" s="2">
        <v>2</v>
      </c>
      <c r="H646" s="2">
        <v>0.16</v>
      </c>
      <c r="I646" s="2">
        <v>186.4</v>
      </c>
      <c r="J646" s="2">
        <v>98.1</v>
      </c>
      <c r="K646" s="2">
        <f t="shared" si="290"/>
        <v>1.9001019367991847</v>
      </c>
      <c r="L646" s="2">
        <v>0.17</v>
      </c>
      <c r="N646" s="2">
        <f t="shared" si="166"/>
        <v>0.92529436282601496</v>
      </c>
      <c r="O646" s="2">
        <f t="shared" si="167"/>
        <v>0.99963894091599059</v>
      </c>
      <c r="P646" s="2">
        <f t="shared" si="168"/>
        <v>0.18284797553516818</v>
      </c>
      <c r="Q646" s="2">
        <f t="shared" si="169"/>
        <v>0</v>
      </c>
      <c r="R646" s="2">
        <f t="shared" si="170"/>
        <v>1</v>
      </c>
      <c r="S646" s="2">
        <f t="shared" si="281"/>
        <v>10</v>
      </c>
      <c r="T646" s="2">
        <f t="shared" si="171"/>
        <v>0.18291401830306916</v>
      </c>
      <c r="U646" s="2">
        <f t="shared" si="172"/>
        <v>0.11311886202492621</v>
      </c>
      <c r="V646" s="2">
        <v>1</v>
      </c>
      <c r="W646" s="2">
        <f t="shared" si="282"/>
        <v>0.61842642283162919</v>
      </c>
      <c r="X646" s="16">
        <f t="shared" si="283"/>
        <v>5</v>
      </c>
      <c r="Y646" s="16">
        <f t="shared" si="284"/>
        <v>3.5174425994638097</v>
      </c>
      <c r="Z646" s="1">
        <f t="shared" si="285"/>
        <v>0.99978213671081229</v>
      </c>
      <c r="AA646" s="16">
        <f t="shared" si="286"/>
        <v>0.2</v>
      </c>
      <c r="AB646" s="1">
        <f t="shared" si="287"/>
        <v>1</v>
      </c>
      <c r="AC646" s="1">
        <f t="shared" si="288"/>
        <v>0</v>
      </c>
    </row>
    <row r="647" spans="1:29" x14ac:dyDescent="0.3">
      <c r="D647" s="2">
        <v>7.5</v>
      </c>
      <c r="E647" s="6">
        <f t="shared" si="289"/>
        <v>9.3148178716848289</v>
      </c>
      <c r="F647" s="2">
        <v>16</v>
      </c>
      <c r="G647" s="2">
        <v>2</v>
      </c>
      <c r="H647" s="2">
        <v>0.16</v>
      </c>
      <c r="I647" s="2">
        <v>186.4</v>
      </c>
      <c r="J647" s="2">
        <v>98.1</v>
      </c>
      <c r="K647" s="2">
        <f t="shared" si="290"/>
        <v>1.9001019367991847</v>
      </c>
      <c r="L647" s="2">
        <v>0.17</v>
      </c>
      <c r="N647" s="2">
        <f t="shared" si="166"/>
        <v>0.92529436282601496</v>
      </c>
      <c r="O647" s="2">
        <f t="shared" si="167"/>
        <v>0.99963894091599059</v>
      </c>
      <c r="P647" s="2">
        <f t="shared" si="168"/>
        <v>0.18284797553516818</v>
      </c>
      <c r="Q647" s="2">
        <f t="shared" si="169"/>
        <v>0</v>
      </c>
      <c r="R647" s="2">
        <f t="shared" si="170"/>
        <v>1</v>
      </c>
      <c r="S647" s="2">
        <f t="shared" si="281"/>
        <v>16</v>
      </c>
      <c r="T647" s="2">
        <f t="shared" si="171"/>
        <v>0.18291401830306916</v>
      </c>
      <c r="U647" s="2">
        <f t="shared" si="172"/>
        <v>0.170263842069315</v>
      </c>
      <c r="V647" s="2">
        <v>0</v>
      </c>
      <c r="W647" s="2">
        <f t="shared" si="282"/>
        <v>0.93084085981428621</v>
      </c>
      <c r="X647" s="16">
        <f t="shared" si="283"/>
        <v>5</v>
      </c>
      <c r="Y647" s="16">
        <f t="shared" si="284"/>
        <v>1.2507759327971442</v>
      </c>
      <c r="Z647" s="1">
        <f t="shared" si="285"/>
        <v>0.89449188102696686</v>
      </c>
      <c r="AA647" s="16">
        <f t="shared" si="286"/>
        <v>0.32</v>
      </c>
      <c r="AB647" s="1">
        <f t="shared" si="287"/>
        <v>0</v>
      </c>
      <c r="AC647" s="1">
        <f t="shared" si="288"/>
        <v>0</v>
      </c>
    </row>
    <row r="648" spans="1:29" x14ac:dyDescent="0.3">
      <c r="D648" s="2">
        <v>7.5</v>
      </c>
      <c r="E648" s="6">
        <f t="shared" si="289"/>
        <v>11.445992546860229</v>
      </c>
      <c r="F648" s="2">
        <v>20</v>
      </c>
      <c r="G648" s="2">
        <v>2</v>
      </c>
      <c r="H648" s="2">
        <v>0.16</v>
      </c>
      <c r="I648" s="2">
        <v>184.4</v>
      </c>
      <c r="J648" s="2">
        <v>105.9</v>
      </c>
      <c r="K648" s="2">
        <f t="shared" si="290"/>
        <v>1.7412653446647781</v>
      </c>
      <c r="L648" s="2">
        <v>0.15</v>
      </c>
      <c r="N648" s="2">
        <f t="shared" si="166"/>
        <v>0.86839199899883179</v>
      </c>
      <c r="O648" s="2">
        <f t="shared" si="167"/>
        <v>0.99963894091599059</v>
      </c>
      <c r="P648" s="2">
        <f t="shared" si="168"/>
        <v>0.15725849291784702</v>
      </c>
      <c r="Q648" s="2">
        <f t="shared" si="169"/>
        <v>0</v>
      </c>
      <c r="R648" s="2">
        <f t="shared" si="170"/>
        <v>1</v>
      </c>
      <c r="S648" s="2">
        <f t="shared" si="281"/>
        <v>20</v>
      </c>
      <c r="T648" s="2">
        <f t="shared" si="171"/>
        <v>0.15731529303345035</v>
      </c>
      <c r="U648" s="2">
        <f t="shared" si="172"/>
        <v>0.21540970583244634</v>
      </c>
      <c r="V648" s="2">
        <v>0</v>
      </c>
      <c r="W648" s="2">
        <f t="shared" si="282"/>
        <v>1.3692864926148232</v>
      </c>
      <c r="X648" s="16">
        <f t="shared" si="283"/>
        <v>5</v>
      </c>
      <c r="Y648" s="16">
        <f t="shared" si="284"/>
        <v>-0.89926094190041872</v>
      </c>
      <c r="Z648" s="1">
        <f t="shared" si="285"/>
        <v>0.18425684320438507</v>
      </c>
      <c r="AA648" s="16">
        <f t="shared" si="286"/>
        <v>0.4</v>
      </c>
      <c r="AB648" s="1">
        <f t="shared" si="287"/>
        <v>0</v>
      </c>
      <c r="AC648" s="1">
        <f t="shared" si="288"/>
        <v>1</v>
      </c>
    </row>
    <row r="649" spans="1:29" x14ac:dyDescent="0.3">
      <c r="D649" s="2">
        <v>7.5</v>
      </c>
      <c r="E649" s="6">
        <f t="shared" si="289"/>
        <v>2.5401836969001299</v>
      </c>
      <c r="F649" s="2">
        <v>4</v>
      </c>
      <c r="G649" s="2">
        <v>10</v>
      </c>
      <c r="H649" s="2">
        <v>0.16</v>
      </c>
      <c r="I649" s="2">
        <v>80.400000000000006</v>
      </c>
      <c r="J649" s="2">
        <v>38.299999999999997</v>
      </c>
      <c r="K649" s="2">
        <f t="shared" si="290"/>
        <v>2.0992167101827679</v>
      </c>
      <c r="L649" s="2">
        <v>0.21</v>
      </c>
      <c r="N649" s="2">
        <f t="shared" si="166"/>
        <v>0.98056759471871402</v>
      </c>
      <c r="O649" s="2">
        <f t="shared" si="167"/>
        <v>0.99963894091599059</v>
      </c>
      <c r="P649" s="2">
        <f t="shared" si="168"/>
        <v>0.21407608355091384</v>
      </c>
      <c r="Q649" s="2">
        <f t="shared" si="169"/>
        <v>0.86935823539880586</v>
      </c>
      <c r="R649" s="2">
        <f t="shared" si="170"/>
        <v>1.0216227766016839</v>
      </c>
      <c r="S649" s="2">
        <f t="shared" si="281"/>
        <v>4.9558493418055409</v>
      </c>
      <c r="T649" s="2">
        <f t="shared" si="171"/>
        <v>0.21415340558337126</v>
      </c>
      <c r="U649" s="2">
        <f t="shared" si="172"/>
        <v>7.1732358316122888E-2</v>
      </c>
      <c r="V649" s="2">
        <v>1</v>
      </c>
      <c r="W649" s="2">
        <f t="shared" si="282"/>
        <v>0.33495782203751617</v>
      </c>
      <c r="X649" s="16">
        <f t="shared" si="283"/>
        <v>10</v>
      </c>
      <c r="Y649" s="16">
        <f t="shared" si="284"/>
        <v>5.1508726498174342</v>
      </c>
      <c r="Z649" s="1">
        <f t="shared" si="285"/>
        <v>0.99999987036139637</v>
      </c>
      <c r="AA649" s="16">
        <f t="shared" si="286"/>
        <v>9.9116986836110824E-2</v>
      </c>
      <c r="AB649" s="1">
        <f t="shared" si="287"/>
        <v>1</v>
      </c>
      <c r="AC649" s="1">
        <f t="shared" si="288"/>
        <v>0</v>
      </c>
    </row>
    <row r="650" spans="1:29" x14ac:dyDescent="0.3">
      <c r="D650" s="2">
        <v>7.5</v>
      </c>
      <c r="E650" s="6">
        <f t="shared" si="289"/>
        <v>6.3942021008210528</v>
      </c>
      <c r="F650" s="2">
        <v>27</v>
      </c>
      <c r="G650" s="2">
        <v>0</v>
      </c>
      <c r="H650" s="2">
        <v>0.16</v>
      </c>
      <c r="I650" s="2">
        <v>111.8</v>
      </c>
      <c r="J650" s="2">
        <v>65.7</v>
      </c>
      <c r="K650" s="2">
        <f t="shared" si="290"/>
        <v>1.7016742770167426</v>
      </c>
      <c r="L650" s="2">
        <v>0.16</v>
      </c>
      <c r="N650" s="2">
        <f t="shared" si="166"/>
        <v>0.95108435392871893</v>
      </c>
      <c r="O650" s="2">
        <f t="shared" si="167"/>
        <v>0.99963894091599059</v>
      </c>
      <c r="P650" s="2">
        <f t="shared" si="168"/>
        <v>0.1683173211567732</v>
      </c>
      <c r="Q650" s="2">
        <f t="shared" si="169"/>
        <v>0</v>
      </c>
      <c r="R650" s="2">
        <f t="shared" si="170"/>
        <v>1</v>
      </c>
      <c r="S650" s="2">
        <f t="shared" si="281"/>
        <v>27</v>
      </c>
      <c r="T650" s="2">
        <f t="shared" si="171"/>
        <v>0.16837811560496074</v>
      </c>
      <c r="U650" s="2">
        <f t="shared" si="172"/>
        <v>0.33836104812295287</v>
      </c>
      <c r="V650" s="2">
        <v>0</v>
      </c>
      <c r="W650" s="2">
        <f t="shared" si="282"/>
        <v>2.0095310302485894</v>
      </c>
      <c r="X650" s="16">
        <f t="shared" si="283"/>
        <v>5</v>
      </c>
      <c r="Y650" s="16">
        <f t="shared" si="284"/>
        <v>-3.8626452865064227</v>
      </c>
      <c r="Z650" s="1">
        <f t="shared" si="285"/>
        <v>5.608290819784549E-5</v>
      </c>
      <c r="AA650" s="16">
        <f t="shared" si="286"/>
        <v>0.54</v>
      </c>
      <c r="AB650" s="1">
        <f t="shared" si="287"/>
        <v>0</v>
      </c>
      <c r="AC650" s="1">
        <f t="shared" si="288"/>
        <v>1</v>
      </c>
    </row>
    <row r="651" spans="1:29" x14ac:dyDescent="0.3">
      <c r="D651" s="2">
        <v>7.5</v>
      </c>
      <c r="E651" s="6">
        <f t="shared" si="289"/>
        <v>5.2396280400572204</v>
      </c>
      <c r="F651" s="2">
        <v>12</v>
      </c>
      <c r="G651" s="2">
        <v>0</v>
      </c>
      <c r="H651" s="2">
        <v>0.16</v>
      </c>
      <c r="I651" s="2">
        <v>93.2</v>
      </c>
      <c r="J651" s="2">
        <v>68.7</v>
      </c>
      <c r="K651" s="2">
        <f t="shared" si="290"/>
        <v>1.3566229985443958</v>
      </c>
      <c r="L651" s="2">
        <v>0.13</v>
      </c>
      <c r="N651" s="2">
        <f t="shared" si="166"/>
        <v>0.95991684549356227</v>
      </c>
      <c r="O651" s="2">
        <f t="shared" si="167"/>
        <v>0.99963894091599059</v>
      </c>
      <c r="P651" s="2">
        <f t="shared" si="168"/>
        <v>0.13543350800582243</v>
      </c>
      <c r="Q651" s="2">
        <f t="shared" si="169"/>
        <v>0</v>
      </c>
      <c r="R651" s="2">
        <f t="shared" si="170"/>
        <v>1</v>
      </c>
      <c r="S651" s="2">
        <f t="shared" si="281"/>
        <v>12</v>
      </c>
      <c r="T651" s="2">
        <f t="shared" si="171"/>
        <v>0.1354824251661523</v>
      </c>
      <c r="U651" s="2">
        <f t="shared" si="172"/>
        <v>0.1311799816345271</v>
      </c>
      <c r="V651" s="2">
        <v>0</v>
      </c>
      <c r="W651" s="2">
        <f t="shared" si="282"/>
        <v>0.96824353028557919</v>
      </c>
      <c r="X651" s="16">
        <f t="shared" si="283"/>
        <v>5</v>
      </c>
      <c r="Y651" s="16">
        <f t="shared" si="284"/>
        <v>0.79284908873127591</v>
      </c>
      <c r="Z651" s="1">
        <f t="shared" si="285"/>
        <v>0.78606712383026756</v>
      </c>
      <c r="AA651" s="16">
        <f t="shared" si="286"/>
        <v>0.24</v>
      </c>
      <c r="AB651" s="1">
        <f t="shared" si="287"/>
        <v>0</v>
      </c>
      <c r="AC651" s="1">
        <f t="shared" si="288"/>
        <v>0</v>
      </c>
    </row>
    <row r="652" spans="1:29" x14ac:dyDescent="0.3">
      <c r="D652" s="2">
        <v>7.5</v>
      </c>
      <c r="E652" s="6">
        <f t="shared" si="289"/>
        <v>3.6426054198566149</v>
      </c>
      <c r="F652" s="2">
        <v>6</v>
      </c>
      <c r="G652" s="2">
        <v>0</v>
      </c>
      <c r="H652" s="2">
        <v>0.16</v>
      </c>
      <c r="I652" s="2">
        <v>84.4</v>
      </c>
      <c r="J652" s="2">
        <v>46.1</v>
      </c>
      <c r="K652" s="2">
        <f t="shared" si="290"/>
        <v>1.8308026030368765</v>
      </c>
      <c r="L652" s="2">
        <v>0.18</v>
      </c>
      <c r="N652" s="2">
        <f t="shared" si="166"/>
        <v>0.97213406853809692</v>
      </c>
      <c r="O652" s="2">
        <f t="shared" si="167"/>
        <v>0.99963894091599059</v>
      </c>
      <c r="P652" s="2">
        <f t="shared" si="168"/>
        <v>0.1850977006507592</v>
      </c>
      <c r="Q652" s="2">
        <f t="shared" si="169"/>
        <v>0</v>
      </c>
      <c r="R652" s="2">
        <f t="shared" si="170"/>
        <v>1</v>
      </c>
      <c r="S652" s="2">
        <f t="shared" si="281"/>
        <v>6</v>
      </c>
      <c r="T652" s="2">
        <f t="shared" si="171"/>
        <v>0.18516455599573803</v>
      </c>
      <c r="U652" s="2">
        <f t="shared" si="172"/>
        <v>7.9693877551020392E-2</v>
      </c>
      <c r="V652" s="2">
        <v>1</v>
      </c>
      <c r="W652" s="2">
        <f t="shared" si="282"/>
        <v>0.43039488374251672</v>
      </c>
      <c r="X652" s="16">
        <f t="shared" si="283"/>
        <v>5</v>
      </c>
      <c r="Y652" s="16">
        <f t="shared" si="284"/>
        <v>4.0540134398110306</v>
      </c>
      <c r="Z652" s="1">
        <f t="shared" si="285"/>
        <v>0.99997482683904004</v>
      </c>
      <c r="AA652" s="16">
        <f t="shared" si="286"/>
        <v>0.12</v>
      </c>
      <c r="AB652" s="1">
        <f t="shared" si="287"/>
        <v>1</v>
      </c>
      <c r="AC652" s="1">
        <f t="shared" si="288"/>
        <v>0</v>
      </c>
    </row>
    <row r="653" spans="1:29" x14ac:dyDescent="0.3">
      <c r="A653" s="2" t="s">
        <v>24</v>
      </c>
      <c r="B653" s="2">
        <v>1968</v>
      </c>
      <c r="C653" s="2" t="s">
        <v>19</v>
      </c>
      <c r="D653" s="2">
        <v>7.9</v>
      </c>
      <c r="E653" s="6">
        <f t="shared" si="289"/>
        <v>6.6531174017875712</v>
      </c>
      <c r="F653" s="2">
        <v>28</v>
      </c>
      <c r="G653" s="2">
        <v>5</v>
      </c>
      <c r="H653" s="2">
        <v>0.23</v>
      </c>
      <c r="I653" s="2">
        <v>111.8</v>
      </c>
      <c r="J653" s="2">
        <v>72.599999999999994</v>
      </c>
      <c r="K653" s="2">
        <f t="shared" si="290"/>
        <v>1.5399449035812673</v>
      </c>
      <c r="L653" s="2">
        <v>0.22</v>
      </c>
      <c r="N653" s="2">
        <f t="shared" si="166"/>
        <v>0.94910365187632506</v>
      </c>
      <c r="O653" s="2">
        <f t="shared" si="167"/>
        <v>0.87513417988240705</v>
      </c>
      <c r="P653" s="2">
        <f t="shared" si="168"/>
        <v>0.21850431608575877</v>
      </c>
      <c r="Q653" s="2">
        <f t="shared" si="169"/>
        <v>0</v>
      </c>
      <c r="R653" s="2">
        <f t="shared" si="170"/>
        <v>1</v>
      </c>
      <c r="S653" s="2">
        <f t="shared" si="281"/>
        <v>28</v>
      </c>
      <c r="T653" s="2">
        <f t="shared" si="171"/>
        <v>0.24968093020331977</v>
      </c>
      <c r="U653" s="2">
        <f t="shared" si="172"/>
        <v>0.36954744685513913</v>
      </c>
      <c r="V653" s="2">
        <v>0</v>
      </c>
      <c r="W653" s="2">
        <f t="shared" si="282"/>
        <v>1.4800787811636629</v>
      </c>
      <c r="X653" s="16">
        <f t="shared" si="283"/>
        <v>5</v>
      </c>
      <c r="Y653" s="16">
        <f t="shared" si="284"/>
        <v>-2.2479072895712831</v>
      </c>
      <c r="Z653" s="1">
        <f t="shared" si="285"/>
        <v>1.2291051129548978E-2</v>
      </c>
      <c r="AA653" s="16">
        <f t="shared" si="286"/>
        <v>0.56000000000000005</v>
      </c>
      <c r="AB653" s="1">
        <f t="shared" si="287"/>
        <v>0</v>
      </c>
      <c r="AC653" s="1">
        <f t="shared" si="288"/>
        <v>1</v>
      </c>
    </row>
    <row r="654" spans="1:29" x14ac:dyDescent="0.3">
      <c r="D654" s="2">
        <v>7.9</v>
      </c>
      <c r="E654" s="6">
        <f t="shared" si="289"/>
        <v>4.0263467753243045</v>
      </c>
      <c r="F654" s="2">
        <v>6</v>
      </c>
      <c r="G654" s="2">
        <v>5</v>
      </c>
      <c r="H654" s="2">
        <v>0.23</v>
      </c>
      <c r="I654" s="2">
        <v>74.599999999999994</v>
      </c>
      <c r="J654" s="2">
        <v>41.2</v>
      </c>
      <c r="K654" s="2">
        <f t="shared" si="290"/>
        <v>1.8106796116504851</v>
      </c>
      <c r="L654" s="2">
        <v>0.27</v>
      </c>
      <c r="N654" s="2">
        <f t="shared" si="166"/>
        <v>0.96919844716876913</v>
      </c>
      <c r="O654" s="2">
        <f t="shared" si="167"/>
        <v>0.87513417988240705</v>
      </c>
      <c r="P654" s="2">
        <f t="shared" si="168"/>
        <v>0.26235872625580414</v>
      </c>
      <c r="Q654" s="2">
        <f t="shared" si="169"/>
        <v>0</v>
      </c>
      <c r="R654" s="2">
        <f t="shared" si="170"/>
        <v>1</v>
      </c>
      <c r="S654" s="2">
        <f t="shared" si="281"/>
        <v>6</v>
      </c>
      <c r="T654" s="2">
        <f t="shared" si="171"/>
        <v>0.29979257157006212</v>
      </c>
      <c r="U654" s="2">
        <f t="shared" si="172"/>
        <v>7.9693877551020392E-2</v>
      </c>
      <c r="V654" s="2">
        <v>1</v>
      </c>
      <c r="W654" s="2">
        <f t="shared" si="282"/>
        <v>0.26583006087726152</v>
      </c>
      <c r="X654" s="16">
        <f t="shared" si="283"/>
        <v>5</v>
      </c>
      <c r="Y654" s="16">
        <f t="shared" si="284"/>
        <v>6.189193585583733</v>
      </c>
      <c r="Z654" s="1">
        <f t="shared" si="285"/>
        <v>0.99999999969763609</v>
      </c>
      <c r="AA654" s="16">
        <f t="shared" si="286"/>
        <v>0.12</v>
      </c>
      <c r="AB654" s="1">
        <f t="shared" si="287"/>
        <v>1</v>
      </c>
      <c r="AC654" s="1">
        <f t="shared" si="288"/>
        <v>0</v>
      </c>
    </row>
    <row r="655" spans="1:29" x14ac:dyDescent="0.3">
      <c r="D655" s="2">
        <v>7.9</v>
      </c>
      <c r="E655" s="6">
        <f t="shared" si="289"/>
        <v>3.1760511709020944</v>
      </c>
      <c r="F655" s="2">
        <v>16</v>
      </c>
      <c r="G655" s="2">
        <v>5</v>
      </c>
      <c r="H655" s="2">
        <v>0.23</v>
      </c>
      <c r="I655" s="2">
        <v>74.599999999999994</v>
      </c>
      <c r="J655" s="2">
        <v>45.1</v>
      </c>
      <c r="K655" s="2">
        <f t="shared" si="290"/>
        <v>1.6541019955654099</v>
      </c>
      <c r="L655" s="2">
        <v>0.25</v>
      </c>
      <c r="N655" s="2">
        <f t="shared" si="166"/>
        <v>0.97570320854259895</v>
      </c>
      <c r="O655" s="2">
        <f t="shared" si="167"/>
        <v>0.87513417988240705</v>
      </c>
      <c r="P655" s="2">
        <f t="shared" si="168"/>
        <v>0.24127993733731806</v>
      </c>
      <c r="Q655" s="2">
        <f t="shared" si="169"/>
        <v>0</v>
      </c>
      <c r="R655" s="2">
        <f t="shared" si="170"/>
        <v>1</v>
      </c>
      <c r="S655" s="2">
        <f t="shared" si="281"/>
        <v>16</v>
      </c>
      <c r="T655" s="2">
        <f t="shared" si="171"/>
        <v>0.27570622069605277</v>
      </c>
      <c r="U655" s="2">
        <f t="shared" si="172"/>
        <v>0.170263842069315</v>
      </c>
      <c r="V655" s="2">
        <v>0</v>
      </c>
      <c r="W655" s="2">
        <f t="shared" si="282"/>
        <v>0.61755531536235897</v>
      </c>
      <c r="X655" s="16">
        <f t="shared" si="283"/>
        <v>5</v>
      </c>
      <c r="Y655" s="16">
        <f t="shared" si="284"/>
        <v>2.1221666020697523</v>
      </c>
      <c r="Z655" s="1">
        <f t="shared" si="285"/>
        <v>0.9830881249658987</v>
      </c>
      <c r="AA655" s="16">
        <f t="shared" si="286"/>
        <v>0.32</v>
      </c>
      <c r="AB655" s="1">
        <f t="shared" si="287"/>
        <v>0</v>
      </c>
      <c r="AC655" s="1">
        <f t="shared" si="288"/>
        <v>0</v>
      </c>
    </row>
    <row r="656" spans="1:29" x14ac:dyDescent="0.3">
      <c r="D656" s="2">
        <v>7.9</v>
      </c>
      <c r="E656" s="6">
        <f t="shared" si="289"/>
        <v>5.3347320977580992</v>
      </c>
      <c r="F656" s="2">
        <v>5</v>
      </c>
      <c r="G656" s="2">
        <v>20</v>
      </c>
      <c r="H656" s="2">
        <v>0.2</v>
      </c>
      <c r="I656" s="2">
        <v>74.599999999999994</v>
      </c>
      <c r="J656" s="2">
        <v>45.1</v>
      </c>
      <c r="K656" s="2">
        <f t="shared" si="290"/>
        <v>1.6541019955654099</v>
      </c>
      <c r="L656" s="2">
        <v>0.21</v>
      </c>
      <c r="N656" s="2">
        <f t="shared" si="166"/>
        <v>0.95918929945215059</v>
      </c>
      <c r="O656" s="2">
        <f t="shared" si="167"/>
        <v>0.87513417988240705</v>
      </c>
      <c r="P656" s="2">
        <f t="shared" si="168"/>
        <v>0.20625760146534275</v>
      </c>
      <c r="Q656" s="2">
        <f t="shared" si="169"/>
        <v>3.6146679572174487</v>
      </c>
      <c r="R656" s="2">
        <f t="shared" si="170"/>
        <v>1.0794427190999916</v>
      </c>
      <c r="S656" s="2">
        <f t="shared" si="281"/>
        <v>9.0118815527174068</v>
      </c>
      <c r="T656" s="2">
        <f t="shared" si="171"/>
        <v>0.23568683089610082</v>
      </c>
      <c r="U656" s="2">
        <f t="shared" si="172"/>
        <v>0.10451235912137945</v>
      </c>
      <c r="V656" s="2">
        <v>1</v>
      </c>
      <c r="W656" s="2">
        <f t="shared" si="282"/>
        <v>0.44343741533633768</v>
      </c>
      <c r="X656" s="16">
        <f t="shared" si="283"/>
        <v>20</v>
      </c>
      <c r="Y656" s="16">
        <f t="shared" si="284"/>
        <v>5.1151290068104895</v>
      </c>
      <c r="Z656" s="1">
        <f t="shared" si="285"/>
        <v>0.99999984323670033</v>
      </c>
      <c r="AA656" s="16">
        <f t="shared" si="286"/>
        <v>0.18023763105434815</v>
      </c>
      <c r="AB656" s="1">
        <f t="shared" si="287"/>
        <v>1</v>
      </c>
      <c r="AC656" s="1">
        <f t="shared" si="288"/>
        <v>0</v>
      </c>
    </row>
    <row r="657" spans="1:29" x14ac:dyDescent="0.3">
      <c r="A657" s="2" t="s">
        <v>25</v>
      </c>
      <c r="B657" s="2">
        <v>1978</v>
      </c>
      <c r="C657" s="2" t="s">
        <v>19</v>
      </c>
      <c r="D657" s="2">
        <v>6.7</v>
      </c>
      <c r="E657" s="6">
        <f t="shared" si="289"/>
        <v>7.5171078496578598</v>
      </c>
      <c r="F657" s="2">
        <v>10</v>
      </c>
      <c r="G657" s="2">
        <v>0</v>
      </c>
      <c r="H657" s="2">
        <v>0.1</v>
      </c>
      <c r="I657" s="2">
        <v>118.7</v>
      </c>
      <c r="J657" s="2">
        <v>66.7</v>
      </c>
      <c r="K657" s="2">
        <f t="shared" si="290"/>
        <v>1.7796101949025487</v>
      </c>
      <c r="L657" s="2">
        <v>0.09</v>
      </c>
      <c r="N657" s="2">
        <f t="shared" si="166"/>
        <v>0.94249412495011742</v>
      </c>
      <c r="O657" s="2">
        <f t="shared" si="167"/>
        <v>1.3342846969534323</v>
      </c>
      <c r="P657" s="2">
        <f t="shared" si="168"/>
        <v>0.10902268997080407</v>
      </c>
      <c r="Q657" s="2">
        <f t="shared" si="169"/>
        <v>0</v>
      </c>
      <c r="R657" s="2">
        <f t="shared" si="170"/>
        <v>1</v>
      </c>
      <c r="S657" s="2">
        <f t="shared" si="281"/>
        <v>10</v>
      </c>
      <c r="T657" s="2">
        <f t="shared" si="171"/>
        <v>8.1708716452894348E-2</v>
      </c>
      <c r="U657" s="2">
        <f t="shared" si="172"/>
        <v>0.11311886202492621</v>
      </c>
      <c r="V657" s="2">
        <v>0</v>
      </c>
      <c r="W657" s="2">
        <f t="shared" si="282"/>
        <v>1.3844160933569436</v>
      </c>
      <c r="X657" s="16">
        <f t="shared" si="283"/>
        <v>5</v>
      </c>
      <c r="Y657" s="16">
        <f t="shared" si="284"/>
        <v>-0.79589265373512419</v>
      </c>
      <c r="Z657" s="1">
        <f t="shared" si="285"/>
        <v>0.2130472157622989</v>
      </c>
      <c r="AA657" s="16">
        <f t="shared" si="286"/>
        <v>0.2</v>
      </c>
      <c r="AB657" s="1">
        <f t="shared" si="287"/>
        <v>0</v>
      </c>
      <c r="AC657" s="1">
        <f t="shared" si="288"/>
        <v>1</v>
      </c>
    </row>
    <row r="658" spans="1:29" x14ac:dyDescent="0.3">
      <c r="D658" s="2">
        <v>6.7</v>
      </c>
      <c r="E658" s="6">
        <f t="shared" si="289"/>
        <v>1.7524934234183074</v>
      </c>
      <c r="F658" s="2">
        <v>5</v>
      </c>
      <c r="G658" s="2">
        <v>5</v>
      </c>
      <c r="H658" s="2">
        <v>0.12</v>
      </c>
      <c r="I658" s="2">
        <v>61.8</v>
      </c>
      <c r="J658" s="2">
        <v>34.299999999999997</v>
      </c>
      <c r="K658" s="2">
        <f t="shared" si="290"/>
        <v>1.8017492711370262</v>
      </c>
      <c r="L658" s="2">
        <v>0.12</v>
      </c>
      <c r="N658" s="2">
        <f t="shared" si="166"/>
        <v>0.98659342531084993</v>
      </c>
      <c r="O658" s="2">
        <f t="shared" si="167"/>
        <v>1.3342846969534323</v>
      </c>
      <c r="P658" s="2">
        <f t="shared" si="168"/>
        <v>0.13865233082706768</v>
      </c>
      <c r="Q658" s="2">
        <f t="shared" si="169"/>
        <v>0</v>
      </c>
      <c r="R658" s="2">
        <f t="shared" si="170"/>
        <v>1</v>
      </c>
      <c r="S658" s="2">
        <f t="shared" si="281"/>
        <v>5</v>
      </c>
      <c r="T658" s="2">
        <f t="shared" si="171"/>
        <v>0.10391510233434594</v>
      </c>
      <c r="U658" s="2">
        <f t="shared" si="172"/>
        <v>7.2059961862712837E-2</v>
      </c>
      <c r="V658" s="2">
        <v>1</v>
      </c>
      <c r="W658" s="2">
        <f t="shared" si="282"/>
        <v>0.69345032862365408</v>
      </c>
      <c r="X658" s="16">
        <f t="shared" si="283"/>
        <v>5</v>
      </c>
      <c r="Y658" s="16">
        <f t="shared" si="284"/>
        <v>1.3676584827788085</v>
      </c>
      <c r="Z658" s="1">
        <f t="shared" si="285"/>
        <v>0.91429049940951623</v>
      </c>
      <c r="AA658" s="16">
        <f t="shared" si="286"/>
        <v>0.1</v>
      </c>
      <c r="AB658" s="1">
        <f t="shared" si="287"/>
        <v>1</v>
      </c>
      <c r="AC658" s="1">
        <f t="shared" si="288"/>
        <v>0</v>
      </c>
    </row>
    <row r="659" spans="1:29" x14ac:dyDescent="0.3">
      <c r="D659" s="2">
        <v>6.7</v>
      </c>
      <c r="E659" s="6">
        <f t="shared" si="289"/>
        <v>1.6894087069525554</v>
      </c>
      <c r="F659" s="2">
        <v>7</v>
      </c>
      <c r="G659" s="2">
        <v>4</v>
      </c>
      <c r="H659" s="2">
        <v>0.12</v>
      </c>
      <c r="I659" s="2">
        <v>61.8</v>
      </c>
      <c r="J659" s="2">
        <v>41.2</v>
      </c>
      <c r="K659" s="2">
        <f t="shared" si="290"/>
        <v>1.4999999999999998</v>
      </c>
      <c r="L659" s="2">
        <v>0.1</v>
      </c>
      <c r="N659" s="2">
        <f t="shared" si="166"/>
        <v>0.987076023391813</v>
      </c>
      <c r="O659" s="2">
        <f t="shared" si="167"/>
        <v>1.3342846969534323</v>
      </c>
      <c r="P659" s="2">
        <f t="shared" si="168"/>
        <v>0.11548789473684209</v>
      </c>
      <c r="Q659" s="2">
        <f t="shared" si="169"/>
        <v>0</v>
      </c>
      <c r="R659" s="2">
        <f t="shared" si="170"/>
        <v>1</v>
      </c>
      <c r="S659" s="2">
        <f t="shared" si="281"/>
        <v>7</v>
      </c>
      <c r="T659" s="2">
        <f t="shared" si="171"/>
        <v>8.6554162691466971E-2</v>
      </c>
      <c r="U659" s="2">
        <f t="shared" si="172"/>
        <v>8.76696072253728E-2</v>
      </c>
      <c r="V659" s="2">
        <v>0</v>
      </c>
      <c r="W659" s="2">
        <f t="shared" si="282"/>
        <v>1.0128872430767075</v>
      </c>
      <c r="X659" s="16">
        <f t="shared" si="283"/>
        <v>5</v>
      </c>
      <c r="Y659" s="16">
        <f t="shared" si="284"/>
        <v>-3.8550315109570528E-2</v>
      </c>
      <c r="Z659" s="1">
        <f t="shared" si="285"/>
        <v>0.48462445780849173</v>
      </c>
      <c r="AA659" s="16">
        <f t="shared" si="286"/>
        <v>0.14000000000000001</v>
      </c>
      <c r="AB659" s="1">
        <f t="shared" si="287"/>
        <v>0</v>
      </c>
      <c r="AC659" s="1">
        <f t="shared" si="288"/>
        <v>1</v>
      </c>
    </row>
    <row r="660" spans="1:29" x14ac:dyDescent="0.3">
      <c r="D660" s="2">
        <v>6.7</v>
      </c>
      <c r="E660" s="6">
        <f t="shared" si="289"/>
        <v>3.8593581798609318</v>
      </c>
      <c r="F660" s="2">
        <v>11</v>
      </c>
      <c r="G660" s="2">
        <v>0</v>
      </c>
      <c r="H660" s="2">
        <v>0.12</v>
      </c>
      <c r="I660" s="2">
        <v>80.400000000000006</v>
      </c>
      <c r="J660" s="2">
        <v>47.1</v>
      </c>
      <c r="K660" s="2">
        <f t="shared" si="290"/>
        <v>1.7070063694267517</v>
      </c>
      <c r="L660" s="2">
        <v>0.11</v>
      </c>
      <c r="N660" s="2">
        <f t="shared" si="166"/>
        <v>0.97047590992406385</v>
      </c>
      <c r="O660" s="2">
        <f t="shared" si="167"/>
        <v>1.3342846969534323</v>
      </c>
      <c r="P660" s="2">
        <f t="shared" si="168"/>
        <v>0.12921546765001676</v>
      </c>
      <c r="Q660" s="2">
        <f t="shared" si="169"/>
        <v>0</v>
      </c>
      <c r="R660" s="2">
        <f t="shared" si="170"/>
        <v>1</v>
      </c>
      <c r="S660" s="2">
        <f t="shared" si="281"/>
        <v>11</v>
      </c>
      <c r="T660" s="2">
        <f t="shared" si="171"/>
        <v>9.6842501412969809E-2</v>
      </c>
      <c r="U660" s="2">
        <f t="shared" si="172"/>
        <v>0.12204090780370019</v>
      </c>
      <c r="V660" s="2">
        <v>0</v>
      </c>
      <c r="W660" s="2">
        <f t="shared" si="282"/>
        <v>1.2601998711627211</v>
      </c>
      <c r="X660" s="16">
        <f t="shared" si="283"/>
        <v>5</v>
      </c>
      <c r="Y660" s="16">
        <f t="shared" si="284"/>
        <v>-0.81216803412455674</v>
      </c>
      <c r="Z660" s="1">
        <f t="shared" si="285"/>
        <v>0.20834760951391557</v>
      </c>
      <c r="AA660" s="16">
        <f t="shared" si="286"/>
        <v>0.22</v>
      </c>
      <c r="AB660" s="1">
        <f t="shared" si="287"/>
        <v>0</v>
      </c>
      <c r="AC660" s="1">
        <f t="shared" si="288"/>
        <v>1</v>
      </c>
    </row>
    <row r="661" spans="1:29" x14ac:dyDescent="0.3">
      <c r="D661" s="2">
        <v>6.7</v>
      </c>
      <c r="E661" s="6">
        <f t="shared" si="289"/>
        <v>6.7687876407436534</v>
      </c>
      <c r="F661" s="2">
        <v>4</v>
      </c>
      <c r="G661" s="2">
        <v>10</v>
      </c>
      <c r="H661" s="2">
        <v>0.12</v>
      </c>
      <c r="I661" s="2">
        <v>80.400000000000006</v>
      </c>
      <c r="J661" s="2">
        <v>54.9</v>
      </c>
      <c r="K661" s="2">
        <f t="shared" si="290"/>
        <v>1.46448087431694</v>
      </c>
      <c r="L661" s="2">
        <v>0.09</v>
      </c>
      <c r="N661" s="2">
        <f t="shared" si="166"/>
        <v>0.94821877454831105</v>
      </c>
      <c r="O661" s="2">
        <f t="shared" si="167"/>
        <v>1.3342846969534323</v>
      </c>
      <c r="P661" s="2">
        <f t="shared" si="168"/>
        <v>0.10831456427955134</v>
      </c>
      <c r="Q661" s="2">
        <f t="shared" si="169"/>
        <v>0.86935823539880586</v>
      </c>
      <c r="R661" s="2">
        <f t="shared" si="170"/>
        <v>1.0216227766016839</v>
      </c>
      <c r="S661" s="2">
        <f t="shared" si="281"/>
        <v>4.9558493418055409</v>
      </c>
      <c r="T661" s="2">
        <f t="shared" si="171"/>
        <v>8.1178000862084099E-2</v>
      </c>
      <c r="U661" s="2">
        <f t="shared" si="172"/>
        <v>7.1732358316122888E-2</v>
      </c>
      <c r="V661" s="2">
        <v>0</v>
      </c>
      <c r="W661" s="2">
        <f t="shared" si="282"/>
        <v>0.88364282877563449</v>
      </c>
      <c r="X661" s="16">
        <f t="shared" si="283"/>
        <v>10</v>
      </c>
      <c r="Y661" s="16">
        <f t="shared" si="284"/>
        <v>1.0496046133699444</v>
      </c>
      <c r="Z661" s="1">
        <f t="shared" si="285"/>
        <v>0.85305003243170141</v>
      </c>
      <c r="AA661" s="16">
        <f t="shared" si="286"/>
        <v>9.9116986836110824E-2</v>
      </c>
      <c r="AB661" s="1">
        <f t="shared" si="287"/>
        <v>0</v>
      </c>
      <c r="AC661" s="1">
        <f t="shared" si="288"/>
        <v>0</v>
      </c>
    </row>
    <row r="662" spans="1:29" x14ac:dyDescent="0.3">
      <c r="D662" s="2">
        <v>6.7</v>
      </c>
      <c r="E662" s="6">
        <f t="shared" si="289"/>
        <v>1.6894087069525554</v>
      </c>
      <c r="F662" s="2">
        <v>13</v>
      </c>
      <c r="G662" s="2">
        <v>7</v>
      </c>
      <c r="H662" s="2">
        <v>0.12</v>
      </c>
      <c r="I662" s="2">
        <v>61.8</v>
      </c>
      <c r="J662" s="2">
        <v>41.2</v>
      </c>
      <c r="K662" s="2">
        <f t="shared" si="290"/>
        <v>1.4999999999999998</v>
      </c>
      <c r="L662" s="2">
        <v>0.1</v>
      </c>
      <c r="N662" s="2">
        <f t="shared" si="166"/>
        <v>0.987076023391813</v>
      </c>
      <c r="O662" s="2">
        <f t="shared" si="167"/>
        <v>1.3342846969534323</v>
      </c>
      <c r="P662" s="2">
        <f t="shared" si="168"/>
        <v>0.11548789473684209</v>
      </c>
      <c r="Q662" s="2">
        <f t="shared" si="169"/>
        <v>0.12032594375897732</v>
      </c>
      <c r="R662" s="2">
        <f t="shared" si="170"/>
        <v>1.008520259177452</v>
      </c>
      <c r="S662" s="2">
        <f t="shared" si="281"/>
        <v>13.231089313065855</v>
      </c>
      <c r="T662" s="2">
        <f t="shared" si="171"/>
        <v>8.6554162691466971E-2</v>
      </c>
      <c r="U662" s="2">
        <f t="shared" si="172"/>
        <v>0.14274733281693283</v>
      </c>
      <c r="V662" s="2">
        <v>0</v>
      </c>
      <c r="W662" s="2">
        <f t="shared" si="282"/>
        <v>1.649225506643434</v>
      </c>
      <c r="X662" s="16">
        <f t="shared" si="283"/>
        <v>7</v>
      </c>
      <c r="Y662" s="16">
        <f t="shared" si="284"/>
        <v>-2.3807725373317914</v>
      </c>
      <c r="Z662" s="1">
        <f t="shared" si="285"/>
        <v>8.638188037448381E-3</v>
      </c>
      <c r="AA662" s="16">
        <f t="shared" si="286"/>
        <v>0.2646217862613171</v>
      </c>
      <c r="AB662" s="1">
        <f t="shared" si="287"/>
        <v>0</v>
      </c>
      <c r="AC662" s="1">
        <f t="shared" si="288"/>
        <v>1</v>
      </c>
    </row>
    <row r="663" spans="1:29" x14ac:dyDescent="0.3">
      <c r="D663" s="2">
        <v>6.7</v>
      </c>
      <c r="E663" s="6">
        <f t="shared" si="289"/>
        <v>1.7378991979672818</v>
      </c>
      <c r="F663" s="2">
        <v>9</v>
      </c>
      <c r="G663" s="2">
        <v>12</v>
      </c>
      <c r="H663" s="2">
        <v>0.12</v>
      </c>
      <c r="I663" s="2">
        <v>80.400000000000006</v>
      </c>
      <c r="J663" s="2">
        <v>41.2</v>
      </c>
      <c r="K663" s="2">
        <f t="shared" si="290"/>
        <v>1.9514563106796117</v>
      </c>
      <c r="L663" s="2">
        <v>0.13</v>
      </c>
      <c r="N663" s="2">
        <f t="shared" si="166"/>
        <v>0.98670507113555028</v>
      </c>
      <c r="O663" s="2">
        <f t="shared" si="167"/>
        <v>1.3342846969534323</v>
      </c>
      <c r="P663" s="2">
        <f t="shared" si="168"/>
        <v>0.15018992335206949</v>
      </c>
      <c r="Q663" s="2">
        <f t="shared" si="169"/>
        <v>1.5535700732924222</v>
      </c>
      <c r="R663" s="2">
        <f t="shared" si="170"/>
        <v>1.031569219381653</v>
      </c>
      <c r="S663" s="2">
        <f t="shared" si="281"/>
        <v>10.837693047727299</v>
      </c>
      <c r="T663" s="2">
        <f t="shared" si="171"/>
        <v>0.11256212687966641</v>
      </c>
      <c r="U663" s="2">
        <f t="shared" si="172"/>
        <v>0.12057824542695603</v>
      </c>
      <c r="V663" s="2">
        <v>0</v>
      </c>
      <c r="W663" s="2">
        <f t="shared" si="282"/>
        <v>1.0712150593588123</v>
      </c>
      <c r="X663" s="16">
        <f t="shared" si="283"/>
        <v>12</v>
      </c>
      <c r="Y663" s="16">
        <f t="shared" si="284"/>
        <v>0.27909016365473471</v>
      </c>
      <c r="Z663" s="1">
        <f t="shared" si="285"/>
        <v>0.60991218419629312</v>
      </c>
      <c r="AA663" s="16">
        <f t="shared" si="286"/>
        <v>0.21675386095454599</v>
      </c>
      <c r="AB663" s="1">
        <f t="shared" si="287"/>
        <v>0</v>
      </c>
      <c r="AC663" s="1">
        <f t="shared" si="288"/>
        <v>1</v>
      </c>
    </row>
    <row r="664" spans="1:29" x14ac:dyDescent="0.3">
      <c r="D664" s="2">
        <v>6.7</v>
      </c>
      <c r="E664" s="6">
        <f t="shared" si="289"/>
        <v>5.7863104362848885</v>
      </c>
      <c r="F664" s="2">
        <v>9</v>
      </c>
      <c r="G664" s="2">
        <v>5</v>
      </c>
      <c r="H664" s="2">
        <v>0.14000000000000001</v>
      </c>
      <c r="I664" s="2">
        <v>103</v>
      </c>
      <c r="J664" s="2">
        <v>83.4</v>
      </c>
      <c r="K664" s="2">
        <f t="shared" si="290"/>
        <v>1.2350119904076737</v>
      </c>
      <c r="L664" s="2">
        <v>0.09</v>
      </c>
      <c r="N664" s="2">
        <f t="shared" si="166"/>
        <v>0.95573472516242064</v>
      </c>
      <c r="O664" s="2">
        <f t="shared" si="167"/>
        <v>1.3342846969534323</v>
      </c>
      <c r="P664" s="2">
        <f t="shared" si="168"/>
        <v>0.10741128991543608</v>
      </c>
      <c r="Q664" s="2">
        <f t="shared" si="169"/>
        <v>0</v>
      </c>
      <c r="R664" s="2">
        <f t="shared" si="170"/>
        <v>1</v>
      </c>
      <c r="S664" s="2">
        <f t="shared" si="281"/>
        <v>9</v>
      </c>
      <c r="T664" s="2">
        <f t="shared" si="171"/>
        <v>8.050102812442346E-2</v>
      </c>
      <c r="U664" s="2">
        <f t="shared" si="172"/>
        <v>0.10441015089163236</v>
      </c>
      <c r="V664" s="2">
        <v>0</v>
      </c>
      <c r="W664" s="2">
        <f t="shared" si="282"/>
        <v>1.2970039429838665</v>
      </c>
      <c r="X664" s="16">
        <f t="shared" si="283"/>
        <v>5</v>
      </c>
      <c r="Y664" s="16">
        <f t="shared" si="284"/>
        <v>-0.18537564874023096</v>
      </c>
      <c r="Z664" s="1">
        <f t="shared" si="285"/>
        <v>0.42646720344218614</v>
      </c>
      <c r="AA664" s="16">
        <f t="shared" si="286"/>
        <v>0.18</v>
      </c>
      <c r="AB664" s="1">
        <f t="shared" si="287"/>
        <v>0</v>
      </c>
      <c r="AC664" s="1">
        <f t="shared" si="288"/>
        <v>1</v>
      </c>
    </row>
    <row r="665" spans="1:29" x14ac:dyDescent="0.3">
      <c r="D665" s="2">
        <v>6.7</v>
      </c>
      <c r="E665" s="6">
        <f t="shared" si="289"/>
        <v>7.0901158620456952</v>
      </c>
      <c r="F665" s="2">
        <v>8</v>
      </c>
      <c r="G665" s="2">
        <v>4</v>
      </c>
      <c r="H665" s="2">
        <v>0.14000000000000001</v>
      </c>
      <c r="I665" s="2">
        <v>108.9</v>
      </c>
      <c r="J665" s="2">
        <v>70.599999999999994</v>
      </c>
      <c r="K665" s="2">
        <f t="shared" si="290"/>
        <v>1.5424929178470257</v>
      </c>
      <c r="L665" s="2">
        <v>0.11</v>
      </c>
      <c r="N665" s="2">
        <f t="shared" ref="N665:N731" si="291">IF(E665&lt;=9.15,1-0.00765*E665,IF(AND(E665&gt;9.15,E665&lt;=23),1.174-0.0267*E665,IF(AND(E665&gt;23,E665&lt;=30),0.744-0.008*E665,0.5)))</f>
        <v>0.94576061365535047</v>
      </c>
      <c r="O665" s="2">
        <f t="shared" ref="O665:O731" si="292">(10^2.24)/(D665^2.56)</f>
        <v>1.3342846969534323</v>
      </c>
      <c r="P665" s="2">
        <f t="shared" ref="P665:P705" si="293">0.65*H665*I665*N665/J665</f>
        <v>0.1327534434173252</v>
      </c>
      <c r="Q665" s="2">
        <f t="shared" ref="Q665:Q731" si="294">IF(G665&lt;=5,0,IF(AND(G665&gt;5,G665&lt;35),EXP(1.76-190/G665^2),5))</f>
        <v>0</v>
      </c>
      <c r="R665" s="2">
        <f t="shared" ref="R665:R731" si="295">IF(G665&lt;=5,1,IF(AND(G665&gt;5,G665&lt;35),(0.99+(G665^1.5)/1000),1.2))</f>
        <v>1</v>
      </c>
      <c r="S665" s="2">
        <f t="shared" si="281"/>
        <v>8</v>
      </c>
      <c r="T665" s="2">
        <f t="shared" ref="T665:T731" si="296">P665/O665</f>
        <v>9.9494091268857901E-2</v>
      </c>
      <c r="U665" s="2">
        <f t="shared" ref="U665:U731" si="297">1/(34-S665)+S665/135+50/((10*S665+45)^2)-1/200</f>
        <v>9.5920797720797715E-2</v>
      </c>
      <c r="V665" s="2">
        <v>0</v>
      </c>
      <c r="W665" s="2">
        <f t="shared" si="282"/>
        <v>0.96408536926676125</v>
      </c>
      <c r="X665" s="16">
        <f t="shared" si="283"/>
        <v>5</v>
      </c>
      <c r="Y665" s="16">
        <f t="shared" si="284"/>
        <v>1.0090931564027299</v>
      </c>
      <c r="Z665" s="1">
        <f t="shared" si="285"/>
        <v>0.84353502011471782</v>
      </c>
      <c r="AA665" s="16">
        <f t="shared" si="286"/>
        <v>0.16</v>
      </c>
      <c r="AB665" s="1">
        <f t="shared" si="287"/>
        <v>0</v>
      </c>
      <c r="AC665" s="1">
        <f t="shared" si="288"/>
        <v>0</v>
      </c>
    </row>
    <row r="666" spans="1:29" x14ac:dyDescent="0.3">
      <c r="D666" s="2">
        <v>6.7</v>
      </c>
      <c r="E666" s="6">
        <f t="shared" si="289"/>
        <v>3.0740172616602854</v>
      </c>
      <c r="F666" s="2">
        <v>11</v>
      </c>
      <c r="G666" s="2">
        <v>5</v>
      </c>
      <c r="H666" s="2">
        <v>0.14000000000000001</v>
      </c>
      <c r="I666" s="2">
        <v>59.8</v>
      </c>
      <c r="J666" s="2">
        <v>56.9</v>
      </c>
      <c r="K666" s="2">
        <f t="shared" si="290"/>
        <v>1.0509666080843585</v>
      </c>
      <c r="L666" s="2">
        <v>0.08</v>
      </c>
      <c r="N666" s="2">
        <f t="shared" si="291"/>
        <v>0.97648376794829883</v>
      </c>
      <c r="O666" s="2">
        <f t="shared" si="292"/>
        <v>1.3342846969534323</v>
      </c>
      <c r="P666" s="2">
        <f t="shared" si="293"/>
        <v>9.3388916843955241E-2</v>
      </c>
      <c r="Q666" s="2">
        <f t="shared" si="294"/>
        <v>0</v>
      </c>
      <c r="R666" s="2">
        <f t="shared" si="295"/>
        <v>1</v>
      </c>
      <c r="S666" s="2">
        <f t="shared" si="281"/>
        <v>11</v>
      </c>
      <c r="T666" s="2">
        <f t="shared" si="296"/>
        <v>6.9991746931662963E-2</v>
      </c>
      <c r="U666" s="2">
        <f t="shared" si="297"/>
        <v>0.12204090780370019</v>
      </c>
      <c r="V666" s="2">
        <v>0</v>
      </c>
      <c r="W666" s="2">
        <f t="shared" si="282"/>
        <v>1.7436471177502666</v>
      </c>
      <c r="X666" s="16">
        <f t="shared" si="283"/>
        <v>5</v>
      </c>
      <c r="Y666" s="16">
        <f t="shared" si="284"/>
        <v>-2.1550333179512062</v>
      </c>
      <c r="Z666" s="1">
        <f t="shared" si="285"/>
        <v>1.5579613535744705E-2</v>
      </c>
      <c r="AA666" s="16">
        <f t="shared" si="286"/>
        <v>0.22</v>
      </c>
      <c r="AB666" s="1">
        <f t="shared" si="287"/>
        <v>0</v>
      </c>
      <c r="AC666" s="1">
        <f t="shared" si="288"/>
        <v>1</v>
      </c>
    </row>
    <row r="667" spans="1:29" x14ac:dyDescent="0.3">
      <c r="D667" s="2">
        <v>6.7</v>
      </c>
      <c r="E667" s="6">
        <f t="shared" si="289"/>
        <v>6.395344930691353</v>
      </c>
      <c r="F667" s="2">
        <v>6</v>
      </c>
      <c r="G667" s="2">
        <v>10</v>
      </c>
      <c r="H667" s="2">
        <v>0.14000000000000001</v>
      </c>
      <c r="I667" s="2">
        <v>74.599999999999994</v>
      </c>
      <c r="J667" s="2">
        <v>59.8</v>
      </c>
      <c r="K667" s="2">
        <f t="shared" si="290"/>
        <v>1.2474916387959867</v>
      </c>
      <c r="L667" s="2">
        <v>0.09</v>
      </c>
      <c r="N667" s="2">
        <f t="shared" si="291"/>
        <v>0.95107561128021112</v>
      </c>
      <c r="O667" s="2">
        <f t="shared" si="292"/>
        <v>1.3342846969534323</v>
      </c>
      <c r="P667" s="2">
        <f t="shared" si="293"/>
        <v>0.10796775743707093</v>
      </c>
      <c r="Q667" s="2">
        <f t="shared" si="294"/>
        <v>0.86935823539880586</v>
      </c>
      <c r="R667" s="2">
        <f t="shared" si="295"/>
        <v>1.0216227766016839</v>
      </c>
      <c r="S667" s="2">
        <f t="shared" si="281"/>
        <v>6.9990948950089091</v>
      </c>
      <c r="T667" s="2">
        <f t="shared" si="296"/>
        <v>8.0918081188814758E-2</v>
      </c>
      <c r="U667" s="2">
        <f t="shared" si="297"/>
        <v>8.7662256406433256E-2</v>
      </c>
      <c r="V667" s="2">
        <v>0</v>
      </c>
      <c r="W667" s="2">
        <f t="shared" si="282"/>
        <v>1.0833457135727378</v>
      </c>
      <c r="X667" s="16">
        <f t="shared" si="283"/>
        <v>10</v>
      </c>
      <c r="Y667" s="16">
        <f t="shared" si="284"/>
        <v>0.38056924617356691</v>
      </c>
      <c r="Z667" s="1">
        <f t="shared" si="285"/>
        <v>0.64823854748889298</v>
      </c>
      <c r="AA667" s="16">
        <f t="shared" si="286"/>
        <v>0.13998189790017818</v>
      </c>
      <c r="AB667" s="1">
        <f t="shared" si="287"/>
        <v>0</v>
      </c>
      <c r="AC667" s="1">
        <f t="shared" si="288"/>
        <v>1</v>
      </c>
    </row>
    <row r="668" spans="1:29" x14ac:dyDescent="0.3">
      <c r="D668" s="2">
        <v>6.7</v>
      </c>
      <c r="E668" s="6">
        <f t="shared" si="289"/>
        <v>2.9638795856666253</v>
      </c>
      <c r="F668" s="2">
        <v>12</v>
      </c>
      <c r="G668" s="2">
        <v>3</v>
      </c>
      <c r="H668" s="2">
        <v>0.14000000000000001</v>
      </c>
      <c r="I668" s="2">
        <v>111.8</v>
      </c>
      <c r="J668" s="2">
        <v>77.5</v>
      </c>
      <c r="K668" s="2">
        <f t="shared" si="290"/>
        <v>1.4425806451612904</v>
      </c>
      <c r="L668" s="2">
        <v>0.11</v>
      </c>
      <c r="N668" s="2">
        <f t="shared" si="291"/>
        <v>0.97732632116965035</v>
      </c>
      <c r="O668" s="2">
        <f t="shared" si="292"/>
        <v>1.3342846969534323</v>
      </c>
      <c r="P668" s="2">
        <f t="shared" si="293"/>
        <v>0.12829835517826826</v>
      </c>
      <c r="Q668" s="2">
        <f t="shared" si="294"/>
        <v>0</v>
      </c>
      <c r="R668" s="2">
        <f t="shared" si="295"/>
        <v>1</v>
      </c>
      <c r="S668" s="2">
        <f t="shared" si="281"/>
        <v>12</v>
      </c>
      <c r="T668" s="2">
        <f t="shared" si="296"/>
        <v>9.6155157494657223E-2</v>
      </c>
      <c r="U668" s="2">
        <f t="shared" si="297"/>
        <v>0.1311799816345271</v>
      </c>
      <c r="V668" s="2">
        <v>0</v>
      </c>
      <c r="W668" s="2">
        <f t="shared" si="282"/>
        <v>1.3642532033896986</v>
      </c>
      <c r="X668" s="16">
        <f t="shared" si="283"/>
        <v>5</v>
      </c>
      <c r="Y668" s="16">
        <f t="shared" si="284"/>
        <v>-0.54263400455400412</v>
      </c>
      <c r="Z668" s="1">
        <f t="shared" si="285"/>
        <v>0.29369091070448822</v>
      </c>
      <c r="AA668" s="16">
        <f t="shared" si="286"/>
        <v>0.24</v>
      </c>
      <c r="AB668" s="1">
        <f t="shared" si="287"/>
        <v>0</v>
      </c>
      <c r="AC668" s="1">
        <f t="shared" si="288"/>
        <v>1</v>
      </c>
    </row>
    <row r="669" spans="1:29" x14ac:dyDescent="0.3">
      <c r="D669" s="2">
        <v>6.7</v>
      </c>
      <c r="E669" s="6">
        <f t="shared" si="289"/>
        <v>2.516867085796104</v>
      </c>
      <c r="F669" s="2">
        <v>4</v>
      </c>
      <c r="G669" s="2">
        <v>10</v>
      </c>
      <c r="H669" s="2">
        <v>0.12</v>
      </c>
      <c r="I669" s="2">
        <v>74.599999999999994</v>
      </c>
      <c r="J669" s="2">
        <v>49.1</v>
      </c>
      <c r="K669" s="2">
        <f t="shared" si="290"/>
        <v>1.5193482688391038</v>
      </c>
      <c r="L669" s="2">
        <v>0.1</v>
      </c>
      <c r="N669" s="2">
        <f t="shared" si="291"/>
        <v>0.98074596679365977</v>
      </c>
      <c r="O669" s="2">
        <f t="shared" si="292"/>
        <v>1.3342846969534323</v>
      </c>
      <c r="P669" s="2">
        <f t="shared" si="293"/>
        <v>0.11622738557187265</v>
      </c>
      <c r="Q669" s="2">
        <f t="shared" si="294"/>
        <v>0.86935823539880586</v>
      </c>
      <c r="R669" s="2">
        <f t="shared" si="295"/>
        <v>1.0216227766016839</v>
      </c>
      <c r="S669" s="2">
        <f t="shared" si="281"/>
        <v>4.9558493418055409</v>
      </c>
      <c r="T669" s="2">
        <f t="shared" si="296"/>
        <v>8.7108385367271501E-2</v>
      </c>
      <c r="U669" s="2">
        <f t="shared" si="297"/>
        <v>7.1732358316122888E-2</v>
      </c>
      <c r="V669" s="2">
        <v>0</v>
      </c>
      <c r="W669" s="2">
        <f t="shared" si="282"/>
        <v>0.82348396212007258</v>
      </c>
      <c r="X669" s="16">
        <f t="shared" si="283"/>
        <v>10</v>
      </c>
      <c r="Y669" s="16">
        <f t="shared" si="284"/>
        <v>1.2444405939036092</v>
      </c>
      <c r="Z669" s="1">
        <f t="shared" si="285"/>
        <v>0.89333127475610419</v>
      </c>
      <c r="AA669" s="16">
        <f t="shared" si="286"/>
        <v>9.9116986836110824E-2</v>
      </c>
      <c r="AB669" s="1">
        <f t="shared" si="287"/>
        <v>0</v>
      </c>
      <c r="AC669" s="1">
        <f t="shared" si="288"/>
        <v>0</v>
      </c>
    </row>
    <row r="670" spans="1:29" x14ac:dyDescent="0.3">
      <c r="D670" s="2">
        <v>6.7</v>
      </c>
      <c r="E670" s="6">
        <f t="shared" si="289"/>
        <v>5.0856755622962959</v>
      </c>
      <c r="F670" s="2">
        <v>9</v>
      </c>
      <c r="G670" s="2">
        <v>20</v>
      </c>
      <c r="H670" s="2">
        <v>0.14000000000000001</v>
      </c>
      <c r="I670" s="2">
        <v>93.2</v>
      </c>
      <c r="J670" s="2">
        <v>68.7</v>
      </c>
      <c r="K670" s="2">
        <f t="shared" si="290"/>
        <v>1.3566229985443958</v>
      </c>
      <c r="L670" s="2">
        <v>0.1</v>
      </c>
      <c r="N670" s="2">
        <f t="shared" si="291"/>
        <v>0.96109458194843334</v>
      </c>
      <c r="O670" s="2">
        <f t="shared" si="292"/>
        <v>1.3342846969534323</v>
      </c>
      <c r="P670" s="2">
        <f t="shared" si="293"/>
        <v>0.11864971424193672</v>
      </c>
      <c r="Q670" s="2">
        <f t="shared" si="294"/>
        <v>3.6146679572174487</v>
      </c>
      <c r="R670" s="2">
        <f t="shared" si="295"/>
        <v>1.0794427190999916</v>
      </c>
      <c r="S670" s="2">
        <f t="shared" si="281"/>
        <v>13.329652429117374</v>
      </c>
      <c r="T670" s="2">
        <f t="shared" si="296"/>
        <v>8.8923836504195247E-2</v>
      </c>
      <c r="U670" s="2">
        <f t="shared" si="297"/>
        <v>0.14368948523864475</v>
      </c>
      <c r="V670" s="2">
        <v>0</v>
      </c>
      <c r="W670" s="2">
        <f t="shared" si="282"/>
        <v>1.6158714118442896</v>
      </c>
      <c r="X670" s="16">
        <f t="shared" si="283"/>
        <v>20</v>
      </c>
      <c r="Y670" s="16">
        <f t="shared" si="284"/>
        <v>-0.43794965209302877</v>
      </c>
      <c r="Z670" s="1">
        <f t="shared" si="285"/>
        <v>0.33071139066439936</v>
      </c>
      <c r="AA670" s="16">
        <f t="shared" si="286"/>
        <v>0.2665930485823475</v>
      </c>
      <c r="AB670" s="1">
        <f t="shared" si="287"/>
        <v>0</v>
      </c>
      <c r="AC670" s="1">
        <f t="shared" si="288"/>
        <v>1</v>
      </c>
    </row>
    <row r="671" spans="1:29" x14ac:dyDescent="0.3">
      <c r="A671" s="2" t="s">
        <v>41</v>
      </c>
      <c r="B671" s="2">
        <v>1971</v>
      </c>
      <c r="C671" s="2" t="s">
        <v>19</v>
      </c>
      <c r="D671" s="2">
        <v>6.6</v>
      </c>
      <c r="E671" s="6">
        <f t="shared" si="289"/>
        <v>17.704942154536596</v>
      </c>
      <c r="F671" s="2">
        <v>9</v>
      </c>
      <c r="G671" s="2">
        <v>20</v>
      </c>
      <c r="H671" s="2">
        <v>0.45</v>
      </c>
      <c r="I671" s="2">
        <v>86.3</v>
      </c>
      <c r="J671" s="2">
        <v>72.599999999999994</v>
      </c>
      <c r="K671" s="2">
        <f t="shared" si="290"/>
        <v>1.1887052341597797</v>
      </c>
      <c r="L671" s="2">
        <v>0.22</v>
      </c>
      <c r="N671" s="2">
        <f t="shared" si="291"/>
        <v>0.70127804447387287</v>
      </c>
      <c r="O671" s="2">
        <f t="shared" si="292"/>
        <v>1.3866521361106074</v>
      </c>
      <c r="P671" s="2">
        <f t="shared" si="293"/>
        <v>0.24383176800472256</v>
      </c>
      <c r="Q671" s="2">
        <f t="shared" si="294"/>
        <v>3.6146679572174487</v>
      </c>
      <c r="R671" s="2">
        <f t="shared" si="295"/>
        <v>1.0794427190999916</v>
      </c>
      <c r="S671" s="2">
        <f t="shared" si="281"/>
        <v>13.329652429117374</v>
      </c>
      <c r="T671" s="2">
        <f t="shared" si="296"/>
        <v>0.17584205991896523</v>
      </c>
      <c r="U671" s="2">
        <f t="shared" si="297"/>
        <v>0.14368948523864475</v>
      </c>
      <c r="V671" s="2">
        <v>1</v>
      </c>
      <c r="W671" s="2">
        <f t="shared" si="282"/>
        <v>0.81715083015327716</v>
      </c>
      <c r="X671" s="16">
        <f t="shared" si="283"/>
        <v>20</v>
      </c>
      <c r="Y671" s="16">
        <f t="shared" si="284"/>
        <v>3.0267410087940454</v>
      </c>
      <c r="Z671" s="1">
        <f t="shared" si="285"/>
        <v>0.99876397167605746</v>
      </c>
      <c r="AA671" s="16">
        <f t="shared" si="286"/>
        <v>0.2665930485823475</v>
      </c>
      <c r="AB671" s="1">
        <f t="shared" si="287"/>
        <v>1</v>
      </c>
      <c r="AC671" s="1">
        <f t="shared" si="288"/>
        <v>0</v>
      </c>
    </row>
    <row r="672" spans="1:29" x14ac:dyDescent="0.3">
      <c r="A672" s="2" t="s">
        <v>26</v>
      </c>
      <c r="B672" s="2">
        <v>1957</v>
      </c>
      <c r="C672" s="2" t="s">
        <v>19</v>
      </c>
      <c r="D672" s="2">
        <v>5.5</v>
      </c>
      <c r="E672" s="6">
        <f t="shared" si="289"/>
        <v>33.12026837118637</v>
      </c>
      <c r="F672" s="2">
        <v>6</v>
      </c>
      <c r="G672" s="2">
        <v>3</v>
      </c>
      <c r="H672" s="2">
        <v>0.19</v>
      </c>
      <c r="I672" s="2">
        <v>111.8</v>
      </c>
      <c r="J672" s="2">
        <v>48.1</v>
      </c>
      <c r="K672" s="2">
        <f t="shared" si="290"/>
        <v>2.3243243243243241</v>
      </c>
      <c r="L672" s="2">
        <v>0.1</v>
      </c>
      <c r="N672" s="2">
        <f t="shared" si="291"/>
        <v>0.5</v>
      </c>
      <c r="O672" s="2">
        <f t="shared" si="292"/>
        <v>2.2114214353149442</v>
      </c>
      <c r="P672" s="2">
        <f t="shared" si="293"/>
        <v>0.14352702702702705</v>
      </c>
      <c r="Q672" s="2">
        <f t="shared" si="294"/>
        <v>0</v>
      </c>
      <c r="R672" s="2">
        <f t="shared" si="295"/>
        <v>1</v>
      </c>
      <c r="S672" s="2">
        <f t="shared" si="281"/>
        <v>6</v>
      </c>
      <c r="T672" s="2">
        <f t="shared" si="296"/>
        <v>6.4902611838247984E-2</v>
      </c>
      <c r="U672" s="2">
        <f t="shared" si="297"/>
        <v>7.9693877551020392E-2</v>
      </c>
      <c r="V672" s="2">
        <v>1</v>
      </c>
      <c r="W672" s="2">
        <f t="shared" si="282"/>
        <v>1.2278993910081091</v>
      </c>
      <c r="X672" s="16">
        <f t="shared" si="283"/>
        <v>5</v>
      </c>
      <c r="Y672" s="16">
        <f t="shared" si="284"/>
        <v>-0.53480875616318102</v>
      </c>
      <c r="Z672" s="1">
        <f t="shared" si="285"/>
        <v>0.29639105380600977</v>
      </c>
      <c r="AA672" s="16">
        <f t="shared" si="286"/>
        <v>0.12</v>
      </c>
      <c r="AB672" s="1">
        <f t="shared" si="287"/>
        <v>0</v>
      </c>
      <c r="AC672" s="1">
        <f t="shared" si="288"/>
        <v>0</v>
      </c>
    </row>
    <row r="673" spans="1:29" s="9" customFormat="1" hidden="1" x14ac:dyDescent="0.3">
      <c r="A673" s="7" t="s">
        <v>27</v>
      </c>
      <c r="B673" s="7">
        <v>1964</v>
      </c>
      <c r="C673" s="7" t="s">
        <v>19</v>
      </c>
      <c r="D673" s="7">
        <v>8.3000000000000007</v>
      </c>
      <c r="E673" s="8">
        <f t="shared" si="289"/>
        <v>-50.297325276259713</v>
      </c>
      <c r="F673" s="7">
        <v>10</v>
      </c>
      <c r="G673" s="7">
        <v>10</v>
      </c>
      <c r="H673" s="7">
        <v>0.16</v>
      </c>
      <c r="I673" s="7">
        <v>56.9</v>
      </c>
      <c r="J673" s="7">
        <v>53</v>
      </c>
      <c r="K673" s="2">
        <f t="shared" si="290"/>
        <v>1.0735849056603772</v>
      </c>
      <c r="L673" s="7">
        <v>0.22</v>
      </c>
      <c r="M673" s="7"/>
      <c r="N673" s="7">
        <f t="shared" si="291"/>
        <v>1.3847745383633867</v>
      </c>
      <c r="O673" s="2">
        <f t="shared" si="292"/>
        <v>0.77118768102511481</v>
      </c>
      <c r="P673" s="2">
        <f t="shared" si="293"/>
        <v>0.15461399638149392</v>
      </c>
      <c r="Q673" s="2">
        <f t="shared" si="294"/>
        <v>0.86935823539880586</v>
      </c>
      <c r="R673" s="2">
        <f t="shared" si="295"/>
        <v>1.0216227766016839</v>
      </c>
      <c r="S673" s="2">
        <f t="shared" ref="S673:S676" si="298">Q673+R673*F673</f>
        <v>11.085586001415646</v>
      </c>
      <c r="T673" s="2">
        <f t="shared" si="296"/>
        <v>0.20048815636677514</v>
      </c>
      <c r="U673" s="2">
        <f t="shared" si="297"/>
        <v>0.12281447666761458</v>
      </c>
      <c r="V673" s="7">
        <v>1</v>
      </c>
      <c r="W673" s="2">
        <f t="shared" ref="W673:W676" si="299">IF(S673&lt;=30,U673/T673,"Non-Liq.")</f>
        <v>0.61257721599742021</v>
      </c>
      <c r="X673" s="16"/>
      <c r="Y673" s="16"/>
      <c r="Z673" s="16"/>
      <c r="AA673" s="16"/>
    </row>
    <row r="674" spans="1:29" x14ac:dyDescent="0.3">
      <c r="A674" s="2" t="s">
        <v>28</v>
      </c>
      <c r="B674" s="2">
        <v>1976</v>
      </c>
      <c r="C674" s="2" t="s">
        <v>19</v>
      </c>
      <c r="D674" s="2">
        <v>7.5</v>
      </c>
      <c r="E674" s="6">
        <f t="shared" si="289"/>
        <v>17.947708856799764</v>
      </c>
      <c r="F674" s="2">
        <v>8</v>
      </c>
      <c r="G674" s="2">
        <v>3</v>
      </c>
      <c r="H674" s="2">
        <v>0.14000000000000001</v>
      </c>
      <c r="I674" s="2">
        <v>72.599999999999994</v>
      </c>
      <c r="J674" s="2">
        <v>28.4</v>
      </c>
      <c r="K674" s="2">
        <f t="shared" si="290"/>
        <v>2.556338028169014</v>
      </c>
      <c r="L674" s="2">
        <v>0.17</v>
      </c>
      <c r="N674" s="2">
        <f t="shared" si="291"/>
        <v>0.69479617352344625</v>
      </c>
      <c r="O674" s="2">
        <f t="shared" si="292"/>
        <v>0.99963894091599059</v>
      </c>
      <c r="P674" s="2">
        <f t="shared" si="293"/>
        <v>0.16162818309859156</v>
      </c>
      <c r="Q674" s="2">
        <f t="shared" si="294"/>
        <v>0</v>
      </c>
      <c r="R674" s="2">
        <f t="shared" si="295"/>
        <v>1</v>
      </c>
      <c r="S674" s="2">
        <f t="shared" ref="S674:S675" si="300">IF(Q674+R674*F674&lt;=50,Q674+R674*F674,50)</f>
        <v>8</v>
      </c>
      <c r="T674" s="2">
        <f t="shared" si="296"/>
        <v>0.16168656150038352</v>
      </c>
      <c r="U674" s="2">
        <f t="shared" si="297"/>
        <v>9.5920797720797715E-2</v>
      </c>
      <c r="V674" s="2">
        <v>1</v>
      </c>
      <c r="W674" s="2">
        <f t="shared" ref="W674:W675" si="301">IF(S674&lt;=30,U674/T674,5)</f>
        <v>0.59325151596207448</v>
      </c>
      <c r="X674" s="16">
        <f t="shared" ref="X674:X675" si="302">IF(G674&lt;5,5,IF(G674&gt;35,35,G674))</f>
        <v>5</v>
      </c>
      <c r="Y674" s="16">
        <f t="shared" ref="Y674:Y675" si="303">-(F674*(1+0.004*X674)-13.32*LN(P674)-29.53*LN(D674)-3.7*LN(J674/100)+0.05*X674+16.85)/2.7</f>
        <v>1.965730542851184</v>
      </c>
      <c r="Z674" s="1">
        <f t="shared" ref="Z674:Z675" si="304">_xlfn.NORM.S.DIST(Y674,TRUE)</f>
        <v>0.97533512762546248</v>
      </c>
      <c r="AA674" s="16">
        <f t="shared" ref="AA674:AA675" si="305">S674/50</f>
        <v>0.16</v>
      </c>
      <c r="AB674" s="1">
        <f t="shared" ref="AB674:AB675" si="306">IF(AND(V674=1,W674&lt;=1),1,0)</f>
        <v>1</v>
      </c>
      <c r="AC674" s="1">
        <f t="shared" ref="AC674:AC675" si="307">IF(AND(V674=0,W674&gt;1),1,0)</f>
        <v>0</v>
      </c>
    </row>
    <row r="675" spans="1:29" x14ac:dyDescent="0.3">
      <c r="D675" s="2">
        <v>7.5</v>
      </c>
      <c r="E675" s="6">
        <f t="shared" si="289"/>
        <v>28.92043578738858</v>
      </c>
      <c r="F675" s="2">
        <v>8</v>
      </c>
      <c r="G675" s="2">
        <v>3</v>
      </c>
      <c r="H675" s="2">
        <v>0.14000000000000001</v>
      </c>
      <c r="I675" s="2">
        <v>93.2</v>
      </c>
      <c r="J675" s="2">
        <v>34.299999999999997</v>
      </c>
      <c r="K675" s="2">
        <f t="shared" si="290"/>
        <v>2.7172011661807582</v>
      </c>
      <c r="L675" s="2">
        <v>0.14000000000000001</v>
      </c>
      <c r="N675" s="2">
        <f t="shared" si="291"/>
        <v>0.51263651370089136</v>
      </c>
      <c r="O675" s="2">
        <f t="shared" si="292"/>
        <v>0.99963894091599059</v>
      </c>
      <c r="P675" s="2">
        <f t="shared" si="293"/>
        <v>0.12675722448979596</v>
      </c>
      <c r="Q675" s="2">
        <f t="shared" si="294"/>
        <v>0</v>
      </c>
      <c r="R675" s="2">
        <f t="shared" si="295"/>
        <v>1</v>
      </c>
      <c r="S675" s="2">
        <f t="shared" si="300"/>
        <v>8</v>
      </c>
      <c r="T675" s="2">
        <f t="shared" si="296"/>
        <v>0.1268030078676663</v>
      </c>
      <c r="U675" s="2">
        <f t="shared" si="297"/>
        <v>9.5920797720797715E-2</v>
      </c>
      <c r="V675" s="2">
        <v>0</v>
      </c>
      <c r="W675" s="2">
        <f t="shared" si="301"/>
        <v>0.75645522400306342</v>
      </c>
      <c r="X675" s="16">
        <f t="shared" si="302"/>
        <v>5</v>
      </c>
      <c r="Y675" s="16">
        <f t="shared" si="303"/>
        <v>1.0254736561437816</v>
      </c>
      <c r="Z675" s="1">
        <f t="shared" si="304"/>
        <v>0.84743012528126171</v>
      </c>
      <c r="AA675" s="16">
        <f t="shared" si="305"/>
        <v>0.16</v>
      </c>
      <c r="AB675" s="1">
        <f t="shared" si="306"/>
        <v>0</v>
      </c>
      <c r="AC675" s="1">
        <f t="shared" si="307"/>
        <v>0</v>
      </c>
    </row>
    <row r="676" spans="1:29" s="9" customFormat="1" hidden="1" x14ac:dyDescent="0.3">
      <c r="A676" s="7"/>
      <c r="B676" s="7"/>
      <c r="C676" s="7"/>
      <c r="D676" s="7">
        <v>7.5</v>
      </c>
      <c r="E676" s="8">
        <f t="shared" si="289"/>
        <v>-22.656960873521367</v>
      </c>
      <c r="F676" s="7">
        <v>14</v>
      </c>
      <c r="G676" s="7">
        <v>3</v>
      </c>
      <c r="H676" s="7">
        <v>0.14000000000000001</v>
      </c>
      <c r="I676" s="7">
        <v>62.8</v>
      </c>
      <c r="J676" s="7">
        <v>58.9</v>
      </c>
      <c r="K676" s="2">
        <f t="shared" si="290"/>
        <v>1.0662139219015281</v>
      </c>
      <c r="L676" s="7">
        <v>0.13</v>
      </c>
      <c r="M676" s="7"/>
      <c r="N676" s="7">
        <f t="shared" si="291"/>
        <v>1.1733257506824384</v>
      </c>
      <c r="O676" s="2">
        <f t="shared" si="292"/>
        <v>0.99963894091599059</v>
      </c>
      <c r="P676" s="2">
        <f t="shared" si="293"/>
        <v>0.11384247877758912</v>
      </c>
      <c r="Q676" s="2">
        <f t="shared" si="294"/>
        <v>0</v>
      </c>
      <c r="R676" s="2">
        <f t="shared" si="295"/>
        <v>1</v>
      </c>
      <c r="S676" s="2">
        <f t="shared" si="298"/>
        <v>14</v>
      </c>
      <c r="T676" s="2">
        <f t="shared" si="296"/>
        <v>0.11388359748498074</v>
      </c>
      <c r="U676" s="2">
        <f t="shared" si="297"/>
        <v>0.150164624083543</v>
      </c>
      <c r="V676" s="7">
        <v>0</v>
      </c>
      <c r="W676" s="2">
        <f t="shared" si="299"/>
        <v>1.3185799131727209</v>
      </c>
      <c r="X676" s="16"/>
      <c r="Y676" s="16"/>
      <c r="Z676" s="16"/>
      <c r="AA676" s="16"/>
    </row>
    <row r="677" spans="1:29" x14ac:dyDescent="0.3">
      <c r="A677" s="2" t="s">
        <v>29</v>
      </c>
      <c r="B677" s="2">
        <v>1979</v>
      </c>
      <c r="C677" s="2" t="s">
        <v>19</v>
      </c>
      <c r="D677" s="2">
        <v>6.6</v>
      </c>
      <c r="E677" s="6">
        <f>(1-(L677/(0.1*H677*(D677-1)*(I677/J677))))/0.015</f>
        <v>24.464892537181687</v>
      </c>
      <c r="F677" s="2">
        <v>31</v>
      </c>
      <c r="G677" s="2">
        <v>11</v>
      </c>
      <c r="H677" s="2">
        <v>0.6</v>
      </c>
      <c r="I677" s="2">
        <v>107.9</v>
      </c>
      <c r="J677" s="2">
        <v>51</v>
      </c>
      <c r="K677" s="2">
        <f t="shared" si="290"/>
        <v>2.115686274509804</v>
      </c>
      <c r="L677" s="2">
        <v>0.45</v>
      </c>
      <c r="N677" s="2">
        <f t="shared" si="291"/>
        <v>0.54828085970254647</v>
      </c>
      <c r="O677" s="2">
        <f t="shared" si="292"/>
        <v>1.3866521361106074</v>
      </c>
      <c r="P677" s="2">
        <f t="shared" si="293"/>
        <v>0.45239621288515408</v>
      </c>
      <c r="Q677" s="2">
        <f t="shared" si="294"/>
        <v>1.208949820871366</v>
      </c>
      <c r="R677" s="2">
        <f t="shared" si="295"/>
        <v>1.0264828726939095</v>
      </c>
      <c r="S677" s="2">
        <f>IF(Q677+R677*F677&lt;=50,Q677+R677*F677,50)</f>
        <v>33.02991887438256</v>
      </c>
      <c r="T677" s="2">
        <f t="shared" si="296"/>
        <v>0.32625068761230275</v>
      </c>
      <c r="U677" s="2">
        <f t="shared" si="297"/>
        <v>1.2708626755854697</v>
      </c>
      <c r="V677" s="2">
        <v>0</v>
      </c>
      <c r="W677" s="2">
        <f>IF(S677&lt;=30,U677/T677,5)</f>
        <v>5</v>
      </c>
      <c r="X677" s="16">
        <f>IF(G677&lt;5,5,IF(G677&gt;35,35,G677))</f>
        <v>11</v>
      </c>
      <c r="Y677" s="16">
        <f>-(F677*(1+0.004*X677)-13.32*LN(P677)-29.53*LN(D677)-3.7*LN(J677/100)+0.05*X677+16.85)/2.7</f>
        <v>-2.6279966289879524</v>
      </c>
      <c r="Z677" s="1">
        <f>_xlfn.NORM.S.DIST(Y677,TRUE)</f>
        <v>4.2944683426730185E-3</v>
      </c>
      <c r="AA677" s="16">
        <f>S677/50</f>
        <v>0.66059837748765116</v>
      </c>
      <c r="AB677" s="1">
        <f t="shared" ref="AB677" si="308">IF(AND(V677=1,W677&lt;=1),1,0)</f>
        <v>0</v>
      </c>
      <c r="AC677" s="1">
        <f>IF(AND(V677=0,W677&gt;1),1,0)</f>
        <v>1</v>
      </c>
    </row>
    <row r="678" spans="1:29" hidden="1" x14ac:dyDescent="0.3">
      <c r="D678" s="2">
        <v>6.6</v>
      </c>
      <c r="E678" s="6">
        <f t="shared" ref="E678:E679" si="309">(1-(L678/(0.1*H678*(D678-1)*(I678/J678))))/0.015</f>
        <v>-10.643544344732819</v>
      </c>
      <c r="F678" s="2">
        <v>4</v>
      </c>
      <c r="G678" s="2">
        <v>25</v>
      </c>
      <c r="H678" s="2">
        <v>0.6</v>
      </c>
      <c r="I678" s="2">
        <v>58.9</v>
      </c>
      <c r="J678" s="2">
        <v>51</v>
      </c>
      <c r="K678" s="2">
        <f t="shared" si="290"/>
        <v>1.1549019607843136</v>
      </c>
      <c r="L678" s="2">
        <v>0.45</v>
      </c>
      <c r="V678" s="2">
        <v>1</v>
      </c>
    </row>
    <row r="679" spans="1:29" s="9" customFormat="1" hidden="1" x14ac:dyDescent="0.3">
      <c r="A679" s="7"/>
      <c r="B679" s="7"/>
      <c r="C679" s="7"/>
      <c r="D679" s="7">
        <v>6.6</v>
      </c>
      <c r="E679" s="8">
        <f t="shared" si="309"/>
        <v>-12.706611570247928</v>
      </c>
      <c r="F679" s="7">
        <v>7</v>
      </c>
      <c r="G679" s="7">
        <v>34</v>
      </c>
      <c r="H679" s="7">
        <v>0.2</v>
      </c>
      <c r="I679" s="7">
        <v>72.599999999999994</v>
      </c>
      <c r="J679" s="7">
        <v>46.1</v>
      </c>
      <c r="K679" s="7">
        <f t="shared" si="290"/>
        <v>1.5748373101952275</v>
      </c>
      <c r="L679" s="7">
        <v>0.21</v>
      </c>
      <c r="M679" s="7"/>
      <c r="N679" s="7"/>
      <c r="O679" s="7"/>
      <c r="P679" s="7"/>
      <c r="Q679" s="7"/>
      <c r="R679" s="7"/>
      <c r="S679" s="7"/>
      <c r="T679" s="7"/>
      <c r="U679" s="7"/>
      <c r="V679" s="7">
        <v>1</v>
      </c>
      <c r="W679" s="7"/>
      <c r="X679" s="17"/>
      <c r="Y679" s="17"/>
      <c r="Z679" s="17"/>
      <c r="AA679" s="17"/>
    </row>
    <row r="680" spans="1:29" x14ac:dyDescent="0.3">
      <c r="A680" s="2" t="s">
        <v>25</v>
      </c>
      <c r="B680" s="2">
        <v>1978</v>
      </c>
      <c r="C680" s="2" t="s">
        <v>19</v>
      </c>
      <c r="D680" s="2">
        <v>7.4</v>
      </c>
      <c r="E680" s="6">
        <f t="shared" si="289"/>
        <v>5.2065782083684509</v>
      </c>
      <c r="F680" s="2">
        <v>10</v>
      </c>
      <c r="G680" s="2">
        <v>0</v>
      </c>
      <c r="H680" s="2">
        <v>0.2</v>
      </c>
      <c r="I680" s="2">
        <v>118.7</v>
      </c>
      <c r="J680" s="2">
        <v>66.7</v>
      </c>
      <c r="K680" s="2">
        <f t="shared" si="290"/>
        <v>1.7796101949025487</v>
      </c>
      <c r="L680" s="2">
        <v>0.21</v>
      </c>
      <c r="N680" s="2">
        <f t="shared" si="291"/>
        <v>0.9601696767059813</v>
      </c>
      <c r="O680" s="2">
        <f t="shared" si="292"/>
        <v>1.0345864770195246</v>
      </c>
      <c r="P680" s="2">
        <f t="shared" si="293"/>
        <v>0.2221346069152923</v>
      </c>
      <c r="Q680" s="2">
        <f t="shared" si="294"/>
        <v>0</v>
      </c>
      <c r="R680" s="2">
        <f t="shared" si="295"/>
        <v>1</v>
      </c>
      <c r="S680" s="2">
        <f t="shared" ref="S680:S731" si="310">IF(Q680+R680*F680&lt;=50,Q680+R680*F680,50)</f>
        <v>10</v>
      </c>
      <c r="T680" s="2">
        <f t="shared" si="296"/>
        <v>0.21470859309434046</v>
      </c>
      <c r="U680" s="2">
        <f t="shared" si="297"/>
        <v>0.11311886202492621</v>
      </c>
      <c r="V680" s="2">
        <v>1</v>
      </c>
      <c r="W680" s="2">
        <f t="shared" ref="W680:W731" si="311">IF(S680&lt;=30,U680/T680,5)</f>
        <v>0.52684832215924915</v>
      </c>
      <c r="X680" s="16">
        <f t="shared" ref="X680:X705" si="312">IF(G680&lt;5,5,IF(G680&gt;35,35,G680))</f>
        <v>5</v>
      </c>
      <c r="Y680" s="16">
        <f t="shared" ref="Y680:Y705" si="313">-(F680*(1+0.004*X680)-13.32*LN(P680)-29.53*LN(D680)-3.7*LN(J680/100)+0.05*X680+16.85)/2.7</f>
        <v>3.8021368228688797</v>
      </c>
      <c r="Z680" s="1">
        <f t="shared" ref="Z680:Z705" si="314">_xlfn.NORM.S.DIST(Y680,TRUE)</f>
        <v>0.99992827326854894</v>
      </c>
      <c r="AA680" s="16">
        <f t="shared" ref="AA680:AA731" si="315">S680/50</f>
        <v>0.2</v>
      </c>
      <c r="AB680" s="1">
        <f t="shared" ref="AB680:AB731" si="316">IF(AND(V680=1,W680&lt;=1),1,0)</f>
        <v>1</v>
      </c>
      <c r="AC680" s="1">
        <f t="shared" ref="AC680:AC731" si="317">IF(AND(V680=0,W680&gt;1),1,0)</f>
        <v>0</v>
      </c>
    </row>
    <row r="681" spans="1:29" x14ac:dyDescent="0.3">
      <c r="D681" s="2">
        <v>7.4</v>
      </c>
      <c r="E681" s="6">
        <f t="shared" si="289"/>
        <v>4.1276884439050754</v>
      </c>
      <c r="F681" s="2">
        <v>19</v>
      </c>
      <c r="G681" s="2">
        <v>4</v>
      </c>
      <c r="H681" s="2">
        <v>0.32</v>
      </c>
      <c r="I681" s="2">
        <v>61.8</v>
      </c>
      <c r="J681" s="2">
        <v>38.299999999999997</v>
      </c>
      <c r="K681" s="2">
        <f t="shared" si="290"/>
        <v>1.6135770234986946</v>
      </c>
      <c r="L681" s="2">
        <v>0.31</v>
      </c>
      <c r="N681" s="2">
        <f t="shared" si="291"/>
        <v>0.96842318340412614</v>
      </c>
      <c r="O681" s="2">
        <f t="shared" si="292"/>
        <v>1.0345864770195246</v>
      </c>
      <c r="P681" s="2">
        <f t="shared" si="293"/>
        <v>0.3250260827349869</v>
      </c>
      <c r="Q681" s="2">
        <f t="shared" si="294"/>
        <v>0</v>
      </c>
      <c r="R681" s="2">
        <f t="shared" si="295"/>
        <v>1</v>
      </c>
      <c r="S681" s="2">
        <f t="shared" si="310"/>
        <v>19</v>
      </c>
      <c r="T681" s="2">
        <f t="shared" si="296"/>
        <v>0.31416038190575835</v>
      </c>
      <c r="U681" s="2">
        <f t="shared" si="297"/>
        <v>0.20331279446037256</v>
      </c>
      <c r="V681" s="2">
        <v>0</v>
      </c>
      <c r="W681" s="2">
        <f t="shared" si="311"/>
        <v>0.64716242457765483</v>
      </c>
      <c r="X681" s="16">
        <f t="shared" si="312"/>
        <v>5</v>
      </c>
      <c r="Y681" s="16">
        <f t="shared" si="313"/>
        <v>1.519651627591744</v>
      </c>
      <c r="Z681" s="1">
        <f t="shared" si="314"/>
        <v>0.9357007224969327</v>
      </c>
      <c r="AA681" s="16">
        <f t="shared" si="315"/>
        <v>0.38</v>
      </c>
      <c r="AB681" s="1">
        <f t="shared" si="316"/>
        <v>0</v>
      </c>
      <c r="AC681" s="1">
        <f t="shared" si="317"/>
        <v>0</v>
      </c>
    </row>
    <row r="682" spans="1:29" x14ac:dyDescent="0.3">
      <c r="D682" s="2">
        <v>7.4</v>
      </c>
      <c r="E682" s="6">
        <f t="shared" si="289"/>
        <v>3.432401227076598</v>
      </c>
      <c r="F682" s="2">
        <v>5</v>
      </c>
      <c r="G682" s="2">
        <v>5</v>
      </c>
      <c r="H682" s="2">
        <v>0.32</v>
      </c>
      <c r="I682" s="2">
        <v>61.8</v>
      </c>
      <c r="J682" s="2">
        <v>34.299999999999997</v>
      </c>
      <c r="K682" s="2">
        <f t="shared" si="290"/>
        <v>1.8017492711370262</v>
      </c>
      <c r="L682" s="2">
        <v>0.35</v>
      </c>
      <c r="N682" s="2">
        <f t="shared" si="291"/>
        <v>0.97374213061286408</v>
      </c>
      <c r="O682" s="2">
        <f t="shared" si="292"/>
        <v>1.0345864770195246</v>
      </c>
      <c r="P682" s="2">
        <f t="shared" si="293"/>
        <v>0.36492334821428574</v>
      </c>
      <c r="Q682" s="2">
        <f t="shared" si="294"/>
        <v>0</v>
      </c>
      <c r="R682" s="2">
        <f t="shared" si="295"/>
        <v>1</v>
      </c>
      <c r="S682" s="2">
        <f t="shared" si="310"/>
        <v>5</v>
      </c>
      <c r="T682" s="2">
        <f t="shared" si="296"/>
        <v>0.35272387211707096</v>
      </c>
      <c r="U682" s="2">
        <f t="shared" si="297"/>
        <v>7.2059961862712837E-2</v>
      </c>
      <c r="V682" s="2">
        <v>1</v>
      </c>
      <c r="W682" s="2">
        <f t="shared" si="311"/>
        <v>0.20429567590706121</v>
      </c>
      <c r="X682" s="16">
        <f t="shared" si="312"/>
        <v>5</v>
      </c>
      <c r="Y682" s="16">
        <f t="shared" si="313"/>
        <v>7.2285731123091166</v>
      </c>
      <c r="Z682" s="1">
        <f t="shared" si="314"/>
        <v>0.99999999999975597</v>
      </c>
      <c r="AA682" s="16">
        <f t="shared" si="315"/>
        <v>0.1</v>
      </c>
      <c r="AB682" s="1">
        <f t="shared" si="316"/>
        <v>1</v>
      </c>
      <c r="AC682" s="1">
        <f t="shared" si="317"/>
        <v>0</v>
      </c>
    </row>
    <row r="683" spans="1:29" x14ac:dyDescent="0.3">
      <c r="D683" s="2">
        <v>7.4</v>
      </c>
      <c r="E683" s="6">
        <f t="shared" si="289"/>
        <v>3.7326388888888915</v>
      </c>
      <c r="F683" s="2">
        <v>7</v>
      </c>
      <c r="G683" s="2">
        <v>4</v>
      </c>
      <c r="H683" s="2">
        <v>0.32</v>
      </c>
      <c r="I683" s="2">
        <v>61.8</v>
      </c>
      <c r="J683" s="2">
        <v>41.2</v>
      </c>
      <c r="K683" s="2">
        <f t="shared" si="290"/>
        <v>1.4999999999999998</v>
      </c>
      <c r="L683" s="2">
        <v>0.28999999999999998</v>
      </c>
      <c r="N683" s="2">
        <f t="shared" si="291"/>
        <v>0.97144531249999999</v>
      </c>
      <c r="O683" s="2">
        <f t="shared" si="292"/>
        <v>1.0345864770195246</v>
      </c>
      <c r="P683" s="2">
        <f t="shared" si="293"/>
        <v>0.30309093749999999</v>
      </c>
      <c r="Q683" s="2">
        <f t="shared" si="294"/>
        <v>0</v>
      </c>
      <c r="R683" s="2">
        <f t="shared" si="295"/>
        <v>1</v>
      </c>
      <c r="S683" s="2">
        <f t="shared" si="310"/>
        <v>7</v>
      </c>
      <c r="T683" s="2">
        <f t="shared" si="296"/>
        <v>0.29295853389960763</v>
      </c>
      <c r="U683" s="2">
        <f t="shared" si="297"/>
        <v>8.76696072253728E-2</v>
      </c>
      <c r="V683" s="2">
        <v>1</v>
      </c>
      <c r="W683" s="2">
        <f t="shared" si="311"/>
        <v>0.29925602800639295</v>
      </c>
      <c r="X683" s="16">
        <f t="shared" si="312"/>
        <v>5</v>
      </c>
      <c r="Y683" s="16">
        <f t="shared" si="313"/>
        <v>5.8083014698693498</v>
      </c>
      <c r="Z683" s="1">
        <f t="shared" si="314"/>
        <v>0.9999999968445098</v>
      </c>
      <c r="AA683" s="16">
        <f t="shared" si="315"/>
        <v>0.14000000000000001</v>
      </c>
      <c r="AB683" s="1">
        <f t="shared" si="316"/>
        <v>1</v>
      </c>
      <c r="AC683" s="1">
        <f t="shared" si="317"/>
        <v>0</v>
      </c>
    </row>
    <row r="684" spans="1:29" x14ac:dyDescent="0.3">
      <c r="D684" s="2">
        <v>7.4</v>
      </c>
      <c r="E684" s="6">
        <f t="shared" si="289"/>
        <v>3.1010313018242273</v>
      </c>
      <c r="F684" s="2">
        <v>11</v>
      </c>
      <c r="G684" s="2">
        <v>0</v>
      </c>
      <c r="H684" s="2">
        <v>0.24</v>
      </c>
      <c r="I684" s="2">
        <v>80.400000000000006</v>
      </c>
      <c r="J684" s="2">
        <v>47.1</v>
      </c>
      <c r="K684" s="2">
        <f t="shared" si="290"/>
        <v>1.7070063694267517</v>
      </c>
      <c r="L684" s="2">
        <v>0.25</v>
      </c>
      <c r="N684" s="2">
        <f t="shared" si="291"/>
        <v>0.97627711054104471</v>
      </c>
      <c r="O684" s="2">
        <f t="shared" si="292"/>
        <v>1.0345864770195246</v>
      </c>
      <c r="P684" s="2">
        <f t="shared" si="293"/>
        <v>0.25997575437898091</v>
      </c>
      <c r="Q684" s="2">
        <f t="shared" si="294"/>
        <v>0</v>
      </c>
      <c r="R684" s="2">
        <f t="shared" si="295"/>
        <v>1</v>
      </c>
      <c r="S684" s="2">
        <f t="shared" si="310"/>
        <v>11</v>
      </c>
      <c r="T684" s="2">
        <f t="shared" si="296"/>
        <v>0.25128470181432178</v>
      </c>
      <c r="U684" s="2">
        <f t="shared" si="297"/>
        <v>0.12204090780370019</v>
      </c>
      <c r="V684" s="2">
        <v>1</v>
      </c>
      <c r="W684" s="2">
        <f t="shared" si="311"/>
        <v>0.4856678776007548</v>
      </c>
      <c r="X684" s="16">
        <f t="shared" si="312"/>
        <v>5</v>
      </c>
      <c r="Y684" s="16">
        <f t="shared" si="313"/>
        <v>3.7236006115489895</v>
      </c>
      <c r="Z684" s="1">
        <f t="shared" si="314"/>
        <v>0.99990179923005329</v>
      </c>
      <c r="AA684" s="16">
        <f t="shared" si="315"/>
        <v>0.22</v>
      </c>
      <c r="AB684" s="1">
        <f t="shared" si="316"/>
        <v>1</v>
      </c>
      <c r="AC684" s="1">
        <f t="shared" si="317"/>
        <v>0</v>
      </c>
    </row>
    <row r="685" spans="1:29" x14ac:dyDescent="0.3">
      <c r="D685" s="2">
        <v>7.4</v>
      </c>
      <c r="E685" s="6">
        <f t="shared" si="289"/>
        <v>4.0567070030895991</v>
      </c>
      <c r="F685" s="2">
        <v>20</v>
      </c>
      <c r="G685" s="2">
        <v>0</v>
      </c>
      <c r="H685" s="2">
        <v>0.24</v>
      </c>
      <c r="I685" s="2">
        <v>97.1</v>
      </c>
      <c r="J685" s="2">
        <v>66.7</v>
      </c>
      <c r="K685" s="2">
        <f t="shared" si="290"/>
        <v>1.4557721139430284</v>
      </c>
      <c r="L685" s="2">
        <v>0.21</v>
      </c>
      <c r="N685" s="2">
        <f t="shared" si="291"/>
        <v>0.96896619142636453</v>
      </c>
      <c r="O685" s="2">
        <f t="shared" si="292"/>
        <v>1.0345864770195246</v>
      </c>
      <c r="P685" s="2">
        <f t="shared" si="293"/>
        <v>0.22005265788980505</v>
      </c>
      <c r="Q685" s="2">
        <f t="shared" si="294"/>
        <v>0</v>
      </c>
      <c r="R685" s="2">
        <f t="shared" si="295"/>
        <v>1</v>
      </c>
      <c r="S685" s="2">
        <f t="shared" si="310"/>
        <v>20</v>
      </c>
      <c r="T685" s="2">
        <f t="shared" si="296"/>
        <v>0.2126962441300615</v>
      </c>
      <c r="U685" s="2">
        <f t="shared" si="297"/>
        <v>0.21540970583244634</v>
      </c>
      <c r="V685" s="2">
        <v>0</v>
      </c>
      <c r="W685" s="2">
        <f t="shared" si="311"/>
        <v>1.0127574500127308</v>
      </c>
      <c r="X685" s="16">
        <f t="shared" si="312"/>
        <v>5</v>
      </c>
      <c r="Y685" s="16">
        <f t="shared" si="313"/>
        <v>-2.2096496440369151E-2</v>
      </c>
      <c r="Z685" s="1">
        <f t="shared" si="314"/>
        <v>0.49118549061530747</v>
      </c>
      <c r="AA685" s="16">
        <f t="shared" si="315"/>
        <v>0.4</v>
      </c>
      <c r="AB685" s="1">
        <f t="shared" si="316"/>
        <v>0</v>
      </c>
      <c r="AC685" s="1">
        <f t="shared" si="317"/>
        <v>1</v>
      </c>
    </row>
    <row r="686" spans="1:29" x14ac:dyDescent="0.3">
      <c r="D686" s="2">
        <v>7.4</v>
      </c>
      <c r="E686" s="6">
        <f t="shared" si="289"/>
        <v>4.4290267412935442</v>
      </c>
      <c r="F686" s="2">
        <v>4</v>
      </c>
      <c r="G686" s="2">
        <v>10</v>
      </c>
      <c r="H686" s="2">
        <v>0.24</v>
      </c>
      <c r="I686" s="2">
        <v>80.400000000000006</v>
      </c>
      <c r="J686" s="2">
        <v>54.9</v>
      </c>
      <c r="K686" s="2">
        <f t="shared" si="290"/>
        <v>1.46448087431694</v>
      </c>
      <c r="L686" s="2">
        <v>0.21</v>
      </c>
      <c r="N686" s="2">
        <f t="shared" si="291"/>
        <v>0.96611794542910434</v>
      </c>
      <c r="O686" s="2">
        <f t="shared" si="292"/>
        <v>1.0345864770195246</v>
      </c>
      <c r="P686" s="2">
        <f t="shared" si="293"/>
        <v>0.22071835553278688</v>
      </c>
      <c r="Q686" s="2">
        <f t="shared" si="294"/>
        <v>0.86935823539880586</v>
      </c>
      <c r="R686" s="2">
        <f t="shared" si="295"/>
        <v>1.0216227766016839</v>
      </c>
      <c r="S686" s="2">
        <f t="shared" si="310"/>
        <v>4.9558493418055409</v>
      </c>
      <c r="T686" s="2">
        <f t="shared" si="296"/>
        <v>0.2133396873392745</v>
      </c>
      <c r="U686" s="2">
        <f t="shared" si="297"/>
        <v>7.1732358316122888E-2</v>
      </c>
      <c r="V686" s="2">
        <v>1</v>
      </c>
      <c r="W686" s="2">
        <f t="shared" si="311"/>
        <v>0.33623541503577242</v>
      </c>
      <c r="X686" s="16">
        <f t="shared" si="312"/>
        <v>10</v>
      </c>
      <c r="Y686" s="16">
        <f t="shared" si="313"/>
        <v>5.6482277841867248</v>
      </c>
      <c r="Z686" s="1">
        <f t="shared" si="314"/>
        <v>0.99999999189448541</v>
      </c>
      <c r="AA686" s="16">
        <f t="shared" si="315"/>
        <v>9.9116986836110824E-2</v>
      </c>
      <c r="AB686" s="1">
        <f t="shared" si="316"/>
        <v>1</v>
      </c>
      <c r="AC686" s="1">
        <f t="shared" si="317"/>
        <v>0</v>
      </c>
    </row>
    <row r="687" spans="1:29" x14ac:dyDescent="0.3">
      <c r="D687" s="2">
        <v>7.4</v>
      </c>
      <c r="E687" s="6">
        <f t="shared" si="289"/>
        <v>3.009259259259256</v>
      </c>
      <c r="F687" s="2">
        <v>13</v>
      </c>
      <c r="G687" s="2">
        <v>7</v>
      </c>
      <c r="H687" s="2">
        <v>0.24</v>
      </c>
      <c r="I687" s="2">
        <v>61.8</v>
      </c>
      <c r="J687" s="2">
        <v>41.2</v>
      </c>
      <c r="K687" s="2">
        <f t="shared" si="290"/>
        <v>1.4999999999999998</v>
      </c>
      <c r="L687" s="2">
        <v>0.22</v>
      </c>
      <c r="N687" s="2">
        <f t="shared" si="291"/>
        <v>0.97697916666666673</v>
      </c>
      <c r="O687" s="2">
        <f t="shared" si="292"/>
        <v>1.0345864770195246</v>
      </c>
      <c r="P687" s="2">
        <f t="shared" si="293"/>
        <v>0.22861312499999994</v>
      </c>
      <c r="Q687" s="2">
        <f t="shared" si="294"/>
        <v>0.12032594375897732</v>
      </c>
      <c r="R687" s="2">
        <f t="shared" si="295"/>
        <v>1.008520259177452</v>
      </c>
      <c r="S687" s="2">
        <f t="shared" si="310"/>
        <v>13.231089313065855</v>
      </c>
      <c r="T687" s="2">
        <f t="shared" si="296"/>
        <v>0.22097053274714859</v>
      </c>
      <c r="U687" s="2">
        <f t="shared" si="297"/>
        <v>0.14274733281693283</v>
      </c>
      <c r="V687" s="2">
        <v>1</v>
      </c>
      <c r="W687" s="2">
        <f t="shared" si="311"/>
        <v>0.64600166837754458</v>
      </c>
      <c r="X687" s="16">
        <f t="shared" si="312"/>
        <v>7</v>
      </c>
      <c r="Y687" s="16">
        <f t="shared" si="313"/>
        <v>2.0748707631381209</v>
      </c>
      <c r="Z687" s="1">
        <f t="shared" si="314"/>
        <v>0.9810007429826505</v>
      </c>
      <c r="AA687" s="16">
        <f t="shared" si="315"/>
        <v>0.2646217862613171</v>
      </c>
      <c r="AB687" s="1">
        <f t="shared" si="316"/>
        <v>1</v>
      </c>
      <c r="AC687" s="1">
        <f t="shared" si="317"/>
        <v>0</v>
      </c>
    </row>
    <row r="688" spans="1:29" x14ac:dyDescent="0.3">
      <c r="D688" s="2">
        <v>7.4</v>
      </c>
      <c r="E688" s="6">
        <f t="shared" si="289"/>
        <v>4.3912382531785461</v>
      </c>
      <c r="F688" s="2">
        <v>8</v>
      </c>
      <c r="G688" s="2">
        <v>12</v>
      </c>
      <c r="H688" s="2">
        <v>0.24</v>
      </c>
      <c r="I688" s="2">
        <v>80.400000000000006</v>
      </c>
      <c r="J688" s="2">
        <v>41.2</v>
      </c>
      <c r="K688" s="2">
        <f t="shared" si="290"/>
        <v>1.9514563106796117</v>
      </c>
      <c r="L688" s="2">
        <v>0.28000000000000003</v>
      </c>
      <c r="N688" s="2">
        <f t="shared" si="291"/>
        <v>0.96640702736318418</v>
      </c>
      <c r="O688" s="2">
        <f t="shared" si="292"/>
        <v>1.0345864770195246</v>
      </c>
      <c r="P688" s="2">
        <f t="shared" si="293"/>
        <v>0.29420057038834951</v>
      </c>
      <c r="Q688" s="2">
        <f t="shared" si="294"/>
        <v>1.5535700732924222</v>
      </c>
      <c r="R688" s="2">
        <f t="shared" si="295"/>
        <v>1.031569219381653</v>
      </c>
      <c r="S688" s="2">
        <f t="shared" si="310"/>
        <v>9.8061238283456458</v>
      </c>
      <c r="T688" s="2">
        <f t="shared" si="296"/>
        <v>0.2843653739181799</v>
      </c>
      <c r="U688" s="2">
        <f t="shared" si="297"/>
        <v>0.11141374212363472</v>
      </c>
      <c r="V688" s="2">
        <v>1</v>
      </c>
      <c r="W688" s="2">
        <f t="shared" si="311"/>
        <v>0.39179785002829376</v>
      </c>
      <c r="X688" s="16">
        <f t="shared" si="312"/>
        <v>12</v>
      </c>
      <c r="Y688" s="16">
        <f t="shared" si="313"/>
        <v>5.0710601554825372</v>
      </c>
      <c r="Z688" s="1">
        <f t="shared" si="314"/>
        <v>0.99999980219715534</v>
      </c>
      <c r="AA688" s="16">
        <f t="shared" si="315"/>
        <v>0.19612247656691292</v>
      </c>
      <c r="AB688" s="1">
        <f t="shared" si="316"/>
        <v>1</v>
      </c>
      <c r="AC688" s="1">
        <f t="shared" si="317"/>
        <v>0</v>
      </c>
    </row>
    <row r="689" spans="1:29" x14ac:dyDescent="0.3">
      <c r="D689" s="2">
        <v>7.4</v>
      </c>
      <c r="E689" s="6">
        <f t="shared" si="289"/>
        <v>6.9225323624595436</v>
      </c>
      <c r="F689" s="2">
        <v>9</v>
      </c>
      <c r="G689" s="2">
        <v>5</v>
      </c>
      <c r="H689" s="2">
        <v>0.24</v>
      </c>
      <c r="I689" s="2">
        <v>103</v>
      </c>
      <c r="J689" s="2">
        <v>83.4</v>
      </c>
      <c r="K689" s="2">
        <f t="shared" si="290"/>
        <v>1.2350119904076737</v>
      </c>
      <c r="L689" s="2">
        <v>0.17</v>
      </c>
      <c r="N689" s="2">
        <f t="shared" si="291"/>
        <v>0.94704262742718448</v>
      </c>
      <c r="O689" s="2">
        <f t="shared" si="292"/>
        <v>1.0345864770195246</v>
      </c>
      <c r="P689" s="2">
        <f t="shared" si="293"/>
        <v>0.1824590040467626</v>
      </c>
      <c r="Q689" s="2">
        <f t="shared" si="294"/>
        <v>0</v>
      </c>
      <c r="R689" s="2">
        <f t="shared" si="295"/>
        <v>1</v>
      </c>
      <c r="S689" s="2">
        <f t="shared" si="310"/>
        <v>9</v>
      </c>
      <c r="T689" s="2">
        <f t="shared" si="296"/>
        <v>0.17635935525892174</v>
      </c>
      <c r="U689" s="2">
        <f t="shared" si="297"/>
        <v>0.10441015089163236</v>
      </c>
      <c r="V689" s="2">
        <v>1</v>
      </c>
      <c r="W689" s="2">
        <f t="shared" si="311"/>
        <v>0.59203069062223967</v>
      </c>
      <c r="X689" s="16">
        <f t="shared" si="312"/>
        <v>5</v>
      </c>
      <c r="Y689" s="16">
        <f t="shared" si="313"/>
        <v>3.5154418415547601</v>
      </c>
      <c r="Z689" s="1">
        <f t="shared" si="314"/>
        <v>0.99978048854711132</v>
      </c>
      <c r="AA689" s="16">
        <f t="shared" si="315"/>
        <v>0.18</v>
      </c>
      <c r="AB689" s="1">
        <f t="shared" si="316"/>
        <v>1</v>
      </c>
      <c r="AC689" s="1">
        <f t="shared" si="317"/>
        <v>0</v>
      </c>
    </row>
    <row r="690" spans="1:29" x14ac:dyDescent="0.3">
      <c r="D690" s="2">
        <v>7.4</v>
      </c>
      <c r="E690" s="6">
        <f t="shared" si="289"/>
        <v>7.5767141108050353</v>
      </c>
      <c r="F690" s="2">
        <v>8</v>
      </c>
      <c r="G690" s="2">
        <v>4</v>
      </c>
      <c r="H690" s="2">
        <v>0.24</v>
      </c>
      <c r="I690" s="2">
        <v>108.9</v>
      </c>
      <c r="J690" s="2">
        <v>70.599999999999994</v>
      </c>
      <c r="K690" s="2">
        <f t="shared" si="290"/>
        <v>1.5424929178470257</v>
      </c>
      <c r="L690" s="2">
        <v>0.21</v>
      </c>
      <c r="N690" s="2">
        <f t="shared" si="291"/>
        <v>0.94203813705234152</v>
      </c>
      <c r="O690" s="2">
        <f t="shared" si="292"/>
        <v>1.0345864770195246</v>
      </c>
      <c r="P690" s="2">
        <f t="shared" si="293"/>
        <v>0.22668159614022665</v>
      </c>
      <c r="Q690" s="2">
        <f t="shared" si="294"/>
        <v>0</v>
      </c>
      <c r="R690" s="2">
        <f t="shared" si="295"/>
        <v>1</v>
      </c>
      <c r="S690" s="2">
        <f t="shared" si="310"/>
        <v>8</v>
      </c>
      <c r="T690" s="2">
        <f t="shared" si="296"/>
        <v>0.219103575365937</v>
      </c>
      <c r="U690" s="2">
        <f t="shared" si="297"/>
        <v>9.5920797720797715E-2</v>
      </c>
      <c r="V690" s="2">
        <v>1</v>
      </c>
      <c r="W690" s="2">
        <f t="shared" si="311"/>
        <v>0.4377874599289176</v>
      </c>
      <c r="X690" s="16">
        <f t="shared" si="312"/>
        <v>5</v>
      </c>
      <c r="Y690" s="16">
        <f t="shared" si="313"/>
        <v>4.7355272668342669</v>
      </c>
      <c r="Z690" s="1">
        <f t="shared" si="314"/>
        <v>0.99999890756836651</v>
      </c>
      <c r="AA690" s="16">
        <f t="shared" si="315"/>
        <v>0.16</v>
      </c>
      <c r="AB690" s="1">
        <f t="shared" si="316"/>
        <v>1</v>
      </c>
      <c r="AC690" s="1">
        <f t="shared" si="317"/>
        <v>0</v>
      </c>
    </row>
    <row r="691" spans="1:29" x14ac:dyDescent="0.3">
      <c r="D691" s="2">
        <v>7.4</v>
      </c>
      <c r="E691" s="6">
        <f t="shared" si="289"/>
        <v>2.9498128682911391</v>
      </c>
      <c r="F691" s="2">
        <v>11</v>
      </c>
      <c r="G691" s="2">
        <v>5</v>
      </c>
      <c r="H691" s="2">
        <v>0.28000000000000003</v>
      </c>
      <c r="I691" s="2">
        <v>59.8</v>
      </c>
      <c r="J691" s="2">
        <v>56.9</v>
      </c>
      <c r="K691" s="2">
        <f t="shared" si="290"/>
        <v>1.0509666080843585</v>
      </c>
      <c r="L691" s="2">
        <v>0.18</v>
      </c>
      <c r="N691" s="2">
        <f t="shared" si="291"/>
        <v>0.97743393155757274</v>
      </c>
      <c r="O691" s="2">
        <f t="shared" si="292"/>
        <v>1.0345864770195246</v>
      </c>
      <c r="P691" s="2">
        <f t="shared" si="293"/>
        <v>0.1869595771089631</v>
      </c>
      <c r="Q691" s="2">
        <f t="shared" si="294"/>
        <v>0</v>
      </c>
      <c r="R691" s="2">
        <f t="shared" si="295"/>
        <v>1</v>
      </c>
      <c r="S691" s="2">
        <f t="shared" si="310"/>
        <v>11</v>
      </c>
      <c r="T691" s="2">
        <f t="shared" si="296"/>
        <v>0.18070947307136978</v>
      </c>
      <c r="U691" s="2">
        <f t="shared" si="297"/>
        <v>0.12204090780370019</v>
      </c>
      <c r="V691" s="2">
        <v>1</v>
      </c>
      <c r="W691" s="2">
        <f t="shared" si="311"/>
        <v>0.67534316673869721</v>
      </c>
      <c r="X691" s="16">
        <f t="shared" si="312"/>
        <v>5</v>
      </c>
      <c r="Y691" s="16">
        <f t="shared" si="313"/>
        <v>2.3561312255864229</v>
      </c>
      <c r="Z691" s="1">
        <f t="shared" si="314"/>
        <v>0.99076680353090563</v>
      </c>
      <c r="AA691" s="16">
        <f t="shared" si="315"/>
        <v>0.22</v>
      </c>
      <c r="AB691" s="1">
        <f t="shared" si="316"/>
        <v>1</v>
      </c>
      <c r="AC691" s="1">
        <f t="shared" si="317"/>
        <v>0</v>
      </c>
    </row>
    <row r="692" spans="1:29" x14ac:dyDescent="0.3">
      <c r="D692" s="2">
        <v>7.4</v>
      </c>
      <c r="E692" s="6">
        <f t="shared" si="289"/>
        <v>6.7908054941721998</v>
      </c>
      <c r="F692" s="2">
        <v>23</v>
      </c>
      <c r="G692" s="2">
        <v>0</v>
      </c>
      <c r="H692" s="2">
        <v>0.28000000000000003</v>
      </c>
      <c r="I692" s="2">
        <v>109.9</v>
      </c>
      <c r="J692" s="2">
        <v>80.400000000000006</v>
      </c>
      <c r="K692" s="2">
        <f t="shared" si="290"/>
        <v>1.3669154228855722</v>
      </c>
      <c r="L692" s="2">
        <v>0.22</v>
      </c>
      <c r="N692" s="2">
        <f t="shared" si="291"/>
        <v>0.94805033796958271</v>
      </c>
      <c r="O692" s="2">
        <f t="shared" si="292"/>
        <v>1.0345864770195246</v>
      </c>
      <c r="P692" s="2">
        <f t="shared" si="293"/>
        <v>0.23585464241293536</v>
      </c>
      <c r="Q692" s="2">
        <f t="shared" si="294"/>
        <v>0</v>
      </c>
      <c r="R692" s="2">
        <f t="shared" si="295"/>
        <v>1</v>
      </c>
      <c r="S692" s="2">
        <f t="shared" si="310"/>
        <v>23</v>
      </c>
      <c r="T692" s="2">
        <f t="shared" si="296"/>
        <v>0.22796996447546292</v>
      </c>
      <c r="U692" s="2">
        <f t="shared" si="297"/>
        <v>0.25694061830425469</v>
      </c>
      <c r="V692" s="2">
        <v>0</v>
      </c>
      <c r="W692" s="2">
        <f t="shared" si="311"/>
        <v>1.1270810121651353</v>
      </c>
      <c r="X692" s="16">
        <f t="shared" si="312"/>
        <v>5</v>
      </c>
      <c r="Y692" s="16">
        <f t="shared" si="313"/>
        <v>-0.55731115240884499</v>
      </c>
      <c r="Z692" s="1">
        <f t="shared" si="314"/>
        <v>0.28865742864035027</v>
      </c>
      <c r="AA692" s="16">
        <f t="shared" si="315"/>
        <v>0.46</v>
      </c>
      <c r="AB692" s="1">
        <f t="shared" si="316"/>
        <v>0</v>
      </c>
      <c r="AC692" s="1">
        <f t="shared" si="317"/>
        <v>1</v>
      </c>
    </row>
    <row r="693" spans="1:29" x14ac:dyDescent="0.3">
      <c r="D693" s="2">
        <v>7.4</v>
      </c>
      <c r="E693" s="6">
        <f t="shared" si="289"/>
        <v>6.4928692108924713</v>
      </c>
      <c r="F693" s="2">
        <v>10</v>
      </c>
      <c r="G693" s="2">
        <v>10</v>
      </c>
      <c r="H693" s="2">
        <v>0.24</v>
      </c>
      <c r="I693" s="2">
        <v>111.8</v>
      </c>
      <c r="J693" s="2">
        <v>77.5</v>
      </c>
      <c r="K693" s="2">
        <f t="shared" ref="K693:K705" si="318">I693/J693</f>
        <v>1.4425806451612904</v>
      </c>
      <c r="L693" s="2">
        <v>0.2</v>
      </c>
      <c r="N693" s="2">
        <f t="shared" si="291"/>
        <v>0.95032955053667256</v>
      </c>
      <c r="O693" s="2">
        <f t="shared" si="292"/>
        <v>1.0345864770195246</v>
      </c>
      <c r="P693" s="2">
        <f t="shared" si="293"/>
        <v>0.21386461451612901</v>
      </c>
      <c r="Q693" s="2">
        <f t="shared" si="294"/>
        <v>0.86935823539880586</v>
      </c>
      <c r="R693" s="2">
        <f t="shared" si="295"/>
        <v>1.0216227766016839</v>
      </c>
      <c r="S693" s="2">
        <f t="shared" si="310"/>
        <v>11.085586001415646</v>
      </c>
      <c r="T693" s="2">
        <f t="shared" si="296"/>
        <v>0.20671506854819735</v>
      </c>
      <c r="U693" s="2">
        <f t="shared" si="297"/>
        <v>0.12281447666761458</v>
      </c>
      <c r="V693" s="2">
        <v>0</v>
      </c>
      <c r="W693" s="2">
        <f t="shared" si="311"/>
        <v>0.59412445125634061</v>
      </c>
      <c r="X693" s="16">
        <f t="shared" si="312"/>
        <v>10</v>
      </c>
      <c r="Y693" s="16">
        <f t="shared" si="313"/>
        <v>3.65395326760019</v>
      </c>
      <c r="Z693" s="1">
        <f t="shared" si="314"/>
        <v>0.99987088335547447</v>
      </c>
      <c r="AA693" s="16">
        <f t="shared" si="315"/>
        <v>0.22171172002831291</v>
      </c>
      <c r="AB693" s="1">
        <f t="shared" si="316"/>
        <v>0</v>
      </c>
      <c r="AC693" s="1">
        <f t="shared" si="317"/>
        <v>0</v>
      </c>
    </row>
    <row r="694" spans="1:29" x14ac:dyDescent="0.3">
      <c r="D694" s="2">
        <v>7.4</v>
      </c>
      <c r="E694" s="6">
        <f t="shared" si="289"/>
        <v>4.0409964253798139</v>
      </c>
      <c r="F694" s="2">
        <v>6</v>
      </c>
      <c r="G694" s="2">
        <v>10</v>
      </c>
      <c r="H694" s="2">
        <v>0.24</v>
      </c>
      <c r="I694" s="2">
        <v>74.599999999999994</v>
      </c>
      <c r="J694" s="2">
        <v>59.8</v>
      </c>
      <c r="K694" s="2">
        <f t="shared" si="318"/>
        <v>1.2474916387959867</v>
      </c>
      <c r="L694" s="2">
        <v>0.18</v>
      </c>
      <c r="N694" s="2">
        <f t="shared" si="291"/>
        <v>0.96908637734584446</v>
      </c>
      <c r="O694" s="2">
        <f t="shared" si="292"/>
        <v>1.0345864770195246</v>
      </c>
      <c r="P694" s="2">
        <f t="shared" si="293"/>
        <v>0.18859263586956521</v>
      </c>
      <c r="Q694" s="2">
        <f t="shared" si="294"/>
        <v>0.86935823539880586</v>
      </c>
      <c r="R694" s="2">
        <f t="shared" si="295"/>
        <v>1.0216227766016839</v>
      </c>
      <c r="S694" s="2">
        <f t="shared" si="310"/>
        <v>6.9990948950089091</v>
      </c>
      <c r="T694" s="2">
        <f t="shared" si="296"/>
        <v>0.18228793828126377</v>
      </c>
      <c r="U694" s="2">
        <f t="shared" si="297"/>
        <v>8.7662256406433256E-2</v>
      </c>
      <c r="V694" s="2">
        <v>1</v>
      </c>
      <c r="W694" s="2">
        <f t="shared" si="311"/>
        <v>0.48089992806421195</v>
      </c>
      <c r="X694" s="16">
        <f t="shared" si="312"/>
        <v>10</v>
      </c>
      <c r="Y694" s="16">
        <f t="shared" si="313"/>
        <v>4.2190093080943871</v>
      </c>
      <c r="Z694" s="1">
        <f t="shared" si="314"/>
        <v>0.99998773109280059</v>
      </c>
      <c r="AA694" s="16">
        <f t="shared" si="315"/>
        <v>0.13998189790017818</v>
      </c>
      <c r="AB694" s="1">
        <f t="shared" si="316"/>
        <v>1</v>
      </c>
      <c r="AC694" s="1">
        <f t="shared" si="317"/>
        <v>0</v>
      </c>
    </row>
    <row r="695" spans="1:29" x14ac:dyDescent="0.3">
      <c r="D695" s="2">
        <v>7.4</v>
      </c>
      <c r="E695" s="6">
        <f t="shared" si="289"/>
        <v>6.3916826309067778</v>
      </c>
      <c r="F695" s="2">
        <v>21</v>
      </c>
      <c r="G695" s="2">
        <v>5</v>
      </c>
      <c r="H695" s="2">
        <v>0.24</v>
      </c>
      <c r="I695" s="2">
        <v>130.5</v>
      </c>
      <c r="J695" s="2">
        <v>86.3</v>
      </c>
      <c r="K695" s="2">
        <f t="shared" si="318"/>
        <v>1.5121668597914253</v>
      </c>
      <c r="L695" s="2">
        <v>0.21</v>
      </c>
      <c r="N695" s="2">
        <f t="shared" si="291"/>
        <v>0.95110362787356317</v>
      </c>
      <c r="O695" s="2">
        <f t="shared" si="292"/>
        <v>1.0345864770195246</v>
      </c>
      <c r="P695" s="2">
        <f t="shared" si="293"/>
        <v>0.22436347226245656</v>
      </c>
      <c r="Q695" s="2">
        <f t="shared" si="294"/>
        <v>0</v>
      </c>
      <c r="R695" s="2">
        <f t="shared" si="295"/>
        <v>1</v>
      </c>
      <c r="S695" s="2">
        <f t="shared" si="310"/>
        <v>21</v>
      </c>
      <c r="T695" s="2">
        <f t="shared" si="296"/>
        <v>0.21686294693200636</v>
      </c>
      <c r="U695" s="2">
        <f t="shared" si="297"/>
        <v>0.22824756750362288</v>
      </c>
      <c r="V695" s="2">
        <v>0</v>
      </c>
      <c r="W695" s="2">
        <f t="shared" si="311"/>
        <v>1.0524968452779808</v>
      </c>
      <c r="X695" s="16">
        <f t="shared" si="312"/>
        <v>5</v>
      </c>
      <c r="Y695" s="16">
        <f t="shared" si="313"/>
        <v>4.8876084241696663E-2</v>
      </c>
      <c r="Z695" s="1">
        <f t="shared" si="314"/>
        <v>0.51949097595584337</v>
      </c>
      <c r="AA695" s="16">
        <f t="shared" si="315"/>
        <v>0.42</v>
      </c>
      <c r="AB695" s="1">
        <f t="shared" si="316"/>
        <v>0</v>
      </c>
      <c r="AC695" s="1">
        <f t="shared" si="317"/>
        <v>1</v>
      </c>
    </row>
    <row r="696" spans="1:29" x14ac:dyDescent="0.3">
      <c r="D696" s="2">
        <v>7.4</v>
      </c>
      <c r="E696" s="6">
        <f t="shared" si="289"/>
        <v>6.4928692108924713</v>
      </c>
      <c r="F696" s="2">
        <v>12</v>
      </c>
      <c r="G696" s="2">
        <v>3</v>
      </c>
      <c r="H696" s="2">
        <v>0.24</v>
      </c>
      <c r="I696" s="2">
        <v>111.8</v>
      </c>
      <c r="J696" s="2">
        <v>77.5</v>
      </c>
      <c r="K696" s="2">
        <f t="shared" si="318"/>
        <v>1.4425806451612904</v>
      </c>
      <c r="L696" s="2">
        <v>0.2</v>
      </c>
      <c r="N696" s="2">
        <f t="shared" si="291"/>
        <v>0.95032955053667256</v>
      </c>
      <c r="O696" s="2">
        <f t="shared" si="292"/>
        <v>1.0345864770195246</v>
      </c>
      <c r="P696" s="2">
        <f t="shared" si="293"/>
        <v>0.21386461451612901</v>
      </c>
      <c r="Q696" s="2">
        <f t="shared" si="294"/>
        <v>0</v>
      </c>
      <c r="R696" s="2">
        <f t="shared" si="295"/>
        <v>1</v>
      </c>
      <c r="S696" s="2">
        <f t="shared" si="310"/>
        <v>12</v>
      </c>
      <c r="T696" s="2">
        <f t="shared" si="296"/>
        <v>0.20671506854819735</v>
      </c>
      <c r="U696" s="2">
        <f t="shared" si="297"/>
        <v>0.1311799816345271</v>
      </c>
      <c r="V696" s="2">
        <v>1</v>
      </c>
      <c r="W696" s="2">
        <f t="shared" si="311"/>
        <v>0.63459322320250389</v>
      </c>
      <c r="X696" s="16">
        <f t="shared" si="312"/>
        <v>5</v>
      </c>
      <c r="Y696" s="16">
        <f t="shared" si="313"/>
        <v>3.0650643787112997</v>
      </c>
      <c r="Z696" s="1">
        <f t="shared" si="314"/>
        <v>0.9989118842642728</v>
      </c>
      <c r="AA696" s="16">
        <f t="shared" si="315"/>
        <v>0.24</v>
      </c>
      <c r="AB696" s="1">
        <f t="shared" si="316"/>
        <v>1</v>
      </c>
      <c r="AC696" s="1">
        <f t="shared" si="317"/>
        <v>0</v>
      </c>
    </row>
    <row r="697" spans="1:29" x14ac:dyDescent="0.3">
      <c r="D697" s="2">
        <v>7.4</v>
      </c>
      <c r="E697" s="6">
        <f t="shared" si="289"/>
        <v>5.618568755846602</v>
      </c>
      <c r="F697" s="2">
        <v>15</v>
      </c>
      <c r="G697" s="2">
        <v>11</v>
      </c>
      <c r="H697" s="2">
        <v>0.24</v>
      </c>
      <c r="I697" s="2">
        <v>106.9</v>
      </c>
      <c r="J697" s="2">
        <v>71.599999999999994</v>
      </c>
      <c r="K697" s="2">
        <f t="shared" si="318"/>
        <v>1.4930167597765365</v>
      </c>
      <c r="L697" s="2">
        <v>0.21</v>
      </c>
      <c r="N697" s="2">
        <f t="shared" si="291"/>
        <v>0.95701794901777348</v>
      </c>
      <c r="O697" s="2">
        <f t="shared" si="292"/>
        <v>1.0345864770195246</v>
      </c>
      <c r="P697" s="2">
        <f t="shared" si="293"/>
        <v>0.22289963861731843</v>
      </c>
      <c r="Q697" s="2">
        <f t="shared" si="294"/>
        <v>1.208949820871366</v>
      </c>
      <c r="R697" s="2">
        <f t="shared" si="295"/>
        <v>1.0264828726939095</v>
      </c>
      <c r="S697" s="2">
        <f t="shared" si="310"/>
        <v>16.606192911280008</v>
      </c>
      <c r="T697" s="2">
        <f t="shared" si="296"/>
        <v>0.21544804960089567</v>
      </c>
      <c r="U697" s="2">
        <f t="shared" si="297"/>
        <v>0.17662296944717187</v>
      </c>
      <c r="V697" s="2">
        <v>0</v>
      </c>
      <c r="W697" s="2">
        <f t="shared" si="311"/>
        <v>0.81979377290421107</v>
      </c>
      <c r="X697" s="16">
        <f t="shared" si="312"/>
        <v>11</v>
      </c>
      <c r="Y697" s="16">
        <f t="shared" si="313"/>
        <v>1.7829104230640866</v>
      </c>
      <c r="Z697" s="1">
        <f t="shared" si="314"/>
        <v>0.96269955694370701</v>
      </c>
      <c r="AA697" s="16">
        <f t="shared" si="315"/>
        <v>0.33212385822560014</v>
      </c>
      <c r="AB697" s="1">
        <f t="shared" si="316"/>
        <v>0</v>
      </c>
      <c r="AC697" s="1">
        <f t="shared" si="317"/>
        <v>0</v>
      </c>
    </row>
    <row r="698" spans="1:29" x14ac:dyDescent="0.3">
      <c r="D698" s="2">
        <v>7.4</v>
      </c>
      <c r="E698" s="6">
        <f t="shared" si="289"/>
        <v>6.3068485821294802</v>
      </c>
      <c r="F698" s="2">
        <v>17</v>
      </c>
      <c r="G698" s="2">
        <v>12</v>
      </c>
      <c r="H698" s="2">
        <v>0.24</v>
      </c>
      <c r="I698" s="2">
        <v>124.6</v>
      </c>
      <c r="J698" s="2">
        <v>91.2</v>
      </c>
      <c r="K698" s="2">
        <f t="shared" si="318"/>
        <v>1.3662280701754386</v>
      </c>
      <c r="L698" s="2">
        <v>0.19</v>
      </c>
      <c r="N698" s="2">
        <f t="shared" si="291"/>
        <v>0.95175260834670949</v>
      </c>
      <c r="O698" s="2">
        <f t="shared" si="292"/>
        <v>1.0345864770195246</v>
      </c>
      <c r="P698" s="2">
        <f t="shared" si="293"/>
        <v>0.2028485361842105</v>
      </c>
      <c r="Q698" s="2">
        <f t="shared" si="294"/>
        <v>1.5535700732924222</v>
      </c>
      <c r="R698" s="2">
        <f t="shared" si="295"/>
        <v>1.031569219381653</v>
      </c>
      <c r="S698" s="2">
        <f t="shared" si="310"/>
        <v>19.090246802780523</v>
      </c>
      <c r="T698" s="2">
        <f t="shared" si="296"/>
        <v>0.19606726038850242</v>
      </c>
      <c r="U698" s="2">
        <f t="shared" si="297"/>
        <v>0.2043778999411498</v>
      </c>
      <c r="V698" s="2">
        <v>0</v>
      </c>
      <c r="W698" s="2">
        <f t="shared" si="311"/>
        <v>1.0423866765730294</v>
      </c>
      <c r="X698" s="16">
        <f t="shared" si="312"/>
        <v>12</v>
      </c>
      <c r="Y698" s="16">
        <f t="shared" si="313"/>
        <v>0.83242186615269143</v>
      </c>
      <c r="Z698" s="1">
        <f t="shared" si="314"/>
        <v>0.79741456803971922</v>
      </c>
      <c r="AA698" s="16">
        <f t="shared" si="315"/>
        <v>0.38180493605561044</v>
      </c>
      <c r="AB698" s="1">
        <f t="shared" si="316"/>
        <v>0</v>
      </c>
      <c r="AC698" s="1">
        <f t="shared" si="317"/>
        <v>1</v>
      </c>
    </row>
    <row r="699" spans="1:29" x14ac:dyDescent="0.3">
      <c r="D699" s="2">
        <v>7.4</v>
      </c>
      <c r="E699" s="6">
        <f t="shared" ref="E699:E705" si="319">(1-(L699/(0.1*H699*(D699-1)*(I699/J699))))/0.015</f>
        <v>4.9625781948168175</v>
      </c>
      <c r="F699" s="2">
        <v>4</v>
      </c>
      <c r="G699" s="2">
        <v>10</v>
      </c>
      <c r="H699" s="2">
        <v>0.2</v>
      </c>
      <c r="I699" s="2">
        <v>74.599999999999994</v>
      </c>
      <c r="J699" s="2">
        <v>49.1</v>
      </c>
      <c r="K699" s="2">
        <f t="shared" si="318"/>
        <v>1.5193482688391038</v>
      </c>
      <c r="L699" s="2">
        <v>0.18</v>
      </c>
      <c r="N699" s="2">
        <f t="shared" si="291"/>
        <v>0.96203627680965131</v>
      </c>
      <c r="O699" s="2">
        <f t="shared" si="292"/>
        <v>1.0345864770195246</v>
      </c>
      <c r="P699" s="2">
        <f t="shared" si="293"/>
        <v>0.19001685972505089</v>
      </c>
      <c r="Q699" s="2">
        <f t="shared" si="294"/>
        <v>0.86935823539880586</v>
      </c>
      <c r="R699" s="2">
        <f t="shared" si="295"/>
        <v>1.0216227766016839</v>
      </c>
      <c r="S699" s="2">
        <f t="shared" si="310"/>
        <v>4.9558493418055409</v>
      </c>
      <c r="T699" s="2">
        <f t="shared" si="296"/>
        <v>0.18366454998760334</v>
      </c>
      <c r="U699" s="2">
        <f t="shared" si="297"/>
        <v>7.1732358316122888E-2</v>
      </c>
      <c r="V699" s="2">
        <v>1</v>
      </c>
      <c r="W699" s="2">
        <f t="shared" si="311"/>
        <v>0.39056180586272393</v>
      </c>
      <c r="X699" s="16">
        <f t="shared" si="312"/>
        <v>10</v>
      </c>
      <c r="Y699" s="16">
        <f t="shared" si="313"/>
        <v>4.7563316203593775</v>
      </c>
      <c r="Z699" s="1">
        <f t="shared" si="314"/>
        <v>0.9999990142873737</v>
      </c>
      <c r="AA699" s="16">
        <f t="shared" si="315"/>
        <v>9.9116986836110824E-2</v>
      </c>
      <c r="AB699" s="1">
        <f t="shared" si="316"/>
        <v>1</v>
      </c>
      <c r="AC699" s="1">
        <f t="shared" si="317"/>
        <v>0</v>
      </c>
    </row>
    <row r="700" spans="1:29" x14ac:dyDescent="0.3">
      <c r="D700" s="2">
        <v>7.4</v>
      </c>
      <c r="E700" s="6">
        <f t="shared" si="319"/>
        <v>4.5207215265354952</v>
      </c>
      <c r="F700" s="2">
        <v>15</v>
      </c>
      <c r="G700" s="2">
        <v>10</v>
      </c>
      <c r="H700" s="2">
        <v>0.2</v>
      </c>
      <c r="I700" s="2">
        <v>111.8</v>
      </c>
      <c r="J700" s="2">
        <v>66.7</v>
      </c>
      <c r="K700" s="2">
        <f t="shared" si="318"/>
        <v>1.6761619190404797</v>
      </c>
      <c r="L700" s="2">
        <v>0.2</v>
      </c>
      <c r="N700" s="2">
        <f t="shared" si="291"/>
        <v>0.96541648032200345</v>
      </c>
      <c r="O700" s="2">
        <f t="shared" si="292"/>
        <v>1.0345864770195246</v>
      </c>
      <c r="P700" s="2">
        <f t="shared" si="293"/>
        <v>0.21036526424287852</v>
      </c>
      <c r="Q700" s="2">
        <f t="shared" si="294"/>
        <v>0.86935823539880586</v>
      </c>
      <c r="R700" s="2">
        <f t="shared" si="295"/>
        <v>1.0216227766016839</v>
      </c>
      <c r="S700" s="2">
        <f t="shared" si="310"/>
        <v>16.193699884424063</v>
      </c>
      <c r="T700" s="2">
        <f t="shared" si="296"/>
        <v>0.20333270240386928</v>
      </c>
      <c r="U700" s="2">
        <f t="shared" si="297"/>
        <v>0.17228082956837079</v>
      </c>
      <c r="V700" s="2">
        <v>0</v>
      </c>
      <c r="W700" s="2">
        <f t="shared" si="311"/>
        <v>0.84728539743783193</v>
      </c>
      <c r="X700" s="16">
        <f t="shared" si="312"/>
        <v>10</v>
      </c>
      <c r="Y700" s="16">
        <f t="shared" si="313"/>
        <v>1.4409826298484774</v>
      </c>
      <c r="Z700" s="1">
        <f t="shared" si="314"/>
        <v>0.92520520493032543</v>
      </c>
      <c r="AA700" s="16">
        <f t="shared" si="315"/>
        <v>0.32387399768848124</v>
      </c>
      <c r="AB700" s="1">
        <f t="shared" si="316"/>
        <v>0</v>
      </c>
      <c r="AC700" s="1">
        <f t="shared" si="317"/>
        <v>0</v>
      </c>
    </row>
    <row r="701" spans="1:29" x14ac:dyDescent="0.3">
      <c r="D701" s="2">
        <v>7.4</v>
      </c>
      <c r="E701" s="6">
        <f t="shared" si="319"/>
        <v>7.4810606060606117</v>
      </c>
      <c r="F701" s="2">
        <v>17</v>
      </c>
      <c r="G701" s="2">
        <v>17</v>
      </c>
      <c r="H701" s="2">
        <v>0.24</v>
      </c>
      <c r="I701" s="2">
        <v>136.4</v>
      </c>
      <c r="J701" s="2">
        <v>77.5</v>
      </c>
      <c r="K701" s="2">
        <f t="shared" si="318"/>
        <v>1.76</v>
      </c>
      <c r="L701" s="2">
        <v>0.24</v>
      </c>
      <c r="N701" s="2">
        <f t="shared" si="291"/>
        <v>0.94276988636363634</v>
      </c>
      <c r="O701" s="2">
        <f t="shared" si="292"/>
        <v>1.0345864770195246</v>
      </c>
      <c r="P701" s="2">
        <f t="shared" si="293"/>
        <v>0.25884690000000005</v>
      </c>
      <c r="Q701" s="2">
        <f t="shared" si="294"/>
        <v>3.011868208894426</v>
      </c>
      <c r="R701" s="2">
        <f t="shared" si="295"/>
        <v>1.0600927956355002</v>
      </c>
      <c r="S701" s="2">
        <f t="shared" si="310"/>
        <v>21.033445734697931</v>
      </c>
      <c r="T701" s="2">
        <f t="shared" si="296"/>
        <v>0.25019358531120173</v>
      </c>
      <c r="U701" s="2">
        <f t="shared" si="297"/>
        <v>0.22869171480716582</v>
      </c>
      <c r="V701" s="2">
        <v>0</v>
      </c>
      <c r="W701" s="2">
        <f t="shared" si="311"/>
        <v>0.9140590655939842</v>
      </c>
      <c r="X701" s="16">
        <f t="shared" si="312"/>
        <v>17</v>
      </c>
      <c r="Y701" s="16">
        <f t="shared" si="313"/>
        <v>1.5934727800063875</v>
      </c>
      <c r="Z701" s="1">
        <f t="shared" si="314"/>
        <v>0.94447291500633213</v>
      </c>
      <c r="AA701" s="16">
        <f t="shared" si="315"/>
        <v>0.42066891469395862</v>
      </c>
      <c r="AB701" s="1">
        <f t="shared" si="316"/>
        <v>0</v>
      </c>
      <c r="AC701" s="1">
        <f t="shared" si="317"/>
        <v>0</v>
      </c>
    </row>
    <row r="702" spans="1:29" x14ac:dyDescent="0.3">
      <c r="D702" s="2">
        <v>7.4</v>
      </c>
      <c r="E702" s="6">
        <f t="shared" si="319"/>
        <v>5.8794930257510742</v>
      </c>
      <c r="F702" s="2">
        <v>9</v>
      </c>
      <c r="G702" s="2">
        <v>20</v>
      </c>
      <c r="H702" s="2">
        <v>0.24</v>
      </c>
      <c r="I702" s="2">
        <v>93.2</v>
      </c>
      <c r="J702" s="2">
        <v>68.7</v>
      </c>
      <c r="K702" s="2">
        <f t="shared" si="318"/>
        <v>1.3566229985443958</v>
      </c>
      <c r="L702" s="2">
        <v>0.19</v>
      </c>
      <c r="N702" s="2">
        <f t="shared" si="291"/>
        <v>0.95502187835300423</v>
      </c>
      <c r="O702" s="2">
        <f t="shared" si="292"/>
        <v>1.0345864770195246</v>
      </c>
      <c r="P702" s="2">
        <f t="shared" si="293"/>
        <v>0.20211432450873362</v>
      </c>
      <c r="Q702" s="2">
        <f t="shared" si="294"/>
        <v>3.6146679572174487</v>
      </c>
      <c r="R702" s="2">
        <f t="shared" si="295"/>
        <v>1.0794427190999916</v>
      </c>
      <c r="S702" s="2">
        <f t="shared" si="310"/>
        <v>13.329652429117374</v>
      </c>
      <c r="T702" s="2">
        <f t="shared" si="296"/>
        <v>0.19535759358752894</v>
      </c>
      <c r="U702" s="2">
        <f t="shared" si="297"/>
        <v>0.14368948523864475</v>
      </c>
      <c r="V702" s="2">
        <v>1</v>
      </c>
      <c r="W702" s="2">
        <f t="shared" si="311"/>
        <v>0.73552034809573674</v>
      </c>
      <c r="X702" s="16">
        <f t="shared" si="312"/>
        <v>20</v>
      </c>
      <c r="Y702" s="16">
        <f t="shared" si="313"/>
        <v>3.2766698748408785</v>
      </c>
      <c r="Z702" s="1">
        <f t="shared" si="314"/>
        <v>0.99947480447821213</v>
      </c>
      <c r="AA702" s="16">
        <f t="shared" si="315"/>
        <v>0.2665930485823475</v>
      </c>
      <c r="AB702" s="1">
        <f t="shared" si="316"/>
        <v>1</v>
      </c>
      <c r="AC702" s="1">
        <f t="shared" si="317"/>
        <v>0</v>
      </c>
    </row>
    <row r="703" spans="1:29" x14ac:dyDescent="0.3">
      <c r="D703" s="2">
        <v>7.4</v>
      </c>
      <c r="E703" s="6">
        <f t="shared" si="319"/>
        <v>3.5817179589661725</v>
      </c>
      <c r="F703" s="2">
        <v>10</v>
      </c>
      <c r="G703" s="2">
        <v>26</v>
      </c>
      <c r="H703" s="2">
        <v>0.24</v>
      </c>
      <c r="I703" s="2">
        <v>83.4</v>
      </c>
      <c r="J703" s="2">
        <v>63.8</v>
      </c>
      <c r="K703" s="2">
        <f t="shared" si="318"/>
        <v>1.3072100313479624</v>
      </c>
      <c r="L703" s="2">
        <v>0.19</v>
      </c>
      <c r="N703" s="2">
        <f t="shared" si="291"/>
        <v>0.97259985761390877</v>
      </c>
      <c r="O703" s="2">
        <f t="shared" si="292"/>
        <v>1.0345864770195246</v>
      </c>
      <c r="P703" s="2">
        <f t="shared" si="293"/>
        <v>0.19833719729623822</v>
      </c>
      <c r="Q703" s="2">
        <f t="shared" si="294"/>
        <v>4.3882692946874364</v>
      </c>
      <c r="R703" s="2">
        <f t="shared" si="295"/>
        <v>1.1225745073534124</v>
      </c>
      <c r="S703" s="2">
        <f t="shared" si="310"/>
        <v>15.614014368221561</v>
      </c>
      <c r="T703" s="2">
        <f t="shared" si="296"/>
        <v>0.19170673665445101</v>
      </c>
      <c r="U703" s="2">
        <f t="shared" si="297"/>
        <v>0.16628448652776187</v>
      </c>
      <c r="V703" s="2">
        <v>0</v>
      </c>
      <c r="W703" s="2">
        <f t="shared" si="311"/>
        <v>0.86738989682708734</v>
      </c>
      <c r="X703" s="16">
        <f t="shared" si="312"/>
        <v>26</v>
      </c>
      <c r="Y703" s="16">
        <f t="shared" si="313"/>
        <v>2.4822010900130995</v>
      </c>
      <c r="Z703" s="1">
        <f t="shared" si="314"/>
        <v>0.99347132171909569</v>
      </c>
      <c r="AA703" s="16">
        <f t="shared" si="315"/>
        <v>0.3122802873644312</v>
      </c>
      <c r="AB703" s="1">
        <f t="shared" si="316"/>
        <v>0</v>
      </c>
      <c r="AC703" s="1">
        <f t="shared" si="317"/>
        <v>0</v>
      </c>
    </row>
    <row r="704" spans="1:29" x14ac:dyDescent="0.3">
      <c r="A704" s="2" t="s">
        <v>30</v>
      </c>
      <c r="B704" s="2">
        <v>1989</v>
      </c>
      <c r="C704" s="2" t="s">
        <v>19</v>
      </c>
      <c r="D704" s="2">
        <v>6.1</v>
      </c>
      <c r="E704" s="6">
        <f t="shared" si="319"/>
        <v>3.4549797256013002</v>
      </c>
      <c r="F704" s="2">
        <v>5</v>
      </c>
      <c r="G704" s="2">
        <v>13</v>
      </c>
      <c r="H704" s="2">
        <v>0.1</v>
      </c>
      <c r="I704" s="2">
        <v>105.9</v>
      </c>
      <c r="J704" s="2">
        <v>56.9</v>
      </c>
      <c r="K704" s="2">
        <f t="shared" si="318"/>
        <v>1.8611599297012305</v>
      </c>
      <c r="L704" s="2">
        <v>0.09</v>
      </c>
      <c r="N704" s="2">
        <f t="shared" si="291"/>
        <v>0.97356940509915002</v>
      </c>
      <c r="O704" s="2">
        <f t="shared" si="292"/>
        <v>1.6965068688804585</v>
      </c>
      <c r="P704" s="2">
        <f t="shared" si="293"/>
        <v>0.11777794376098417</v>
      </c>
      <c r="Q704" s="2">
        <f t="shared" si="294"/>
        <v>1.888418384193032</v>
      </c>
      <c r="R704" s="2">
        <f t="shared" si="295"/>
        <v>1.0368721665810319</v>
      </c>
      <c r="S704" s="2">
        <f t="shared" si="310"/>
        <v>7.0727792170981916</v>
      </c>
      <c r="T704" s="2">
        <f t="shared" si="296"/>
        <v>6.9423794221774651E-2</v>
      </c>
      <c r="U704" s="2">
        <f t="shared" si="297"/>
        <v>8.8261413638498265E-2</v>
      </c>
      <c r="V704" s="2">
        <v>0</v>
      </c>
      <c r="W704" s="2">
        <f t="shared" si="311"/>
        <v>1.2713424068489652</v>
      </c>
      <c r="X704" s="16">
        <f t="shared" si="312"/>
        <v>13</v>
      </c>
      <c r="Y704" s="16">
        <f t="shared" si="313"/>
        <v>2.2799905480753929E-2</v>
      </c>
      <c r="Z704" s="1">
        <f t="shared" si="314"/>
        <v>0.50909505828928614</v>
      </c>
      <c r="AA704" s="16">
        <f t="shared" si="315"/>
        <v>0.14145558434196384</v>
      </c>
      <c r="AB704" s="1">
        <f t="shared" si="316"/>
        <v>0</v>
      </c>
      <c r="AC704" s="1">
        <f t="shared" si="317"/>
        <v>1</v>
      </c>
    </row>
    <row r="705" spans="1:29" x14ac:dyDescent="0.3">
      <c r="D705" s="2">
        <v>6.1</v>
      </c>
      <c r="E705" s="6">
        <f t="shared" si="319"/>
        <v>16.266895107557588</v>
      </c>
      <c r="F705" s="2">
        <v>4</v>
      </c>
      <c r="G705" s="2">
        <v>27</v>
      </c>
      <c r="H705" s="2">
        <v>0.1</v>
      </c>
      <c r="I705" s="2">
        <v>247.2</v>
      </c>
      <c r="J705" s="2">
        <v>105.9</v>
      </c>
      <c r="K705" s="2">
        <f t="shared" si="318"/>
        <v>2.3342776203966005</v>
      </c>
      <c r="L705" s="2">
        <v>0.09</v>
      </c>
      <c r="N705" s="2">
        <f t="shared" si="291"/>
        <v>0.73967390062821226</v>
      </c>
      <c r="O705" s="2">
        <f t="shared" si="292"/>
        <v>1.6965068688804585</v>
      </c>
      <c r="P705" s="2">
        <f t="shared" si="293"/>
        <v>0.11222927512081317</v>
      </c>
      <c r="Q705" s="2">
        <f t="shared" si="294"/>
        <v>4.4788620104201051</v>
      </c>
      <c r="R705" s="2">
        <f t="shared" si="295"/>
        <v>1.1302961154130791</v>
      </c>
      <c r="S705" s="2">
        <f t="shared" si="310"/>
        <v>9.0000464720724214</v>
      </c>
      <c r="T705" s="2">
        <f t="shared" si="296"/>
        <v>6.6153151030195576E-2</v>
      </c>
      <c r="U705" s="2">
        <f t="shared" si="297"/>
        <v>0.10441055059655041</v>
      </c>
      <c r="V705" s="2">
        <v>0</v>
      </c>
      <c r="W705" s="2">
        <f t="shared" si="311"/>
        <v>1.5783156050857239</v>
      </c>
      <c r="X705" s="16">
        <f t="shared" si="312"/>
        <v>27</v>
      </c>
      <c r="Y705" s="16">
        <f t="shared" si="313"/>
        <v>0.68341270375456087</v>
      </c>
      <c r="Z705" s="1">
        <f t="shared" si="314"/>
        <v>0.75282695257404797</v>
      </c>
      <c r="AA705" s="16">
        <f t="shared" si="315"/>
        <v>0.18000092944144844</v>
      </c>
      <c r="AB705" s="1">
        <f t="shared" si="316"/>
        <v>0</v>
      </c>
      <c r="AC705" s="1">
        <f t="shared" si="317"/>
        <v>1</v>
      </c>
    </row>
    <row r="706" spans="1:29" x14ac:dyDescent="0.3">
      <c r="A706" s="2" t="s">
        <v>31</v>
      </c>
      <c r="B706" s="2">
        <v>1989</v>
      </c>
      <c r="C706" s="2" t="s">
        <v>32</v>
      </c>
      <c r="D706" s="2">
        <v>7</v>
      </c>
      <c r="E706" s="2">
        <v>2.6</v>
      </c>
      <c r="F706" s="2">
        <v>6</v>
      </c>
      <c r="G706" s="2">
        <v>2</v>
      </c>
      <c r="H706" s="2">
        <v>0.25</v>
      </c>
      <c r="K706" s="10">
        <f>L706/(0.65*H706*M706)</f>
        <v>1.1930926216640503</v>
      </c>
      <c r="L706" s="2">
        <v>0.19</v>
      </c>
      <c r="M706" s="2">
        <v>0.98</v>
      </c>
      <c r="N706" s="2">
        <f t="shared" si="291"/>
        <v>0.98011000000000004</v>
      </c>
      <c r="O706" s="2">
        <f t="shared" si="292"/>
        <v>1.192748880379199</v>
      </c>
      <c r="P706" s="11">
        <f>0.65*H706*K706*N706</f>
        <v>0.19002132653061227</v>
      </c>
      <c r="Q706" s="2">
        <f t="shared" si="294"/>
        <v>0</v>
      </c>
      <c r="R706" s="2">
        <f t="shared" si="295"/>
        <v>1</v>
      </c>
      <c r="S706" s="2">
        <f t="shared" si="310"/>
        <v>6</v>
      </c>
      <c r="T706" s="11">
        <f t="shared" si="296"/>
        <v>0.15931377480748557</v>
      </c>
      <c r="U706" s="2">
        <f t="shared" si="297"/>
        <v>7.9693877551020392E-2</v>
      </c>
      <c r="V706" s="2">
        <v>1</v>
      </c>
      <c r="W706" s="2">
        <f t="shared" si="311"/>
        <v>0.5002321842371904</v>
      </c>
      <c r="AA706" s="16">
        <f t="shared" si="315"/>
        <v>0.12</v>
      </c>
      <c r="AB706" s="1">
        <f t="shared" si="316"/>
        <v>1</v>
      </c>
      <c r="AC706" s="1">
        <f t="shared" si="317"/>
        <v>0</v>
      </c>
    </row>
    <row r="707" spans="1:29" x14ac:dyDescent="0.3">
      <c r="D707" s="2">
        <v>7</v>
      </c>
      <c r="E707" s="2">
        <v>4.9000000000000004</v>
      </c>
      <c r="F707" s="2">
        <v>17</v>
      </c>
      <c r="G707" s="2">
        <v>1</v>
      </c>
      <c r="H707" s="2">
        <v>0.25</v>
      </c>
      <c r="K707" s="10">
        <f t="shared" ref="K707:K731" si="320">L707/(0.65*H707*M707)</f>
        <v>1.3322759714512293</v>
      </c>
      <c r="L707" s="2">
        <v>0.21</v>
      </c>
      <c r="M707" s="2">
        <v>0.97</v>
      </c>
      <c r="N707" s="2">
        <f t="shared" si="291"/>
        <v>0.96251500000000001</v>
      </c>
      <c r="O707" s="2">
        <f t="shared" si="292"/>
        <v>1.192748880379199</v>
      </c>
      <c r="P707" s="11">
        <f t="shared" ref="P707:P731" si="321">0.65*H707*K707*N707</f>
        <v>0.20837953608247425</v>
      </c>
      <c r="Q707" s="2">
        <f t="shared" si="294"/>
        <v>0</v>
      </c>
      <c r="R707" s="2">
        <f t="shared" si="295"/>
        <v>1</v>
      </c>
      <c r="S707" s="2">
        <f t="shared" si="310"/>
        <v>17</v>
      </c>
      <c r="T707" s="11">
        <f t="shared" si="296"/>
        <v>0.17470528751720663</v>
      </c>
      <c r="U707" s="2">
        <f t="shared" si="297"/>
        <v>0.18083112110296912</v>
      </c>
      <c r="V707" s="2">
        <v>1</v>
      </c>
      <c r="W707" s="2">
        <f t="shared" si="311"/>
        <v>1.0350638133099386</v>
      </c>
      <c r="AA707" s="16">
        <f t="shared" si="315"/>
        <v>0.34</v>
      </c>
      <c r="AB707" s="1">
        <f t="shared" si="316"/>
        <v>0</v>
      </c>
      <c r="AC707" s="1">
        <f t="shared" si="317"/>
        <v>0</v>
      </c>
    </row>
    <row r="708" spans="1:29" x14ac:dyDescent="0.3">
      <c r="D708" s="2">
        <v>7</v>
      </c>
      <c r="E708" s="2">
        <v>3.1</v>
      </c>
      <c r="F708" s="2">
        <v>17</v>
      </c>
      <c r="G708" s="2">
        <v>2</v>
      </c>
      <c r="H708" s="2">
        <v>0.25</v>
      </c>
      <c r="K708" s="10">
        <f t="shared" si="320"/>
        <v>1.2558869701726845</v>
      </c>
      <c r="L708" s="2">
        <v>0.2</v>
      </c>
      <c r="M708" s="2">
        <v>0.98</v>
      </c>
      <c r="N708" s="2">
        <f t="shared" si="291"/>
        <v>0.97628499999999996</v>
      </c>
      <c r="O708" s="2">
        <f t="shared" si="292"/>
        <v>1.192748880379199</v>
      </c>
      <c r="P708" s="11">
        <f t="shared" si="321"/>
        <v>0.19924183673469387</v>
      </c>
      <c r="Q708" s="2">
        <f t="shared" si="294"/>
        <v>0</v>
      </c>
      <c r="R708" s="2">
        <f t="shared" si="295"/>
        <v>1</v>
      </c>
      <c r="S708" s="2">
        <f t="shared" si="310"/>
        <v>17</v>
      </c>
      <c r="T708" s="11">
        <f t="shared" si="296"/>
        <v>0.16704424545035065</v>
      </c>
      <c r="U708" s="2">
        <f t="shared" si="297"/>
        <v>0.18083112110296912</v>
      </c>
      <c r="V708" s="2">
        <v>1</v>
      </c>
      <c r="W708" s="2">
        <f t="shared" si="311"/>
        <v>1.082534274769233</v>
      </c>
      <c r="AA708" s="16">
        <f t="shared" si="315"/>
        <v>0.34</v>
      </c>
      <c r="AB708" s="1">
        <f t="shared" si="316"/>
        <v>0</v>
      </c>
      <c r="AC708" s="1">
        <f t="shared" si="317"/>
        <v>0</v>
      </c>
    </row>
    <row r="709" spans="1:29" x14ac:dyDescent="0.3">
      <c r="D709" s="2">
        <v>7</v>
      </c>
      <c r="E709" s="2">
        <v>6.1</v>
      </c>
      <c r="F709" s="2">
        <v>38</v>
      </c>
      <c r="G709" s="2">
        <v>5</v>
      </c>
      <c r="H709" s="2">
        <v>0.25</v>
      </c>
      <c r="K709" s="10">
        <f t="shared" si="320"/>
        <v>1.5384615384615383</v>
      </c>
      <c r="L709" s="2">
        <v>0.24</v>
      </c>
      <c r="M709" s="2">
        <v>0.96</v>
      </c>
      <c r="N709" s="2">
        <f t="shared" si="291"/>
        <v>0.95333500000000004</v>
      </c>
      <c r="O709" s="2">
        <f t="shared" si="292"/>
        <v>1.192748880379199</v>
      </c>
      <c r="P709" s="11">
        <f t="shared" si="321"/>
        <v>0.23833375000000001</v>
      </c>
      <c r="Q709" s="2">
        <f t="shared" si="294"/>
        <v>0</v>
      </c>
      <c r="R709" s="2">
        <f t="shared" si="295"/>
        <v>1</v>
      </c>
      <c r="S709" s="2">
        <f t="shared" si="310"/>
        <v>38</v>
      </c>
      <c r="T709" s="11">
        <f t="shared" si="296"/>
        <v>0.19981888385778981</v>
      </c>
      <c r="U709" s="2">
        <f t="shared" si="297"/>
        <v>2.6758298090478038E-2</v>
      </c>
      <c r="V709" s="2">
        <v>0</v>
      </c>
      <c r="W709" s="2">
        <f t="shared" si="311"/>
        <v>5</v>
      </c>
      <c r="AA709" s="16">
        <f t="shared" si="315"/>
        <v>0.76</v>
      </c>
      <c r="AB709" s="1">
        <f t="shared" si="316"/>
        <v>0</v>
      </c>
      <c r="AC709" s="1">
        <f t="shared" si="317"/>
        <v>1</v>
      </c>
    </row>
    <row r="710" spans="1:29" x14ac:dyDescent="0.3">
      <c r="D710" s="2">
        <v>7</v>
      </c>
      <c r="E710" s="2">
        <v>1.8</v>
      </c>
      <c r="F710" s="2">
        <v>10</v>
      </c>
      <c r="G710" s="2">
        <v>5</v>
      </c>
      <c r="H710" s="2">
        <v>0.25</v>
      </c>
      <c r="K710" s="10">
        <f t="shared" si="320"/>
        <v>1.0567210567210568</v>
      </c>
      <c r="L710" s="2">
        <v>0.17</v>
      </c>
      <c r="M710" s="2">
        <v>0.99</v>
      </c>
      <c r="N710" s="2">
        <f t="shared" si="291"/>
        <v>0.98623000000000005</v>
      </c>
      <c r="O710" s="2">
        <f t="shared" si="292"/>
        <v>1.192748880379199</v>
      </c>
      <c r="P710" s="11">
        <f t="shared" si="321"/>
        <v>0.16935262626262629</v>
      </c>
      <c r="Q710" s="2">
        <f t="shared" si="294"/>
        <v>0</v>
      </c>
      <c r="R710" s="2">
        <f t="shared" si="295"/>
        <v>1</v>
      </c>
      <c r="S710" s="2">
        <f t="shared" si="310"/>
        <v>10</v>
      </c>
      <c r="T710" s="11">
        <f t="shared" si="296"/>
        <v>0.14198514796239897</v>
      </c>
      <c r="U710" s="2">
        <f t="shared" si="297"/>
        <v>0.11311886202492621</v>
      </c>
      <c r="V710" s="2">
        <v>1</v>
      </c>
      <c r="W710" s="2">
        <f t="shared" si="311"/>
        <v>0.79669503217958237</v>
      </c>
      <c r="AA710" s="16">
        <f t="shared" si="315"/>
        <v>0.2</v>
      </c>
      <c r="AB710" s="1">
        <f t="shared" si="316"/>
        <v>1</v>
      </c>
      <c r="AC710" s="1">
        <f t="shared" si="317"/>
        <v>0</v>
      </c>
    </row>
    <row r="711" spans="1:29" x14ac:dyDescent="0.3">
      <c r="D711" s="2">
        <v>7</v>
      </c>
      <c r="E711" s="2">
        <v>1.8</v>
      </c>
      <c r="F711" s="2">
        <v>5</v>
      </c>
      <c r="G711" s="2">
        <v>10</v>
      </c>
      <c r="H711" s="2">
        <v>0.25</v>
      </c>
      <c r="K711" s="10">
        <f t="shared" si="320"/>
        <v>0.99456099456099467</v>
      </c>
      <c r="L711" s="2">
        <v>0.16</v>
      </c>
      <c r="M711" s="2">
        <v>0.99</v>
      </c>
      <c r="N711" s="2">
        <f t="shared" si="291"/>
        <v>0.98623000000000005</v>
      </c>
      <c r="O711" s="2">
        <f t="shared" si="292"/>
        <v>1.192748880379199</v>
      </c>
      <c r="P711" s="11">
        <f t="shared" si="321"/>
        <v>0.1593907070707071</v>
      </c>
      <c r="Q711" s="2">
        <f t="shared" si="294"/>
        <v>0.86935823539880586</v>
      </c>
      <c r="R711" s="2">
        <f t="shared" si="295"/>
        <v>1.0216227766016839</v>
      </c>
      <c r="S711" s="2">
        <f t="shared" si="310"/>
        <v>5.9774721184072259</v>
      </c>
      <c r="T711" s="11">
        <f t="shared" si="296"/>
        <v>0.13363308043519903</v>
      </c>
      <c r="U711" s="2">
        <f t="shared" si="297"/>
        <v>7.9517816151150528E-2</v>
      </c>
      <c r="V711" s="2">
        <v>1</v>
      </c>
      <c r="W711" s="2">
        <f t="shared" si="311"/>
        <v>0.59504589651145612</v>
      </c>
      <c r="AA711" s="16">
        <f t="shared" si="315"/>
        <v>0.11954944236814452</v>
      </c>
      <c r="AB711" s="1">
        <f t="shared" si="316"/>
        <v>1</v>
      </c>
      <c r="AC711" s="1">
        <f t="shared" si="317"/>
        <v>0</v>
      </c>
    </row>
    <row r="712" spans="1:29" x14ac:dyDescent="0.3">
      <c r="D712" s="2">
        <v>7</v>
      </c>
      <c r="E712" s="2">
        <v>2</v>
      </c>
      <c r="F712" s="2">
        <v>22</v>
      </c>
      <c r="G712" s="2">
        <v>1</v>
      </c>
      <c r="H712" s="2">
        <v>0.25</v>
      </c>
      <c r="K712" s="10">
        <f t="shared" si="320"/>
        <v>0.99456099456099467</v>
      </c>
      <c r="L712" s="2">
        <v>0.16</v>
      </c>
      <c r="M712" s="2">
        <v>0.99</v>
      </c>
      <c r="N712" s="2">
        <f t="shared" si="291"/>
        <v>0.98470000000000002</v>
      </c>
      <c r="O712" s="2">
        <f t="shared" si="292"/>
        <v>1.192748880379199</v>
      </c>
      <c r="P712" s="11">
        <f t="shared" si="321"/>
        <v>0.15914343434343436</v>
      </c>
      <c r="Q712" s="2">
        <f t="shared" si="294"/>
        <v>0</v>
      </c>
      <c r="R712" s="2">
        <f t="shared" si="295"/>
        <v>1</v>
      </c>
      <c r="S712" s="2">
        <f t="shared" si="310"/>
        <v>22</v>
      </c>
      <c r="T712" s="11">
        <f t="shared" si="296"/>
        <v>0.13342576711775192</v>
      </c>
      <c r="U712" s="2">
        <f t="shared" si="297"/>
        <v>0.24200829344830768</v>
      </c>
      <c r="V712" s="2">
        <v>0</v>
      </c>
      <c r="W712" s="2">
        <f t="shared" si="311"/>
        <v>1.8138047745659853</v>
      </c>
      <c r="AA712" s="16">
        <f t="shared" si="315"/>
        <v>0.44</v>
      </c>
      <c r="AB712" s="1">
        <f t="shared" si="316"/>
        <v>0</v>
      </c>
      <c r="AC712" s="1">
        <f t="shared" si="317"/>
        <v>1</v>
      </c>
    </row>
    <row r="713" spans="1:29" x14ac:dyDescent="0.3">
      <c r="D713" s="2">
        <v>7</v>
      </c>
      <c r="E713" s="2">
        <v>3.4</v>
      </c>
      <c r="F713" s="2">
        <v>18</v>
      </c>
      <c r="G713" s="2">
        <v>1</v>
      </c>
      <c r="H713" s="2">
        <v>0.25</v>
      </c>
      <c r="K713" s="10">
        <f t="shared" si="320"/>
        <v>1.3186813186813187</v>
      </c>
      <c r="L713" s="2">
        <v>0.21</v>
      </c>
      <c r="M713" s="2">
        <v>0.98</v>
      </c>
      <c r="N713" s="2">
        <f t="shared" si="291"/>
        <v>0.97399000000000002</v>
      </c>
      <c r="O713" s="2">
        <f t="shared" si="292"/>
        <v>1.192748880379199</v>
      </c>
      <c r="P713" s="11">
        <f t="shared" si="321"/>
        <v>0.20871214285714287</v>
      </c>
      <c r="Q713" s="2">
        <f t="shared" si="294"/>
        <v>0</v>
      </c>
      <c r="R713" s="2">
        <f t="shared" si="295"/>
        <v>1</v>
      </c>
      <c r="S713" s="2">
        <f t="shared" si="310"/>
        <v>18</v>
      </c>
      <c r="T713" s="11">
        <f t="shared" si="296"/>
        <v>0.17498414485267766</v>
      </c>
      <c r="U713" s="2">
        <f t="shared" si="297"/>
        <v>0.19182098765432098</v>
      </c>
      <c r="V713" s="2">
        <v>0</v>
      </c>
      <c r="W713" s="2">
        <f t="shared" si="311"/>
        <v>1.0962192478399604</v>
      </c>
      <c r="AA713" s="16">
        <f t="shared" si="315"/>
        <v>0.36</v>
      </c>
      <c r="AB713" s="1">
        <f t="shared" si="316"/>
        <v>0</v>
      </c>
      <c r="AC713" s="1">
        <f t="shared" si="317"/>
        <v>1</v>
      </c>
    </row>
    <row r="714" spans="1:29" x14ac:dyDescent="0.3">
      <c r="D714" s="2">
        <v>7</v>
      </c>
      <c r="E714" s="2">
        <v>8.1999999999999993</v>
      </c>
      <c r="F714" s="2">
        <v>24</v>
      </c>
      <c r="G714" s="2">
        <v>1</v>
      </c>
      <c r="H714" s="2">
        <v>0.25</v>
      </c>
      <c r="K714" s="10">
        <f t="shared" si="320"/>
        <v>1.3895781637717119</v>
      </c>
      <c r="L714" s="2">
        <v>0.21</v>
      </c>
      <c r="M714" s="2">
        <v>0.93</v>
      </c>
      <c r="N714" s="2">
        <f t="shared" si="291"/>
        <v>0.93727000000000005</v>
      </c>
      <c r="O714" s="2">
        <f t="shared" si="292"/>
        <v>1.192748880379199</v>
      </c>
      <c r="P714" s="11">
        <f t="shared" si="321"/>
        <v>0.21164161290322578</v>
      </c>
      <c r="Q714" s="2">
        <f t="shared" si="294"/>
        <v>0</v>
      </c>
      <c r="R714" s="2">
        <f t="shared" si="295"/>
        <v>1</v>
      </c>
      <c r="S714" s="2">
        <f t="shared" si="310"/>
        <v>24</v>
      </c>
      <c r="T714" s="11">
        <f t="shared" si="296"/>
        <v>0.17744021091509274</v>
      </c>
      <c r="U714" s="2">
        <f t="shared" si="297"/>
        <v>0.27339335180055402</v>
      </c>
      <c r="V714" s="2">
        <v>0</v>
      </c>
      <c r="W714" s="2">
        <f t="shared" si="311"/>
        <v>1.5407632260501314</v>
      </c>
      <c r="AA714" s="16">
        <f t="shared" si="315"/>
        <v>0.48</v>
      </c>
      <c r="AB714" s="1">
        <f t="shared" si="316"/>
        <v>0</v>
      </c>
      <c r="AC714" s="1">
        <f t="shared" si="317"/>
        <v>1</v>
      </c>
    </row>
    <row r="715" spans="1:29" x14ac:dyDescent="0.3">
      <c r="D715" s="2">
        <v>7</v>
      </c>
      <c r="E715" s="2">
        <v>3.4</v>
      </c>
      <c r="F715" s="2">
        <v>17</v>
      </c>
      <c r="G715" s="2">
        <v>4</v>
      </c>
      <c r="H715" s="2">
        <v>0.25</v>
      </c>
      <c r="K715" s="10">
        <f t="shared" si="320"/>
        <v>1.2558869701726845</v>
      </c>
      <c r="L715" s="2">
        <v>0.2</v>
      </c>
      <c r="M715" s="2">
        <v>0.98</v>
      </c>
      <c r="N715" s="2">
        <f t="shared" si="291"/>
        <v>0.97399000000000002</v>
      </c>
      <c r="O715" s="2">
        <f t="shared" si="292"/>
        <v>1.192748880379199</v>
      </c>
      <c r="P715" s="11">
        <f t="shared" si="321"/>
        <v>0.19877346938775511</v>
      </c>
      <c r="Q715" s="2">
        <f t="shared" si="294"/>
        <v>0</v>
      </c>
      <c r="R715" s="2">
        <f t="shared" si="295"/>
        <v>1</v>
      </c>
      <c r="S715" s="2">
        <f t="shared" si="310"/>
        <v>17</v>
      </c>
      <c r="T715" s="11">
        <f t="shared" si="296"/>
        <v>0.16665156652635968</v>
      </c>
      <c r="U715" s="2">
        <f t="shared" si="297"/>
        <v>0.18083112110296912</v>
      </c>
      <c r="V715" s="2">
        <v>0</v>
      </c>
      <c r="W715" s="2">
        <f t="shared" si="311"/>
        <v>1.0850850362355677</v>
      </c>
      <c r="AA715" s="16">
        <f t="shared" si="315"/>
        <v>0.34</v>
      </c>
      <c r="AB715" s="1">
        <f t="shared" si="316"/>
        <v>0</v>
      </c>
      <c r="AC715" s="1">
        <f t="shared" si="317"/>
        <v>1</v>
      </c>
    </row>
    <row r="716" spans="1:29" x14ac:dyDescent="0.3">
      <c r="D716" s="2">
        <v>7</v>
      </c>
      <c r="E716" s="2">
        <v>1.8</v>
      </c>
      <c r="F716" s="2">
        <v>20</v>
      </c>
      <c r="G716" s="2">
        <v>5</v>
      </c>
      <c r="H716" s="2">
        <v>0.25</v>
      </c>
      <c r="K716" s="10">
        <f t="shared" si="320"/>
        <v>0.99456099456099467</v>
      </c>
      <c r="L716" s="2">
        <v>0.16</v>
      </c>
      <c r="M716" s="2">
        <v>0.99</v>
      </c>
      <c r="N716" s="2">
        <f t="shared" si="291"/>
        <v>0.98623000000000005</v>
      </c>
      <c r="O716" s="2">
        <f t="shared" si="292"/>
        <v>1.192748880379199</v>
      </c>
      <c r="P716" s="11">
        <f t="shared" si="321"/>
        <v>0.1593907070707071</v>
      </c>
      <c r="Q716" s="2">
        <f t="shared" si="294"/>
        <v>0</v>
      </c>
      <c r="R716" s="2">
        <f t="shared" si="295"/>
        <v>1</v>
      </c>
      <c r="S716" s="2">
        <f t="shared" si="310"/>
        <v>20</v>
      </c>
      <c r="T716" s="11">
        <f t="shared" si="296"/>
        <v>0.13363308043519903</v>
      </c>
      <c r="U716" s="2">
        <f t="shared" si="297"/>
        <v>0.21540970583244634</v>
      </c>
      <c r="V716" s="2">
        <v>0</v>
      </c>
      <c r="W716" s="2">
        <f t="shared" si="311"/>
        <v>1.6119489660114674</v>
      </c>
      <c r="AA716" s="16">
        <f t="shared" si="315"/>
        <v>0.4</v>
      </c>
      <c r="AB716" s="1">
        <f t="shared" si="316"/>
        <v>0</v>
      </c>
      <c r="AC716" s="1">
        <f t="shared" si="317"/>
        <v>1</v>
      </c>
    </row>
    <row r="717" spans="1:29" x14ac:dyDescent="0.3">
      <c r="D717" s="2">
        <v>7</v>
      </c>
      <c r="E717" s="2">
        <v>9.5</v>
      </c>
      <c r="F717" s="2">
        <v>10</v>
      </c>
      <c r="G717" s="2">
        <v>5</v>
      </c>
      <c r="H717" s="2">
        <v>0.25</v>
      </c>
      <c r="K717" s="10">
        <f t="shared" si="320"/>
        <v>1.6906170752324599</v>
      </c>
      <c r="L717" s="2">
        <v>0.25</v>
      </c>
      <c r="M717" s="2">
        <v>0.91</v>
      </c>
      <c r="N717" s="2">
        <f t="shared" si="291"/>
        <v>0.92034999999999989</v>
      </c>
      <c r="O717" s="2">
        <f t="shared" si="292"/>
        <v>1.192748880379199</v>
      </c>
      <c r="P717" s="11">
        <f t="shared" si="321"/>
        <v>0.25284340659340659</v>
      </c>
      <c r="Q717" s="2">
        <f t="shared" si="294"/>
        <v>0</v>
      </c>
      <c r="R717" s="2">
        <f t="shared" si="295"/>
        <v>1</v>
      </c>
      <c r="S717" s="2">
        <f t="shared" si="310"/>
        <v>10</v>
      </c>
      <c r="T717" s="11">
        <f t="shared" si="296"/>
        <v>0.21198377190094075</v>
      </c>
      <c r="U717" s="2">
        <f t="shared" si="297"/>
        <v>0.11311886202492621</v>
      </c>
      <c r="V717" s="2">
        <v>0</v>
      </c>
      <c r="W717" s="2">
        <f t="shared" si="311"/>
        <v>0.53362038523300859</v>
      </c>
      <c r="AA717" s="16">
        <f t="shared" si="315"/>
        <v>0.2</v>
      </c>
      <c r="AB717" s="1">
        <f t="shared" si="316"/>
        <v>0</v>
      </c>
      <c r="AC717" s="1">
        <f t="shared" si="317"/>
        <v>0</v>
      </c>
    </row>
    <row r="718" spans="1:29" x14ac:dyDescent="0.3">
      <c r="D718" s="2">
        <v>7</v>
      </c>
      <c r="E718" s="2">
        <v>3.4</v>
      </c>
      <c r="F718" s="2">
        <v>31</v>
      </c>
      <c r="G718" s="2">
        <v>3</v>
      </c>
      <c r="H718" s="2">
        <v>0.25</v>
      </c>
      <c r="K718" s="10">
        <f t="shared" si="320"/>
        <v>1.1930926216640503</v>
      </c>
      <c r="L718" s="2">
        <v>0.19</v>
      </c>
      <c r="M718" s="2">
        <v>0.98</v>
      </c>
      <c r="N718" s="2">
        <f t="shared" si="291"/>
        <v>0.97399000000000002</v>
      </c>
      <c r="O718" s="2">
        <f t="shared" si="292"/>
        <v>1.192748880379199</v>
      </c>
      <c r="P718" s="11">
        <f t="shared" si="321"/>
        <v>0.18883479591836738</v>
      </c>
      <c r="Q718" s="2">
        <f t="shared" si="294"/>
        <v>0</v>
      </c>
      <c r="R718" s="2">
        <f t="shared" si="295"/>
        <v>1</v>
      </c>
      <c r="S718" s="2">
        <f t="shared" si="310"/>
        <v>31</v>
      </c>
      <c r="T718" s="11">
        <f t="shared" si="296"/>
        <v>0.15831898820004173</v>
      </c>
      <c r="U718" s="2">
        <f t="shared" si="297"/>
        <v>0.55835970964020942</v>
      </c>
      <c r="V718" s="2">
        <v>0</v>
      </c>
      <c r="W718" s="2">
        <f t="shared" si="311"/>
        <v>5</v>
      </c>
      <c r="AA718" s="16">
        <f t="shared" si="315"/>
        <v>0.62</v>
      </c>
      <c r="AB718" s="1">
        <f t="shared" si="316"/>
        <v>0</v>
      </c>
      <c r="AC718" s="1">
        <f t="shared" si="317"/>
        <v>1</v>
      </c>
    </row>
    <row r="719" spans="1:29" x14ac:dyDescent="0.3">
      <c r="D719" s="2">
        <v>7</v>
      </c>
      <c r="E719" s="2">
        <v>6.4</v>
      </c>
      <c r="F719" s="2">
        <v>19</v>
      </c>
      <c r="G719" s="2">
        <v>2</v>
      </c>
      <c r="H719" s="2">
        <v>0.25</v>
      </c>
      <c r="K719" s="10">
        <f t="shared" si="320"/>
        <v>1.6025641025641026</v>
      </c>
      <c r="L719" s="2">
        <v>0.25</v>
      </c>
      <c r="M719" s="2">
        <v>0.96</v>
      </c>
      <c r="N719" s="2">
        <f t="shared" si="291"/>
        <v>0.95104</v>
      </c>
      <c r="O719" s="2">
        <f t="shared" si="292"/>
        <v>1.192748880379199</v>
      </c>
      <c r="P719" s="11">
        <f t="shared" si="321"/>
        <v>0.24766666666666667</v>
      </c>
      <c r="Q719" s="2">
        <f t="shared" si="294"/>
        <v>0</v>
      </c>
      <c r="R719" s="2">
        <f t="shared" si="295"/>
        <v>1</v>
      </c>
      <c r="S719" s="2">
        <f t="shared" si="310"/>
        <v>19</v>
      </c>
      <c r="T719" s="11">
        <f t="shared" si="296"/>
        <v>0.20764359601656338</v>
      </c>
      <c r="U719" s="2">
        <f t="shared" si="297"/>
        <v>0.20331279446037256</v>
      </c>
      <c r="V719" s="2">
        <v>0</v>
      </c>
      <c r="W719" s="2">
        <f t="shared" si="311"/>
        <v>0.97914310077809796</v>
      </c>
      <c r="AA719" s="16">
        <f t="shared" si="315"/>
        <v>0.38</v>
      </c>
      <c r="AB719" s="1">
        <f t="shared" si="316"/>
        <v>0</v>
      </c>
      <c r="AC719" s="1">
        <f t="shared" si="317"/>
        <v>0</v>
      </c>
    </row>
    <row r="720" spans="1:29" x14ac:dyDescent="0.3">
      <c r="D720" s="2">
        <v>7</v>
      </c>
      <c r="E720" s="2">
        <v>2</v>
      </c>
      <c r="F720" s="2">
        <v>22</v>
      </c>
      <c r="G720" s="2">
        <v>5</v>
      </c>
      <c r="H720" s="2">
        <v>0.25</v>
      </c>
      <c r="K720" s="10">
        <f t="shared" si="320"/>
        <v>1.118881118881119</v>
      </c>
      <c r="L720" s="2">
        <v>0.18</v>
      </c>
      <c r="M720" s="2">
        <v>0.99</v>
      </c>
      <c r="N720" s="2">
        <f t="shared" si="291"/>
        <v>0.98470000000000002</v>
      </c>
      <c r="O720" s="2">
        <f t="shared" si="292"/>
        <v>1.192748880379199</v>
      </c>
      <c r="P720" s="11">
        <f t="shared" si="321"/>
        <v>0.17903636363636366</v>
      </c>
      <c r="Q720" s="2">
        <f t="shared" si="294"/>
        <v>0</v>
      </c>
      <c r="R720" s="2">
        <f t="shared" si="295"/>
        <v>1</v>
      </c>
      <c r="S720" s="2">
        <f t="shared" si="310"/>
        <v>22</v>
      </c>
      <c r="T720" s="11">
        <f t="shared" si="296"/>
        <v>0.15010398800747093</v>
      </c>
      <c r="U720" s="2">
        <f t="shared" si="297"/>
        <v>0.24200829344830768</v>
      </c>
      <c r="V720" s="2">
        <v>0</v>
      </c>
      <c r="W720" s="2">
        <f t="shared" si="311"/>
        <v>1.6122709107253201</v>
      </c>
      <c r="AA720" s="16">
        <f t="shared" si="315"/>
        <v>0.44</v>
      </c>
      <c r="AB720" s="1">
        <f t="shared" si="316"/>
        <v>0</v>
      </c>
      <c r="AC720" s="1">
        <f t="shared" si="317"/>
        <v>1</v>
      </c>
    </row>
    <row r="721" spans="4:30" x14ac:dyDescent="0.3">
      <c r="D721" s="2">
        <v>7</v>
      </c>
      <c r="E721" s="2">
        <v>1.8</v>
      </c>
      <c r="F721" s="2">
        <v>13</v>
      </c>
      <c r="G721" s="2">
        <v>5</v>
      </c>
      <c r="H721" s="2">
        <v>0.25</v>
      </c>
      <c r="K721" s="10">
        <f t="shared" si="320"/>
        <v>1.0567210567210568</v>
      </c>
      <c r="L721" s="2">
        <v>0.17</v>
      </c>
      <c r="M721" s="2">
        <v>0.99</v>
      </c>
      <c r="N721" s="2">
        <f t="shared" si="291"/>
        <v>0.98623000000000005</v>
      </c>
      <c r="O721" s="2">
        <f t="shared" si="292"/>
        <v>1.192748880379199</v>
      </c>
      <c r="P721" s="11">
        <f t="shared" si="321"/>
        <v>0.16935262626262629</v>
      </c>
      <c r="Q721" s="2">
        <f t="shared" si="294"/>
        <v>0</v>
      </c>
      <c r="R721" s="2">
        <f t="shared" si="295"/>
        <v>1</v>
      </c>
      <c r="S721" s="2">
        <f t="shared" si="310"/>
        <v>13</v>
      </c>
      <c r="T721" s="11">
        <f t="shared" si="296"/>
        <v>0.14198514796239897</v>
      </c>
      <c r="U721" s="2">
        <f t="shared" si="297"/>
        <v>0.14054799697656839</v>
      </c>
      <c r="V721" s="2">
        <v>0</v>
      </c>
      <c r="W721" s="2">
        <f t="shared" si="311"/>
        <v>0.98987815974800986</v>
      </c>
      <c r="AA721" s="16">
        <f t="shared" si="315"/>
        <v>0.26</v>
      </c>
      <c r="AB721" s="1">
        <f t="shared" si="316"/>
        <v>0</v>
      </c>
      <c r="AC721" s="1">
        <f t="shared" si="317"/>
        <v>0</v>
      </c>
    </row>
    <row r="722" spans="4:30" x14ac:dyDescent="0.3">
      <c r="D722" s="2">
        <v>7</v>
      </c>
      <c r="E722" s="2">
        <v>1.7</v>
      </c>
      <c r="F722" s="2">
        <v>6</v>
      </c>
      <c r="G722" s="2">
        <v>5</v>
      </c>
      <c r="H722" s="2">
        <v>0.25</v>
      </c>
      <c r="K722" s="10">
        <f t="shared" si="320"/>
        <v>1.0567210567210568</v>
      </c>
      <c r="L722" s="2">
        <v>0.17</v>
      </c>
      <c r="M722" s="2">
        <v>0.99</v>
      </c>
      <c r="N722" s="2">
        <f t="shared" si="291"/>
        <v>0.98699499999999996</v>
      </c>
      <c r="O722" s="2">
        <f t="shared" si="292"/>
        <v>1.192748880379199</v>
      </c>
      <c r="P722" s="11">
        <f t="shared" si="321"/>
        <v>0.16948398989898991</v>
      </c>
      <c r="Q722" s="2">
        <f t="shared" si="294"/>
        <v>0</v>
      </c>
      <c r="R722" s="2">
        <f t="shared" si="295"/>
        <v>1</v>
      </c>
      <c r="S722" s="2">
        <f t="shared" si="310"/>
        <v>6</v>
      </c>
      <c r="T722" s="11">
        <f t="shared" si="296"/>
        <v>0.14209528316229272</v>
      </c>
      <c r="U722" s="2">
        <f t="shared" si="297"/>
        <v>7.9693877551020392E-2</v>
      </c>
      <c r="V722" s="2">
        <v>1</v>
      </c>
      <c r="W722" s="2">
        <f t="shared" si="311"/>
        <v>0.56084815609254823</v>
      </c>
      <c r="AA722" s="16">
        <f t="shared" si="315"/>
        <v>0.12</v>
      </c>
      <c r="AB722" s="1">
        <f t="shared" si="316"/>
        <v>1</v>
      </c>
      <c r="AC722" s="1">
        <f t="shared" si="317"/>
        <v>0</v>
      </c>
    </row>
    <row r="723" spans="4:30" x14ac:dyDescent="0.3">
      <c r="D723" s="2">
        <v>7</v>
      </c>
      <c r="E723" s="2">
        <v>4</v>
      </c>
      <c r="F723" s="2">
        <v>24</v>
      </c>
      <c r="G723" s="2">
        <v>8</v>
      </c>
      <c r="H723" s="2">
        <v>0.25</v>
      </c>
      <c r="K723" s="10">
        <f t="shared" si="320"/>
        <v>1.2053925455987313</v>
      </c>
      <c r="L723" s="2">
        <v>0.19</v>
      </c>
      <c r="M723" s="2">
        <v>0.97</v>
      </c>
      <c r="N723" s="2">
        <f t="shared" si="291"/>
        <v>0.96940000000000004</v>
      </c>
      <c r="O723" s="2">
        <f t="shared" si="292"/>
        <v>1.192748880379199</v>
      </c>
      <c r="P723" s="11">
        <f t="shared" si="321"/>
        <v>0.18988247422680415</v>
      </c>
      <c r="Q723" s="2">
        <f t="shared" si="294"/>
        <v>0.29857025909289908</v>
      </c>
      <c r="R723" s="2">
        <f t="shared" si="295"/>
        <v>1.0126274169979694</v>
      </c>
      <c r="S723" s="2">
        <f t="shared" si="310"/>
        <v>24.601628267044163</v>
      </c>
      <c r="T723" s="11">
        <f t="shared" si="296"/>
        <v>0.1591973611129584</v>
      </c>
      <c r="U723" s="2">
        <f t="shared" si="297"/>
        <v>0.2842260781762615</v>
      </c>
      <c r="V723" s="2">
        <v>1</v>
      </c>
      <c r="W723" s="2">
        <f t="shared" si="311"/>
        <v>1.7853692811816713</v>
      </c>
      <c r="AA723" s="16">
        <f t="shared" si="315"/>
        <v>0.49203256534088324</v>
      </c>
      <c r="AB723" s="1">
        <f t="shared" si="316"/>
        <v>0</v>
      </c>
      <c r="AC723" s="1">
        <f t="shared" si="317"/>
        <v>0</v>
      </c>
    </row>
    <row r="724" spans="4:30" x14ac:dyDescent="0.3">
      <c r="D724" s="2">
        <v>7</v>
      </c>
      <c r="E724" s="2">
        <v>7.2</v>
      </c>
      <c r="F724" s="2">
        <v>5</v>
      </c>
      <c r="G724" s="2">
        <v>7</v>
      </c>
      <c r="H724" s="2">
        <v>0.25</v>
      </c>
      <c r="K724" s="10">
        <f t="shared" si="320"/>
        <v>1.4251012145748989</v>
      </c>
      <c r="L724" s="2">
        <v>0.22</v>
      </c>
      <c r="M724" s="2">
        <v>0.95</v>
      </c>
      <c r="N724" s="2">
        <f t="shared" si="291"/>
        <v>0.94491999999999998</v>
      </c>
      <c r="O724" s="2">
        <f t="shared" si="292"/>
        <v>1.192748880379199</v>
      </c>
      <c r="P724" s="11">
        <f t="shared" si="321"/>
        <v>0.21882357894736845</v>
      </c>
      <c r="Q724" s="2">
        <f t="shared" si="294"/>
        <v>0.12032594375897732</v>
      </c>
      <c r="R724" s="2">
        <f t="shared" si="295"/>
        <v>1.008520259177452</v>
      </c>
      <c r="S724" s="2">
        <f t="shared" si="310"/>
        <v>5.1629272396462369</v>
      </c>
      <c r="T724" s="11">
        <f t="shared" si="296"/>
        <v>0.18346156726451926</v>
      </c>
      <c r="U724" s="2">
        <f t="shared" si="297"/>
        <v>7.3276404079009705E-2</v>
      </c>
      <c r="V724" s="2">
        <v>1</v>
      </c>
      <c r="W724" s="2">
        <f t="shared" si="311"/>
        <v>0.3994101062777799</v>
      </c>
      <c r="AA724" s="16">
        <f t="shared" si="315"/>
        <v>0.10325854479292473</v>
      </c>
      <c r="AB724" s="1">
        <f t="shared" si="316"/>
        <v>1</v>
      </c>
      <c r="AC724" s="1">
        <f t="shared" si="317"/>
        <v>0</v>
      </c>
    </row>
    <row r="725" spans="4:30" x14ac:dyDescent="0.3">
      <c r="D725" s="2">
        <v>7</v>
      </c>
      <c r="E725" s="2">
        <v>5.3</v>
      </c>
      <c r="F725" s="2">
        <v>12</v>
      </c>
      <c r="G725" s="2">
        <v>5</v>
      </c>
      <c r="H725" s="2">
        <v>0.25</v>
      </c>
      <c r="K725" s="10">
        <f t="shared" si="320"/>
        <v>1.3957176843774783</v>
      </c>
      <c r="L725" s="2">
        <v>0.22</v>
      </c>
      <c r="M725" s="2">
        <v>0.97</v>
      </c>
      <c r="N725" s="2">
        <f t="shared" si="291"/>
        <v>0.95945499999999995</v>
      </c>
      <c r="O725" s="2">
        <f t="shared" si="292"/>
        <v>1.192748880379199</v>
      </c>
      <c r="P725" s="11">
        <f t="shared" si="321"/>
        <v>0.21760835051546393</v>
      </c>
      <c r="Q725" s="2">
        <f t="shared" si="294"/>
        <v>0</v>
      </c>
      <c r="R725" s="2">
        <f t="shared" si="295"/>
        <v>1</v>
      </c>
      <c r="S725" s="2">
        <f t="shared" si="310"/>
        <v>12</v>
      </c>
      <c r="T725" s="11">
        <f t="shared" si="296"/>
        <v>0.18244272042098403</v>
      </c>
      <c r="U725" s="2">
        <f t="shared" si="297"/>
        <v>0.1311799816345271</v>
      </c>
      <c r="V725" s="2">
        <v>1</v>
      </c>
      <c r="W725" s="2">
        <f t="shared" si="311"/>
        <v>0.7190200920696157</v>
      </c>
      <c r="AA725" s="16">
        <f t="shared" si="315"/>
        <v>0.24</v>
      </c>
      <c r="AB725" s="1">
        <f t="shared" si="316"/>
        <v>1</v>
      </c>
      <c r="AC725" s="1">
        <f t="shared" si="317"/>
        <v>0</v>
      </c>
    </row>
    <row r="726" spans="4:30" x14ac:dyDescent="0.3">
      <c r="D726" s="2">
        <v>7</v>
      </c>
      <c r="E726" s="2">
        <v>4</v>
      </c>
      <c r="F726" s="2">
        <v>17</v>
      </c>
      <c r="G726" s="2">
        <v>5</v>
      </c>
      <c r="H726" s="2">
        <v>0.25</v>
      </c>
      <c r="K726" s="10">
        <f t="shared" si="320"/>
        <v>1.2688342585249803</v>
      </c>
      <c r="L726" s="2">
        <v>0.2</v>
      </c>
      <c r="M726" s="2">
        <v>0.97</v>
      </c>
      <c r="N726" s="2">
        <f t="shared" si="291"/>
        <v>0.96940000000000004</v>
      </c>
      <c r="O726" s="2">
        <f t="shared" si="292"/>
        <v>1.192748880379199</v>
      </c>
      <c r="P726" s="11">
        <f t="shared" si="321"/>
        <v>0.19987628865979387</v>
      </c>
      <c r="Q726" s="2">
        <f t="shared" si="294"/>
        <v>0</v>
      </c>
      <c r="R726" s="2">
        <f t="shared" si="295"/>
        <v>1</v>
      </c>
      <c r="S726" s="2">
        <f t="shared" si="310"/>
        <v>17</v>
      </c>
      <c r="T726" s="11">
        <f t="shared" si="296"/>
        <v>0.16757616959258781</v>
      </c>
      <c r="U726" s="2">
        <f t="shared" si="297"/>
        <v>0.18083112110296912</v>
      </c>
      <c r="V726" s="2">
        <v>1</v>
      </c>
      <c r="W726" s="2">
        <f t="shared" si="311"/>
        <v>1.0790980695083723</v>
      </c>
      <c r="AA726" s="16">
        <f t="shared" si="315"/>
        <v>0.34</v>
      </c>
      <c r="AB726" s="1">
        <f t="shared" si="316"/>
        <v>0</v>
      </c>
      <c r="AC726" s="1">
        <f t="shared" si="317"/>
        <v>0</v>
      </c>
    </row>
    <row r="727" spans="4:30" x14ac:dyDescent="0.3">
      <c r="D727" s="2">
        <v>7</v>
      </c>
      <c r="E727" s="2">
        <v>5.6</v>
      </c>
      <c r="F727" s="2">
        <v>15</v>
      </c>
      <c r="G727" s="2">
        <v>2</v>
      </c>
      <c r="H727" s="2">
        <v>0.25</v>
      </c>
      <c r="K727" s="10">
        <f t="shared" si="320"/>
        <v>1.6025641025641026</v>
      </c>
      <c r="L727" s="2">
        <v>0.25</v>
      </c>
      <c r="M727" s="2">
        <v>0.96</v>
      </c>
      <c r="N727" s="2">
        <f t="shared" si="291"/>
        <v>0.95716000000000001</v>
      </c>
      <c r="O727" s="2">
        <f t="shared" si="292"/>
        <v>1.192748880379199</v>
      </c>
      <c r="P727" s="11">
        <f t="shared" si="321"/>
        <v>0.24926041666666668</v>
      </c>
      <c r="Q727" s="2">
        <f t="shared" si="294"/>
        <v>0</v>
      </c>
      <c r="R727" s="2">
        <f t="shared" si="295"/>
        <v>1</v>
      </c>
      <c r="S727" s="2">
        <f t="shared" si="310"/>
        <v>15</v>
      </c>
      <c r="T727" s="11">
        <f t="shared" si="296"/>
        <v>0.20897979513292164</v>
      </c>
      <c r="U727" s="2">
        <f t="shared" si="297"/>
        <v>0.16005761445032698</v>
      </c>
      <c r="V727" s="2">
        <v>1</v>
      </c>
      <c r="W727" s="2">
        <f t="shared" si="311"/>
        <v>0.76589994907652348</v>
      </c>
      <c r="AA727" s="16">
        <f t="shared" si="315"/>
        <v>0.3</v>
      </c>
      <c r="AB727" s="1">
        <f t="shared" si="316"/>
        <v>1</v>
      </c>
      <c r="AC727" s="1">
        <f t="shared" si="317"/>
        <v>0</v>
      </c>
    </row>
    <row r="728" spans="4:30" x14ac:dyDescent="0.3">
      <c r="D728" s="2">
        <v>7</v>
      </c>
      <c r="E728" s="2">
        <v>4.9000000000000004</v>
      </c>
      <c r="F728" s="2">
        <v>19</v>
      </c>
      <c r="G728" s="2">
        <v>5</v>
      </c>
      <c r="H728" s="2">
        <v>0.25</v>
      </c>
      <c r="K728" s="10">
        <f t="shared" si="320"/>
        <v>1.5226011102299764</v>
      </c>
      <c r="L728" s="2">
        <v>0.24</v>
      </c>
      <c r="M728" s="2">
        <v>0.97</v>
      </c>
      <c r="N728" s="2">
        <f t="shared" si="291"/>
        <v>0.96251500000000001</v>
      </c>
      <c r="O728" s="2">
        <f t="shared" si="292"/>
        <v>1.192748880379199</v>
      </c>
      <c r="P728" s="11">
        <f t="shared" si="321"/>
        <v>0.23814804123711344</v>
      </c>
      <c r="Q728" s="2">
        <f t="shared" si="294"/>
        <v>0</v>
      </c>
      <c r="R728" s="2">
        <f t="shared" si="295"/>
        <v>1</v>
      </c>
      <c r="S728" s="2">
        <f t="shared" si="310"/>
        <v>19</v>
      </c>
      <c r="T728" s="11">
        <f t="shared" si="296"/>
        <v>0.19966318573395045</v>
      </c>
      <c r="U728" s="2">
        <f t="shared" si="297"/>
        <v>0.20331279446037256</v>
      </c>
      <c r="V728" s="2">
        <v>1</v>
      </c>
      <c r="W728" s="2">
        <f t="shared" si="311"/>
        <v>1.0182788264797358</v>
      </c>
      <c r="AA728" s="16">
        <f t="shared" si="315"/>
        <v>0.38</v>
      </c>
      <c r="AB728" s="1">
        <f t="shared" si="316"/>
        <v>0</v>
      </c>
      <c r="AC728" s="1">
        <f t="shared" si="317"/>
        <v>0</v>
      </c>
    </row>
    <row r="729" spans="4:30" x14ac:dyDescent="0.3">
      <c r="D729" s="2">
        <v>7</v>
      </c>
      <c r="E729" s="2">
        <v>9.5</v>
      </c>
      <c r="F729" s="2">
        <v>16</v>
      </c>
      <c r="G729" s="2">
        <v>30</v>
      </c>
      <c r="H729" s="2">
        <v>0.25</v>
      </c>
      <c r="K729" s="10">
        <f t="shared" si="320"/>
        <v>1.6906170752324599</v>
      </c>
      <c r="L729" s="2">
        <v>0.25</v>
      </c>
      <c r="M729" s="2">
        <v>0.91</v>
      </c>
      <c r="N729" s="2">
        <f t="shared" si="291"/>
        <v>0.92034999999999989</v>
      </c>
      <c r="O729" s="2">
        <f t="shared" si="292"/>
        <v>1.192748880379199</v>
      </c>
      <c r="P729" s="11">
        <f t="shared" si="321"/>
        <v>0.25284340659340659</v>
      </c>
      <c r="Q729" s="2">
        <f t="shared" si="294"/>
        <v>4.7062381229592694</v>
      </c>
      <c r="R729" s="2">
        <f t="shared" si="295"/>
        <v>1.1543167672515497</v>
      </c>
      <c r="S729" s="2">
        <f t="shared" si="310"/>
        <v>23.175306398984066</v>
      </c>
      <c r="T729" s="11">
        <f t="shared" si="296"/>
        <v>0.21198377190094075</v>
      </c>
      <c r="U729" s="2">
        <f t="shared" si="297"/>
        <v>0.25970311149797393</v>
      </c>
      <c r="V729" s="2">
        <v>0</v>
      </c>
      <c r="W729" s="2">
        <f t="shared" si="311"/>
        <v>1.2251084560347019</v>
      </c>
      <c r="AA729" s="16">
        <f t="shared" si="315"/>
        <v>0.46350612797968133</v>
      </c>
      <c r="AB729" s="1">
        <f t="shared" si="316"/>
        <v>0</v>
      </c>
      <c r="AC729" s="1">
        <f t="shared" si="317"/>
        <v>1</v>
      </c>
    </row>
    <row r="730" spans="4:30" x14ac:dyDescent="0.3">
      <c r="D730" s="2">
        <v>7</v>
      </c>
      <c r="E730" s="2">
        <v>1.5</v>
      </c>
      <c r="F730" s="2">
        <v>8</v>
      </c>
      <c r="G730" s="2">
        <v>35</v>
      </c>
      <c r="H730" s="2">
        <v>0.25</v>
      </c>
      <c r="K730" s="10">
        <f t="shared" si="320"/>
        <v>1.2432012432012434</v>
      </c>
      <c r="L730" s="2">
        <v>0.2</v>
      </c>
      <c r="M730" s="2">
        <v>0.99</v>
      </c>
      <c r="N730" s="2">
        <f t="shared" si="291"/>
        <v>0.98852499999999999</v>
      </c>
      <c r="O730" s="2">
        <f t="shared" si="292"/>
        <v>1.192748880379199</v>
      </c>
      <c r="P730" s="11">
        <f t="shared" si="321"/>
        <v>0.19970202020202021</v>
      </c>
      <c r="Q730" s="2">
        <f t="shared" si="294"/>
        <v>5</v>
      </c>
      <c r="R730" s="2">
        <f t="shared" si="295"/>
        <v>1.2</v>
      </c>
      <c r="S730" s="2">
        <f t="shared" si="310"/>
        <v>14.6</v>
      </c>
      <c r="T730" s="11">
        <f t="shared" si="296"/>
        <v>0.16743006301421209</v>
      </c>
      <c r="U730" s="2">
        <f t="shared" si="297"/>
        <v>0.15606511636518641</v>
      </c>
      <c r="V730" s="2">
        <v>1</v>
      </c>
      <c r="W730" s="2">
        <f t="shared" si="311"/>
        <v>0.93212123053396345</v>
      </c>
      <c r="AA730" s="16">
        <f t="shared" si="315"/>
        <v>0.29199999999999998</v>
      </c>
      <c r="AB730" s="1">
        <f t="shared" si="316"/>
        <v>1</v>
      </c>
      <c r="AC730" s="1">
        <f t="shared" si="317"/>
        <v>0</v>
      </c>
    </row>
    <row r="731" spans="4:30" x14ac:dyDescent="0.3">
      <c r="D731" s="2">
        <v>7</v>
      </c>
      <c r="E731" s="2">
        <v>9.5</v>
      </c>
      <c r="F731" s="2">
        <v>14</v>
      </c>
      <c r="G731" s="2">
        <v>27</v>
      </c>
      <c r="H731" s="2">
        <v>0.25</v>
      </c>
      <c r="K731" s="10">
        <f t="shared" si="320"/>
        <v>1.6906170752324599</v>
      </c>
      <c r="L731" s="2">
        <v>0.25</v>
      </c>
      <c r="M731" s="2">
        <v>0.91</v>
      </c>
      <c r="N731" s="2">
        <f t="shared" si="291"/>
        <v>0.92034999999999989</v>
      </c>
      <c r="O731" s="2">
        <f t="shared" si="292"/>
        <v>1.192748880379199</v>
      </c>
      <c r="P731" s="11">
        <f t="shared" si="321"/>
        <v>0.25284340659340659</v>
      </c>
      <c r="Q731" s="2">
        <f t="shared" si="294"/>
        <v>4.4788620104201051</v>
      </c>
      <c r="R731" s="2">
        <f t="shared" si="295"/>
        <v>1.1302961154130791</v>
      </c>
      <c r="S731" s="2">
        <f t="shared" si="310"/>
        <v>20.303007626203211</v>
      </c>
      <c r="T731" s="11">
        <f t="shared" si="296"/>
        <v>0.21198377190094075</v>
      </c>
      <c r="U731" s="2">
        <f t="shared" si="297"/>
        <v>0.21921413587469965</v>
      </c>
      <c r="V731" s="2">
        <v>1</v>
      </c>
      <c r="W731" s="2">
        <f t="shared" si="311"/>
        <v>1.0341081013368212</v>
      </c>
      <c r="AA731" s="16">
        <f t="shared" si="315"/>
        <v>0.40606015252406424</v>
      </c>
      <c r="AB731" s="1">
        <f t="shared" si="316"/>
        <v>0</v>
      </c>
      <c r="AC731" s="1">
        <f t="shared" si="317"/>
        <v>0</v>
      </c>
    </row>
    <row r="732" spans="4:30" x14ac:dyDescent="0.3">
      <c r="AB732" s="1">
        <f>COUNTIF(AB2:AB731,"=1")</f>
        <v>289</v>
      </c>
      <c r="AC732" s="1">
        <f>COUNTIF(AC2:AC731,"=1")</f>
        <v>193</v>
      </c>
      <c r="AD732" s="1">
        <f>(AB732+AC732)/697</f>
        <v>0.6915351506456241</v>
      </c>
    </row>
  </sheetData>
  <autoFilter ref="A1:W731" xr:uid="{00000000-0009-0000-0000-000008000000}">
    <filterColumn colId="4">
      <customFilters>
        <customFilter operator="greaterThan" val="0"/>
      </customFilters>
    </filterColumn>
    <filterColumn colId="10">
      <customFilters>
        <customFilter operator="notEqual" val="1"/>
      </customFilters>
    </filterColumn>
  </autoFilter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704"/>
  <sheetViews>
    <sheetView tabSelected="1" workbookViewId="0">
      <selection sqref="A1:AG1"/>
    </sheetView>
  </sheetViews>
  <sheetFormatPr defaultColWidth="9.109375" defaultRowHeight="12" x14ac:dyDescent="0.3"/>
  <cols>
    <col min="1" max="3" width="4" style="33" customWidth="1"/>
    <col min="4" max="4" width="4.44140625" style="33" customWidth="1"/>
    <col min="5" max="12" width="4.5546875" style="33" customWidth="1"/>
    <col min="13" max="18" width="11" style="33" hidden="1" customWidth="1"/>
    <col min="19" max="19" width="5.5546875" style="33" customWidth="1"/>
    <col min="20" max="20" width="5" style="33" customWidth="1"/>
    <col min="21" max="21" width="11" style="33" hidden="1" customWidth="1"/>
    <col min="22" max="22" width="4" style="33" customWidth="1"/>
    <col min="23" max="23" width="4.5546875" style="33" customWidth="1"/>
    <col min="24" max="25" width="0" style="33" hidden="1" customWidth="1"/>
    <col min="26" max="26" width="5.109375" style="33" customWidth="1"/>
    <col min="27" max="29" width="0" style="33" hidden="1" customWidth="1"/>
    <col min="30" max="33" width="5.33203125" style="33" customWidth="1"/>
    <col min="34" max="16384" width="9.109375" style="32"/>
  </cols>
  <sheetData>
    <row r="1" spans="1:33" x14ac:dyDescent="0.3">
      <c r="A1" s="48" t="s">
        <v>78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</row>
    <row r="2" spans="1:33" ht="69.599999999999994" x14ac:dyDescent="0.3">
      <c r="A2" s="20" t="s">
        <v>0</v>
      </c>
      <c r="B2" s="20" t="s">
        <v>1</v>
      </c>
      <c r="C2" s="20" t="s">
        <v>55</v>
      </c>
      <c r="D2" s="20" t="s">
        <v>63</v>
      </c>
      <c r="E2" s="21" t="s">
        <v>74</v>
      </c>
      <c r="F2" s="20" t="s">
        <v>64</v>
      </c>
      <c r="G2" s="21" t="s">
        <v>79</v>
      </c>
      <c r="H2" s="20" t="s">
        <v>80</v>
      </c>
      <c r="I2" s="21" t="s">
        <v>75</v>
      </c>
      <c r="J2" s="21" t="s">
        <v>76</v>
      </c>
      <c r="K2" s="21" t="s">
        <v>65</v>
      </c>
      <c r="L2" s="34" t="s">
        <v>66</v>
      </c>
      <c r="M2" s="22" t="s">
        <v>67</v>
      </c>
      <c r="N2" s="23" t="s">
        <v>68</v>
      </c>
      <c r="O2" s="23" t="s">
        <v>35</v>
      </c>
      <c r="P2" s="22" t="s">
        <v>69</v>
      </c>
      <c r="Q2" s="24" t="s">
        <v>37</v>
      </c>
      <c r="R2" s="24" t="s">
        <v>38</v>
      </c>
      <c r="S2" s="21" t="s">
        <v>70</v>
      </c>
      <c r="T2" s="20" t="s">
        <v>71</v>
      </c>
      <c r="U2" s="23" t="s">
        <v>72</v>
      </c>
      <c r="V2" s="21" t="s">
        <v>62</v>
      </c>
      <c r="W2" s="21" t="s">
        <v>56</v>
      </c>
      <c r="X2" s="22" t="s">
        <v>43</v>
      </c>
      <c r="Y2" s="22" t="s">
        <v>44</v>
      </c>
      <c r="Z2" s="21" t="s">
        <v>77</v>
      </c>
      <c r="AA2" s="25" t="s">
        <v>73</v>
      </c>
      <c r="AB2" s="25" t="s">
        <v>73</v>
      </c>
      <c r="AC2" s="25" t="s">
        <v>73</v>
      </c>
      <c r="AD2" s="21" t="s">
        <v>82</v>
      </c>
      <c r="AE2" s="21" t="s">
        <v>81</v>
      </c>
      <c r="AF2" s="21" t="s">
        <v>83</v>
      </c>
      <c r="AG2" s="21" t="s">
        <v>84</v>
      </c>
    </row>
    <row r="3" spans="1:33" ht="12" customHeight="1" x14ac:dyDescent="0.3">
      <c r="A3" s="41" t="s">
        <v>15</v>
      </c>
      <c r="B3" s="41">
        <v>1999</v>
      </c>
      <c r="C3" s="41" t="s">
        <v>16</v>
      </c>
      <c r="D3" s="26">
        <v>7.4</v>
      </c>
      <c r="E3" s="26">
        <v>9</v>
      </c>
      <c r="F3" s="26">
        <v>48</v>
      </c>
      <c r="G3" s="26">
        <v>5</v>
      </c>
      <c r="H3" s="26">
        <v>0.4</v>
      </c>
      <c r="I3" s="26">
        <v>167.3</v>
      </c>
      <c r="J3" s="26">
        <v>85</v>
      </c>
      <c r="K3" s="28">
        <f>I3/J3</f>
        <v>1.9682352941176471</v>
      </c>
      <c r="L3" s="26">
        <v>0.44</v>
      </c>
      <c r="M3" s="27"/>
      <c r="N3" s="27">
        <f>IF(E3&lt;=9.15,1-0.00765*E3,IF(AND(E3&gt;9.15,E3&lt;=23),1.174-0.0267*E3,IF(AND(E3&gt;23,E3&lt;=30),0.744-0.008*E3,0.5)))</f>
        <v>0.93115000000000003</v>
      </c>
      <c r="O3" s="27">
        <f>(10^2.24)/(D3^2.56)</f>
        <v>1.0345864770195246</v>
      </c>
      <c r="P3" s="27">
        <f>0.65*H3*I3*N3/J3</f>
        <v>0.47650779647058827</v>
      </c>
      <c r="Q3" s="27">
        <f>IF(G3&lt;=5,0,IF(AND(G3&gt;5,G3&lt;35),EXP(1.76-190/G3^2),5))</f>
        <v>0</v>
      </c>
      <c r="R3" s="27">
        <f>IF(G3&lt;=5,1,IF(AND(G3&gt;5,G3&lt;35),(0.99+(G3^1.5)/1000),1.2))</f>
        <v>1</v>
      </c>
      <c r="S3" s="28">
        <f>IF(Q3+R3*F3&lt;=50,Q3+R3*F3,50)</f>
        <v>48</v>
      </c>
      <c r="T3" s="28">
        <f>P3/O3</f>
        <v>0.4605780251867681</v>
      </c>
      <c r="U3" s="27">
        <f>1/(34-S3)+S3/135+50/((10*S3+45)^2)-1/200</f>
        <v>0.27930839002267571</v>
      </c>
      <c r="V3" s="26">
        <v>0</v>
      </c>
      <c r="W3" s="28">
        <f>IF(S3&lt;=30,U3/T3,5)</f>
        <v>5</v>
      </c>
      <c r="X3" s="27">
        <f>IF(G3&lt;5,5,IF(G3&gt;35,35,G3))</f>
        <v>5</v>
      </c>
      <c r="Y3" s="27">
        <f>-(F3*(1+0.004*X3)-13.32*LN(P3)-29.53*LN(D3)-3.7*LN(J3/100)+0.05*X3+16.85)/2.7</f>
        <v>-6.4560547918269648</v>
      </c>
      <c r="Z3" s="28">
        <f>_xlfn.NORM.S.DIST(Y3,TRUE)</f>
        <v>5.3733856576294188E-11</v>
      </c>
      <c r="AA3" s="36">
        <f>S3/50</f>
        <v>0.96</v>
      </c>
      <c r="AB3" s="36">
        <f>IF(AND(V3=1,W3&lt;=1),1,0)</f>
        <v>0</v>
      </c>
      <c r="AC3" s="36">
        <f>IF(AND(V3=0,W3&gt;1),1,0)</f>
        <v>1</v>
      </c>
      <c r="AD3" s="37">
        <v>3.7464201980888026E-2</v>
      </c>
      <c r="AE3" s="37">
        <v>4.1572781731226235E-2</v>
      </c>
      <c r="AF3" s="37"/>
      <c r="AG3" s="37">
        <v>2.8027491946914212E-2</v>
      </c>
    </row>
    <row r="4" spans="1:33" x14ac:dyDescent="0.3">
      <c r="A4" s="42"/>
      <c r="B4" s="42"/>
      <c r="C4" s="42"/>
      <c r="D4" s="26">
        <v>7.4</v>
      </c>
      <c r="E4" s="26">
        <v>8.5</v>
      </c>
      <c r="F4" s="26">
        <v>39</v>
      </c>
      <c r="G4" s="26">
        <v>8</v>
      </c>
      <c r="H4" s="26">
        <v>0.4</v>
      </c>
      <c r="I4" s="26">
        <v>156.19999999999999</v>
      </c>
      <c r="J4" s="26">
        <v>79</v>
      </c>
      <c r="K4" s="28">
        <f t="shared" ref="K4:K64" si="0">I4/J4</f>
        <v>1.9772151898734176</v>
      </c>
      <c r="L4" s="26">
        <v>0.44</v>
      </c>
      <c r="M4" s="27"/>
      <c r="N4" s="27">
        <f t="shared" ref="N4:N245" si="1">IF(E4&lt;=9.15,1-0.00765*E4,IF(AND(E4&gt;9.15,E4&lt;=23),1.174-0.0267*E4,IF(AND(E4&gt;23,E4&lt;=30),0.744-0.008*E4,0.5)))</f>
        <v>0.934975</v>
      </c>
      <c r="O4" s="27">
        <f t="shared" ref="O4:O245" si="2">(10^2.24)/(D4^2.56)</f>
        <v>1.0345864770195246</v>
      </c>
      <c r="P4" s="27">
        <f t="shared" ref="P4:P245" si="3">0.65*H4*I4*N4/J4</f>
        <v>0.48064816075949368</v>
      </c>
      <c r="Q4" s="27">
        <f t="shared" ref="Q4:Q245" si="4">IF(G4&lt;=5,0,IF(AND(G4&gt;5,G4&lt;35),EXP(1.76-190/G4^2),5))</f>
        <v>0.29857025909289908</v>
      </c>
      <c r="R4" s="27">
        <f t="shared" ref="R4:R245" si="5">IF(G4&lt;=5,1,IF(AND(G4&gt;5,G4&lt;35),(0.99+(G4^1.5)/1000),1.2))</f>
        <v>1.0126274169979694</v>
      </c>
      <c r="S4" s="28">
        <f t="shared" ref="S4:S36" si="6">IF(Q4+R4*F4&lt;=50,Q4+R4*F4,50)</f>
        <v>39.791039522013705</v>
      </c>
      <c r="T4" s="28">
        <f t="shared" ref="T4:T245" si="7">P4/O4</f>
        <v>0.46457997609263452</v>
      </c>
      <c r="U4" s="27">
        <f t="shared" ref="U4:U245" si="8">1/(34-S4)+S4/135+50/((10*S4+45)^2)-1/200</f>
        <v>0.11732275332951075</v>
      </c>
      <c r="V4" s="26">
        <v>0</v>
      </c>
      <c r="W4" s="28">
        <f t="shared" ref="W4:W36" si="9">IF(S4&lt;=30,U4/T4,5)</f>
        <v>5</v>
      </c>
      <c r="X4" s="27">
        <f t="shared" ref="X4:X36" si="10">IF(G4&lt;5,5,IF(G4&gt;35,35,G4))</f>
        <v>8</v>
      </c>
      <c r="Y4" s="27">
        <f t="shared" ref="Y4:Y36" si="11">-(F4*(1+0.004*X4)-13.32*LN(P4)-29.53*LN(D4)-3.7*LN(J4/100)+0.05*X4+16.85)/2.7</f>
        <v>-3.342579004358285</v>
      </c>
      <c r="Z4" s="28">
        <f t="shared" ref="Z4:Z36" si="12">_xlfn.NORM.S.DIST(Y4,TRUE)</f>
        <v>4.1501861709306449E-4</v>
      </c>
      <c r="AA4" s="36">
        <f t="shared" ref="AA4:AA36" si="13">S4/50</f>
        <v>0.7958207904402741</v>
      </c>
      <c r="AB4" s="36">
        <f t="shared" ref="AB4:AB55" si="14">IF(AND(V4=1,W4&lt;=1),1,0)</f>
        <v>0</v>
      </c>
      <c r="AC4" s="36">
        <f t="shared" ref="AC4:AC36" si="15">IF(AND(V4=0,W4&gt;1),1,0)</f>
        <v>1</v>
      </c>
      <c r="AD4" s="37">
        <v>6.2825549718695944E-2</v>
      </c>
      <c r="AE4" s="37">
        <v>9.4996429347680142E-2</v>
      </c>
      <c r="AF4" s="37"/>
      <c r="AG4" s="37">
        <v>8.7629589215354367E-2</v>
      </c>
    </row>
    <row r="5" spans="1:33" x14ac:dyDescent="0.3">
      <c r="A5" s="42"/>
      <c r="B5" s="42"/>
      <c r="C5" s="42"/>
      <c r="D5" s="26">
        <v>7.4</v>
      </c>
      <c r="E5" s="26">
        <v>10</v>
      </c>
      <c r="F5" s="26">
        <v>25</v>
      </c>
      <c r="G5" s="26">
        <v>6</v>
      </c>
      <c r="H5" s="26">
        <v>0.4</v>
      </c>
      <c r="I5" s="26">
        <v>186.6</v>
      </c>
      <c r="J5" s="26">
        <v>94.4</v>
      </c>
      <c r="K5" s="28">
        <f t="shared" si="0"/>
        <v>1.976694915254237</v>
      </c>
      <c r="L5" s="26">
        <v>0.43</v>
      </c>
      <c r="M5" s="27"/>
      <c r="N5" s="27">
        <f t="shared" si="1"/>
        <v>0.90699999999999992</v>
      </c>
      <c r="O5" s="27">
        <f t="shared" si="2"/>
        <v>1.0345864770195246</v>
      </c>
      <c r="P5" s="27">
        <f t="shared" si="3"/>
        <v>0.46614419491525416</v>
      </c>
      <c r="Q5" s="27">
        <f t="shared" si="4"/>
        <v>2.9665284829679565E-2</v>
      </c>
      <c r="R5" s="27">
        <f t="shared" si="5"/>
        <v>1.0046969384566991</v>
      </c>
      <c r="S5" s="28">
        <f t="shared" si="6"/>
        <v>25.147088746247157</v>
      </c>
      <c r="T5" s="28">
        <f t="shared" si="7"/>
        <v>0.45056088134666111</v>
      </c>
      <c r="U5" s="27">
        <f t="shared" si="8"/>
        <v>0.29480078453305186</v>
      </c>
      <c r="V5" s="26">
        <v>0</v>
      </c>
      <c r="W5" s="28">
        <f t="shared" si="9"/>
        <v>0.65429733635981691</v>
      </c>
      <c r="X5" s="27">
        <f t="shared" si="10"/>
        <v>6</v>
      </c>
      <c r="Y5" s="27">
        <f t="shared" si="11"/>
        <v>2.2125370387306491</v>
      </c>
      <c r="Z5" s="28">
        <f t="shared" si="12"/>
        <v>0.98653521003914557</v>
      </c>
      <c r="AA5" s="36">
        <f t="shared" si="13"/>
        <v>0.50294177492494319</v>
      </c>
      <c r="AB5" s="36">
        <f t="shared" si="14"/>
        <v>0</v>
      </c>
      <c r="AC5" s="36">
        <f t="shared" si="15"/>
        <v>0</v>
      </c>
      <c r="AD5" s="37">
        <v>0.48480113819709036</v>
      </c>
      <c r="AE5" s="37">
        <v>0.66830288128878534</v>
      </c>
      <c r="AF5" s="37"/>
      <c r="AG5" s="37">
        <v>0.56920981454134312</v>
      </c>
    </row>
    <row r="6" spans="1:33" x14ac:dyDescent="0.3">
      <c r="A6" s="42"/>
      <c r="B6" s="42"/>
      <c r="C6" s="42"/>
      <c r="D6" s="26">
        <v>7.4</v>
      </c>
      <c r="E6" s="26">
        <v>8.5</v>
      </c>
      <c r="F6" s="26">
        <v>49</v>
      </c>
      <c r="G6" s="26">
        <v>9</v>
      </c>
      <c r="H6" s="26">
        <v>0.4</v>
      </c>
      <c r="I6" s="26">
        <v>157.1</v>
      </c>
      <c r="J6" s="26">
        <v>79.2</v>
      </c>
      <c r="K6" s="28">
        <f t="shared" si="0"/>
        <v>1.9835858585858583</v>
      </c>
      <c r="L6" s="26">
        <v>0.44</v>
      </c>
      <c r="M6" s="27"/>
      <c r="N6" s="27">
        <f t="shared" si="1"/>
        <v>0.934975</v>
      </c>
      <c r="O6" s="27">
        <f t="shared" si="2"/>
        <v>1.0345864770195246</v>
      </c>
      <c r="P6" s="27">
        <f t="shared" si="3"/>
        <v>0.4821968289141414</v>
      </c>
      <c r="Q6" s="27">
        <f t="shared" si="4"/>
        <v>0.5567277084540817</v>
      </c>
      <c r="R6" s="27">
        <f t="shared" si="5"/>
        <v>1.0169999999999999</v>
      </c>
      <c r="S6" s="28">
        <f t="shared" si="6"/>
        <v>50</v>
      </c>
      <c r="T6" s="28">
        <f t="shared" si="7"/>
        <v>0.46607687189501268</v>
      </c>
      <c r="U6" s="27">
        <f t="shared" si="8"/>
        <v>0.30303870636902364</v>
      </c>
      <c r="V6" s="26">
        <v>0</v>
      </c>
      <c r="W6" s="28">
        <f t="shared" si="9"/>
        <v>5</v>
      </c>
      <c r="X6" s="27">
        <f t="shared" si="10"/>
        <v>9</v>
      </c>
      <c r="Y6" s="27">
        <f t="shared" si="11"/>
        <v>-7.2365775796462568</v>
      </c>
      <c r="Z6" s="28">
        <f t="shared" si="12"/>
        <v>2.3007424953542179E-13</v>
      </c>
      <c r="AA6" s="36">
        <f t="shared" si="13"/>
        <v>1</v>
      </c>
      <c r="AB6" s="36">
        <f t="shared" si="14"/>
        <v>0</v>
      </c>
      <c r="AC6" s="36">
        <f t="shared" si="15"/>
        <v>1</v>
      </c>
      <c r="AD6" s="37">
        <v>3.231404229662381E-2</v>
      </c>
      <c r="AE6" s="37">
        <v>6.4186379904487847E-2</v>
      </c>
      <c r="AF6" s="37"/>
      <c r="AG6" s="37">
        <v>3.065947695011792E-2</v>
      </c>
    </row>
    <row r="7" spans="1:33" x14ac:dyDescent="0.3">
      <c r="A7" s="42"/>
      <c r="B7" s="42"/>
      <c r="C7" s="42"/>
      <c r="D7" s="26">
        <v>7.4</v>
      </c>
      <c r="E7" s="26">
        <v>9.5</v>
      </c>
      <c r="F7" s="26">
        <v>75</v>
      </c>
      <c r="G7" s="26">
        <v>8</v>
      </c>
      <c r="H7" s="26">
        <v>0.4</v>
      </c>
      <c r="I7" s="26">
        <v>179.3</v>
      </c>
      <c r="J7" s="26">
        <v>92.5</v>
      </c>
      <c r="K7" s="28">
        <f t="shared" si="0"/>
        <v>1.9383783783783786</v>
      </c>
      <c r="L7" s="26">
        <v>0.43</v>
      </c>
      <c r="M7" s="27"/>
      <c r="N7" s="27">
        <f t="shared" si="1"/>
        <v>0.92034999999999989</v>
      </c>
      <c r="O7" s="27">
        <f t="shared" si="2"/>
        <v>1.0345864770195246</v>
      </c>
      <c r="P7" s="27">
        <f t="shared" si="3"/>
        <v>0.46383650054054054</v>
      </c>
      <c r="Q7" s="27">
        <f t="shared" si="4"/>
        <v>0.29857025909289908</v>
      </c>
      <c r="R7" s="27">
        <f t="shared" si="5"/>
        <v>1.0126274169979694</v>
      </c>
      <c r="S7" s="28">
        <f t="shared" si="6"/>
        <v>50</v>
      </c>
      <c r="T7" s="28">
        <f t="shared" si="7"/>
        <v>0.44833033375496856</v>
      </c>
      <c r="U7" s="27">
        <f t="shared" si="8"/>
        <v>0.30303870636902364</v>
      </c>
      <c r="V7" s="26">
        <v>0</v>
      </c>
      <c r="W7" s="28">
        <f t="shared" si="9"/>
        <v>5</v>
      </c>
      <c r="X7" s="27">
        <f t="shared" si="10"/>
        <v>8</v>
      </c>
      <c r="Y7" s="27">
        <f t="shared" si="11"/>
        <v>-17.06203176548841</v>
      </c>
      <c r="Z7" s="28">
        <f t="shared" si="12"/>
        <v>1.4224301988723251E-65</v>
      </c>
      <c r="AA7" s="36">
        <f t="shared" si="13"/>
        <v>1</v>
      </c>
      <c r="AB7" s="36">
        <f t="shared" si="14"/>
        <v>0</v>
      </c>
      <c r="AC7" s="36">
        <f t="shared" si="15"/>
        <v>1</v>
      </c>
      <c r="AD7" s="37">
        <v>2.6090512806191957E-2</v>
      </c>
      <c r="AE7" s="37">
        <v>4.9709330881956441E-2</v>
      </c>
      <c r="AF7" s="37"/>
      <c r="AG7" s="37">
        <v>3.8549096091506266E-2</v>
      </c>
    </row>
    <row r="8" spans="1:33" x14ac:dyDescent="0.3">
      <c r="A8" s="42"/>
      <c r="B8" s="42"/>
      <c r="C8" s="42"/>
      <c r="D8" s="26">
        <v>7.4</v>
      </c>
      <c r="E8" s="26">
        <v>11</v>
      </c>
      <c r="F8" s="26">
        <v>33</v>
      </c>
      <c r="G8" s="26">
        <v>10</v>
      </c>
      <c r="H8" s="26">
        <v>0.4</v>
      </c>
      <c r="I8" s="26">
        <v>211.1</v>
      </c>
      <c r="J8" s="26">
        <v>109.3</v>
      </c>
      <c r="K8" s="28">
        <f t="shared" si="0"/>
        <v>1.9313815187557182</v>
      </c>
      <c r="L8" s="26">
        <v>0.41</v>
      </c>
      <c r="M8" s="27"/>
      <c r="N8" s="27">
        <f t="shared" si="1"/>
        <v>0.88029999999999986</v>
      </c>
      <c r="O8" s="27">
        <f t="shared" si="2"/>
        <v>1.0345864770195246</v>
      </c>
      <c r="P8" s="27">
        <f t="shared" si="3"/>
        <v>0.44205073924977123</v>
      </c>
      <c r="Q8" s="27">
        <f t="shared" si="4"/>
        <v>0.86935823539880586</v>
      </c>
      <c r="R8" s="27">
        <f t="shared" si="5"/>
        <v>1.0216227766016839</v>
      </c>
      <c r="S8" s="28">
        <f t="shared" si="6"/>
        <v>34.582909863254372</v>
      </c>
      <c r="T8" s="28">
        <f t="shared" si="7"/>
        <v>0.42727287575152495</v>
      </c>
      <c r="U8" s="27">
        <f t="shared" si="8"/>
        <v>-1.4640340613323064</v>
      </c>
      <c r="V8" s="26">
        <v>0</v>
      </c>
      <c r="W8" s="28">
        <f t="shared" si="9"/>
        <v>5</v>
      </c>
      <c r="X8" s="27">
        <f t="shared" si="10"/>
        <v>10</v>
      </c>
      <c r="Y8" s="27">
        <f t="shared" si="11"/>
        <v>-1.1521453070838243</v>
      </c>
      <c r="Z8" s="28">
        <f t="shared" si="12"/>
        <v>0.12463068397022088</v>
      </c>
      <c r="AA8" s="36">
        <f t="shared" si="13"/>
        <v>0.69165819726508748</v>
      </c>
      <c r="AB8" s="36">
        <f t="shared" si="14"/>
        <v>0</v>
      </c>
      <c r="AC8" s="36">
        <f t="shared" si="15"/>
        <v>1</v>
      </c>
      <c r="AD8" s="37">
        <v>5.9005882830582092E-2</v>
      </c>
      <c r="AE8" s="37">
        <v>0.13657646168957743</v>
      </c>
      <c r="AF8" s="37"/>
      <c r="AG8" s="37">
        <v>0.15331559121619681</v>
      </c>
    </row>
    <row r="9" spans="1:33" x14ac:dyDescent="0.3">
      <c r="A9" s="42"/>
      <c r="B9" s="42"/>
      <c r="C9" s="42"/>
      <c r="D9" s="26">
        <v>7.4</v>
      </c>
      <c r="E9" s="26">
        <v>12.5</v>
      </c>
      <c r="F9" s="26">
        <v>33</v>
      </c>
      <c r="G9" s="26">
        <v>7</v>
      </c>
      <c r="H9" s="26">
        <v>0.4</v>
      </c>
      <c r="I9" s="26">
        <v>243.2</v>
      </c>
      <c r="J9" s="26">
        <v>126.4</v>
      </c>
      <c r="K9" s="28">
        <f t="shared" si="0"/>
        <v>1.9240506329113922</v>
      </c>
      <c r="L9" s="26">
        <v>0.4</v>
      </c>
      <c r="M9" s="27"/>
      <c r="N9" s="27">
        <f t="shared" si="1"/>
        <v>0.84024999999999994</v>
      </c>
      <c r="O9" s="27">
        <f t="shared" si="2"/>
        <v>1.0345864770195246</v>
      </c>
      <c r="P9" s="27">
        <f t="shared" si="3"/>
        <v>0.4203377215189873</v>
      </c>
      <c r="Q9" s="27">
        <f t="shared" si="4"/>
        <v>0.12032594375897732</v>
      </c>
      <c r="R9" s="27">
        <f t="shared" si="5"/>
        <v>1.008520259177452</v>
      </c>
      <c r="S9" s="28">
        <f t="shared" si="6"/>
        <v>33.401494496614895</v>
      </c>
      <c r="T9" s="28">
        <f t="shared" si="7"/>
        <v>0.40628572947320163</v>
      </c>
      <c r="U9" s="27">
        <f t="shared" si="8"/>
        <v>1.913594952675985</v>
      </c>
      <c r="V9" s="26">
        <v>0</v>
      </c>
      <c r="W9" s="28">
        <f t="shared" si="9"/>
        <v>5</v>
      </c>
      <c r="X9" s="27">
        <f t="shared" si="10"/>
        <v>7</v>
      </c>
      <c r="Y9" s="27">
        <f t="shared" si="11"/>
        <v>-0.9992059513251581</v>
      </c>
      <c r="Z9" s="28">
        <f t="shared" si="12"/>
        <v>0.15884746674748376</v>
      </c>
      <c r="AA9" s="36">
        <f t="shared" si="13"/>
        <v>0.66802988993229784</v>
      </c>
      <c r="AB9" s="36">
        <f t="shared" si="14"/>
        <v>0</v>
      </c>
      <c r="AC9" s="36">
        <f t="shared" si="15"/>
        <v>1</v>
      </c>
      <c r="AD9" s="37">
        <v>9.0564137155250662E-2</v>
      </c>
      <c r="AE9" s="37">
        <v>0.13835070488962853</v>
      </c>
      <c r="AF9" s="37"/>
      <c r="AG9" s="37">
        <v>0.20133954129629519</v>
      </c>
    </row>
    <row r="10" spans="1:33" x14ac:dyDescent="0.3">
      <c r="A10" s="42"/>
      <c r="B10" s="42"/>
      <c r="C10" s="42"/>
      <c r="D10" s="26">
        <v>7.4</v>
      </c>
      <c r="E10" s="26">
        <v>4.2</v>
      </c>
      <c r="F10" s="26">
        <v>12</v>
      </c>
      <c r="G10" s="26">
        <v>14</v>
      </c>
      <c r="H10" s="26">
        <v>0.4</v>
      </c>
      <c r="I10" s="26">
        <v>72.3</v>
      </c>
      <c r="J10" s="26">
        <v>61.3</v>
      </c>
      <c r="K10" s="28">
        <f t="shared" si="0"/>
        <v>1.1794453507340947</v>
      </c>
      <c r="L10" s="26">
        <v>0.28000000000000003</v>
      </c>
      <c r="M10" s="27"/>
      <c r="N10" s="27">
        <f t="shared" si="1"/>
        <v>0.96787000000000001</v>
      </c>
      <c r="O10" s="27">
        <f t="shared" si="2"/>
        <v>1.0345864770195246</v>
      </c>
      <c r="P10" s="27">
        <f t="shared" si="3"/>
        <v>0.29680294061990209</v>
      </c>
      <c r="Q10" s="27">
        <f t="shared" si="4"/>
        <v>2.204745857525146</v>
      </c>
      <c r="R10" s="27">
        <f t="shared" si="5"/>
        <v>1.042383203414835</v>
      </c>
      <c r="S10" s="28">
        <f t="shared" si="6"/>
        <v>14.713344298503166</v>
      </c>
      <c r="T10" s="28">
        <f t="shared" si="7"/>
        <v>0.28688074628129984</v>
      </c>
      <c r="U10" s="27">
        <f t="shared" si="8"/>
        <v>0.15719150983462946</v>
      </c>
      <c r="V10" s="26">
        <v>1</v>
      </c>
      <c r="W10" s="28">
        <f t="shared" si="9"/>
        <v>0.54793328542340003</v>
      </c>
      <c r="X10" s="27">
        <f t="shared" si="10"/>
        <v>14</v>
      </c>
      <c r="Y10" s="27">
        <f t="shared" si="11"/>
        <v>4.0338263562524475</v>
      </c>
      <c r="Z10" s="28">
        <f t="shared" si="12"/>
        <v>0.99997256206198037</v>
      </c>
      <c r="AA10" s="36">
        <f t="shared" si="13"/>
        <v>0.29426688597006334</v>
      </c>
      <c r="AB10" s="36">
        <f t="shared" si="14"/>
        <v>1</v>
      </c>
      <c r="AC10" s="36">
        <f t="shared" si="15"/>
        <v>0</v>
      </c>
      <c r="AD10" s="37">
        <v>0.75213470544278604</v>
      </c>
      <c r="AE10" s="37">
        <v>0.79636743045732539</v>
      </c>
      <c r="AF10" s="37"/>
      <c r="AG10" s="37">
        <v>0.62987921832310079</v>
      </c>
    </row>
    <row r="11" spans="1:33" x14ac:dyDescent="0.3">
      <c r="A11" s="42"/>
      <c r="B11" s="42"/>
      <c r="C11" s="42"/>
      <c r="D11" s="26">
        <v>7.4</v>
      </c>
      <c r="E11" s="26">
        <v>6.2</v>
      </c>
      <c r="F11" s="26">
        <v>33</v>
      </c>
      <c r="G11" s="26">
        <v>5</v>
      </c>
      <c r="H11" s="26">
        <v>0.4</v>
      </c>
      <c r="I11" s="26">
        <v>116.4</v>
      </c>
      <c r="J11" s="26">
        <v>85.4</v>
      </c>
      <c r="K11" s="28">
        <f t="shared" si="0"/>
        <v>1.3629976580796253</v>
      </c>
      <c r="L11" s="26">
        <v>0.32</v>
      </c>
      <c r="M11" s="27"/>
      <c r="N11" s="27">
        <f t="shared" si="1"/>
        <v>0.95257000000000003</v>
      </c>
      <c r="O11" s="27">
        <f t="shared" si="2"/>
        <v>1.0345864770195246</v>
      </c>
      <c r="P11" s="27">
        <f t="shared" si="3"/>
        <v>0.33757117658079627</v>
      </c>
      <c r="Q11" s="27">
        <f t="shared" si="4"/>
        <v>0</v>
      </c>
      <c r="R11" s="27">
        <f t="shared" si="5"/>
        <v>1</v>
      </c>
      <c r="S11" s="28">
        <f t="shared" si="6"/>
        <v>33</v>
      </c>
      <c r="T11" s="28">
        <f t="shared" si="7"/>
        <v>0.32628609021962468</v>
      </c>
      <c r="U11" s="27">
        <f t="shared" si="8"/>
        <v>1.2398000000000002</v>
      </c>
      <c r="V11" s="26">
        <v>0</v>
      </c>
      <c r="W11" s="28">
        <f t="shared" si="9"/>
        <v>5</v>
      </c>
      <c r="X11" s="27">
        <f t="shared" si="10"/>
        <v>5</v>
      </c>
      <c r="Y11" s="27">
        <f t="shared" si="11"/>
        <v>-2.4835124523963303</v>
      </c>
      <c r="Z11" s="28">
        <f t="shared" si="12"/>
        <v>6.5046892944645995E-3</v>
      </c>
      <c r="AA11" s="36">
        <f t="shared" si="13"/>
        <v>0.66</v>
      </c>
      <c r="AB11" s="36">
        <f t="shared" si="14"/>
        <v>0</v>
      </c>
      <c r="AC11" s="36">
        <f t="shared" si="15"/>
        <v>1</v>
      </c>
      <c r="AD11" s="37">
        <v>8.6717415997864325E-2</v>
      </c>
      <c r="AE11" s="37">
        <v>0.25761561891505341</v>
      </c>
      <c r="AF11" s="37"/>
      <c r="AG11" s="37">
        <v>0.31951108966826325</v>
      </c>
    </row>
    <row r="12" spans="1:33" x14ac:dyDescent="0.3">
      <c r="A12" s="42"/>
      <c r="B12" s="42"/>
      <c r="C12" s="42"/>
      <c r="D12" s="26">
        <v>7.4</v>
      </c>
      <c r="E12" s="26">
        <v>8</v>
      </c>
      <c r="F12" s="26">
        <v>31</v>
      </c>
      <c r="G12" s="26">
        <v>5</v>
      </c>
      <c r="H12" s="26">
        <v>0.4</v>
      </c>
      <c r="I12" s="26">
        <v>155.19999999999999</v>
      </c>
      <c r="J12" s="26">
        <v>106.2</v>
      </c>
      <c r="K12" s="28">
        <f t="shared" si="0"/>
        <v>1.4613935969868173</v>
      </c>
      <c r="L12" s="26">
        <v>0.33</v>
      </c>
      <c r="M12" s="27"/>
      <c r="N12" s="27">
        <f t="shared" si="1"/>
        <v>0.93879999999999997</v>
      </c>
      <c r="O12" s="27">
        <f t="shared" si="2"/>
        <v>1.0345864770195246</v>
      </c>
      <c r="P12" s="27">
        <f t="shared" si="3"/>
        <v>0.35670864030131821</v>
      </c>
      <c r="Q12" s="27">
        <f t="shared" si="4"/>
        <v>0</v>
      </c>
      <c r="R12" s="27">
        <f t="shared" si="5"/>
        <v>1</v>
      </c>
      <c r="S12" s="28">
        <f t="shared" si="6"/>
        <v>31</v>
      </c>
      <c r="T12" s="28">
        <f t="shared" si="7"/>
        <v>0.34478378388333258</v>
      </c>
      <c r="U12" s="27">
        <f t="shared" si="8"/>
        <v>0.55835970964020942</v>
      </c>
      <c r="V12" s="26">
        <v>0</v>
      </c>
      <c r="W12" s="28">
        <f t="shared" si="9"/>
        <v>5</v>
      </c>
      <c r="X12" s="27">
        <f t="shared" si="10"/>
        <v>5</v>
      </c>
      <c r="Y12" s="27">
        <f t="shared" si="11"/>
        <v>-1.1572078223146411</v>
      </c>
      <c r="Z12" s="28">
        <f t="shared" si="12"/>
        <v>0.12359373130829557</v>
      </c>
      <c r="AA12" s="36">
        <f t="shared" si="13"/>
        <v>0.62</v>
      </c>
      <c r="AB12" s="36">
        <f t="shared" si="14"/>
        <v>0</v>
      </c>
      <c r="AC12" s="36">
        <f t="shared" si="15"/>
        <v>1</v>
      </c>
      <c r="AD12" s="37">
        <v>0.1336961988641597</v>
      </c>
      <c r="AE12" s="37">
        <v>0.2284849826105381</v>
      </c>
      <c r="AF12" s="37"/>
      <c r="AG12" s="37">
        <v>0.30507169118591249</v>
      </c>
    </row>
    <row r="13" spans="1:33" x14ac:dyDescent="0.3">
      <c r="A13" s="42"/>
      <c r="B13" s="42"/>
      <c r="C13" s="42"/>
      <c r="D13" s="26">
        <v>7.4</v>
      </c>
      <c r="E13" s="26">
        <v>3.9</v>
      </c>
      <c r="F13" s="26">
        <v>15</v>
      </c>
      <c r="G13" s="26">
        <v>5</v>
      </c>
      <c r="H13" s="26">
        <v>0.4</v>
      </c>
      <c r="I13" s="26">
        <v>70</v>
      </c>
      <c r="J13" s="26">
        <v>47.8</v>
      </c>
      <c r="K13" s="28">
        <f t="shared" si="0"/>
        <v>1.4644351464435148</v>
      </c>
      <c r="L13" s="26">
        <v>0.35</v>
      </c>
      <c r="M13" s="27"/>
      <c r="N13" s="27">
        <f t="shared" si="1"/>
        <v>0.97016500000000006</v>
      </c>
      <c r="O13" s="27">
        <f t="shared" si="2"/>
        <v>1.0345864770195246</v>
      </c>
      <c r="P13" s="27">
        <f t="shared" si="3"/>
        <v>0.36939336820083685</v>
      </c>
      <c r="Q13" s="27">
        <f t="shared" si="4"/>
        <v>0</v>
      </c>
      <c r="R13" s="27">
        <f t="shared" si="5"/>
        <v>1</v>
      </c>
      <c r="S13" s="28">
        <f t="shared" si="6"/>
        <v>15</v>
      </c>
      <c r="T13" s="28">
        <f t="shared" si="7"/>
        <v>0.35704445825060377</v>
      </c>
      <c r="U13" s="27">
        <f t="shared" si="8"/>
        <v>0.16005761445032698</v>
      </c>
      <c r="V13" s="26">
        <v>1</v>
      </c>
      <c r="W13" s="28">
        <f t="shared" si="9"/>
        <v>0.44828483050697604</v>
      </c>
      <c r="X13" s="27">
        <f t="shared" si="10"/>
        <v>5</v>
      </c>
      <c r="Y13" s="27">
        <f t="shared" si="11"/>
        <v>3.9656565318815074</v>
      </c>
      <c r="Z13" s="28">
        <f t="shared" si="12"/>
        <v>0.99996340290064822</v>
      </c>
      <c r="AA13" s="36">
        <f t="shared" si="13"/>
        <v>0.3</v>
      </c>
      <c r="AB13" s="36">
        <f t="shared" si="14"/>
        <v>1</v>
      </c>
      <c r="AC13" s="36">
        <f t="shared" si="15"/>
        <v>0</v>
      </c>
      <c r="AD13" s="37">
        <v>0.88526446246756296</v>
      </c>
      <c r="AE13" s="37">
        <v>0.79866118494657112</v>
      </c>
      <c r="AF13" s="37"/>
      <c r="AG13" s="37">
        <v>0.54948225388325289</v>
      </c>
    </row>
    <row r="14" spans="1:33" x14ac:dyDescent="0.3">
      <c r="A14" s="42"/>
      <c r="B14" s="42"/>
      <c r="C14" s="42"/>
      <c r="D14" s="26">
        <v>7.4</v>
      </c>
      <c r="E14" s="26">
        <v>4.7</v>
      </c>
      <c r="F14" s="26">
        <v>25</v>
      </c>
      <c r="G14" s="26">
        <v>5</v>
      </c>
      <c r="H14" s="26">
        <v>0.4</v>
      </c>
      <c r="I14" s="26">
        <v>86.4</v>
      </c>
      <c r="J14" s="26">
        <v>56.2</v>
      </c>
      <c r="K14" s="28">
        <f t="shared" si="0"/>
        <v>1.5373665480427046</v>
      </c>
      <c r="L14" s="26">
        <v>0.37</v>
      </c>
      <c r="M14" s="27"/>
      <c r="N14" s="27">
        <f t="shared" si="1"/>
        <v>0.96404500000000004</v>
      </c>
      <c r="O14" s="27">
        <f t="shared" si="2"/>
        <v>1.0345864770195246</v>
      </c>
      <c r="P14" s="27">
        <f t="shared" si="3"/>
        <v>0.38534353879003563</v>
      </c>
      <c r="Q14" s="27">
        <f t="shared" si="4"/>
        <v>0</v>
      </c>
      <c r="R14" s="27">
        <f t="shared" si="5"/>
        <v>1</v>
      </c>
      <c r="S14" s="28">
        <f t="shared" si="6"/>
        <v>25</v>
      </c>
      <c r="T14" s="28">
        <f t="shared" si="7"/>
        <v>0.37246141076592043</v>
      </c>
      <c r="U14" s="27">
        <f t="shared" si="8"/>
        <v>0.29187084384010553</v>
      </c>
      <c r="V14" s="26">
        <v>0</v>
      </c>
      <c r="W14" s="28">
        <f t="shared" si="9"/>
        <v>0.78362706955308348</v>
      </c>
      <c r="X14" s="27">
        <f t="shared" si="10"/>
        <v>5</v>
      </c>
      <c r="Y14" s="27">
        <f t="shared" si="11"/>
        <v>0.61827698719969038</v>
      </c>
      <c r="Z14" s="28">
        <f t="shared" si="12"/>
        <v>0.73180361557143947</v>
      </c>
      <c r="AA14" s="36">
        <f t="shared" si="13"/>
        <v>0.5</v>
      </c>
      <c r="AB14" s="36">
        <f t="shared" si="14"/>
        <v>0</v>
      </c>
      <c r="AC14" s="36">
        <f t="shared" si="15"/>
        <v>0</v>
      </c>
      <c r="AD14" s="37">
        <v>0.29823410393054456</v>
      </c>
      <c r="AE14" s="37">
        <v>0.53721910475904711</v>
      </c>
      <c r="AF14" s="37"/>
      <c r="AG14" s="37">
        <v>0.50038024649669499</v>
      </c>
    </row>
    <row r="15" spans="1:33" x14ac:dyDescent="0.3">
      <c r="A15" s="42"/>
      <c r="B15" s="42"/>
      <c r="C15" s="42"/>
      <c r="D15" s="26">
        <v>7.4</v>
      </c>
      <c r="E15" s="26">
        <v>7</v>
      </c>
      <c r="F15" s="26">
        <v>31</v>
      </c>
      <c r="G15" s="26">
        <v>3</v>
      </c>
      <c r="H15" s="26">
        <v>0.4</v>
      </c>
      <c r="I15" s="26">
        <v>138.19999999999999</v>
      </c>
      <c r="J15" s="26">
        <v>85</v>
      </c>
      <c r="K15" s="28">
        <f t="shared" si="0"/>
        <v>1.6258823529411763</v>
      </c>
      <c r="L15" s="26">
        <v>0.37</v>
      </c>
      <c r="M15" s="27"/>
      <c r="N15" s="27">
        <f t="shared" si="1"/>
        <v>0.94645000000000001</v>
      </c>
      <c r="O15" s="27">
        <f t="shared" si="2"/>
        <v>1.0345864770195246</v>
      </c>
      <c r="P15" s="27">
        <f t="shared" si="3"/>
        <v>0.40009225176470586</v>
      </c>
      <c r="Q15" s="27">
        <f t="shared" si="4"/>
        <v>0</v>
      </c>
      <c r="R15" s="27">
        <f t="shared" si="5"/>
        <v>1</v>
      </c>
      <c r="S15" s="28">
        <f t="shared" si="6"/>
        <v>31</v>
      </c>
      <c r="T15" s="28">
        <f t="shared" si="7"/>
        <v>0.38671707068635441</v>
      </c>
      <c r="U15" s="27">
        <f t="shared" si="8"/>
        <v>0.55835970964020942</v>
      </c>
      <c r="V15" s="26">
        <v>0</v>
      </c>
      <c r="W15" s="28">
        <f t="shared" si="9"/>
        <v>5</v>
      </c>
      <c r="X15" s="27">
        <f t="shared" si="10"/>
        <v>5</v>
      </c>
      <c r="Y15" s="27">
        <f t="shared" si="11"/>
        <v>-0.89612464886158638</v>
      </c>
      <c r="Z15" s="28">
        <f t="shared" si="12"/>
        <v>0.18509309689974215</v>
      </c>
      <c r="AA15" s="36">
        <f t="shared" si="13"/>
        <v>0.62</v>
      </c>
      <c r="AB15" s="36">
        <f t="shared" si="14"/>
        <v>0</v>
      </c>
      <c r="AC15" s="36">
        <f t="shared" si="15"/>
        <v>1</v>
      </c>
      <c r="AD15" s="37">
        <v>8.5774379926089772E-2</v>
      </c>
      <c r="AE15" s="37">
        <v>0.17692923998824756</v>
      </c>
      <c r="AF15" s="37"/>
      <c r="AG15" s="37">
        <v>0.19499272671781684</v>
      </c>
    </row>
    <row r="16" spans="1:33" x14ac:dyDescent="0.3">
      <c r="A16" s="42"/>
      <c r="B16" s="42"/>
      <c r="C16" s="42"/>
      <c r="D16" s="26">
        <v>7.4</v>
      </c>
      <c r="E16" s="26">
        <v>8</v>
      </c>
      <c r="F16" s="26">
        <v>35</v>
      </c>
      <c r="G16" s="26">
        <v>4</v>
      </c>
      <c r="H16" s="26">
        <v>0.4</v>
      </c>
      <c r="I16" s="26">
        <v>159.80000000000001</v>
      </c>
      <c r="J16" s="26">
        <v>96.6</v>
      </c>
      <c r="K16" s="28">
        <f t="shared" si="0"/>
        <v>1.6542443064182197</v>
      </c>
      <c r="L16" s="26">
        <v>0.37</v>
      </c>
      <c r="M16" s="27"/>
      <c r="N16" s="27">
        <f t="shared" si="1"/>
        <v>0.93879999999999997</v>
      </c>
      <c r="O16" s="27">
        <f t="shared" si="2"/>
        <v>1.0345864770195246</v>
      </c>
      <c r="P16" s="27">
        <f t="shared" si="3"/>
        <v>0.40378118426501036</v>
      </c>
      <c r="Q16" s="27">
        <f t="shared" si="4"/>
        <v>0</v>
      </c>
      <c r="R16" s="27">
        <f t="shared" si="5"/>
        <v>1</v>
      </c>
      <c r="S16" s="28">
        <f t="shared" si="6"/>
        <v>35</v>
      </c>
      <c r="T16" s="28">
        <f t="shared" si="7"/>
        <v>0.39028268127787474</v>
      </c>
      <c r="U16" s="27">
        <f t="shared" si="8"/>
        <v>-0.74542027927623178</v>
      </c>
      <c r="V16" s="26">
        <v>0</v>
      </c>
      <c r="W16" s="28">
        <f t="shared" si="9"/>
        <v>5</v>
      </c>
      <c r="X16" s="27">
        <f t="shared" si="10"/>
        <v>5</v>
      </c>
      <c r="Y16" s="27">
        <f t="shared" si="11"/>
        <v>-2.1866497982494533</v>
      </c>
      <c r="Z16" s="28">
        <f t="shared" si="12"/>
        <v>1.4384049513416385E-2</v>
      </c>
      <c r="AA16" s="36">
        <f t="shared" si="13"/>
        <v>0.7</v>
      </c>
      <c r="AB16" s="36">
        <f t="shared" si="14"/>
        <v>0</v>
      </c>
      <c r="AC16" s="36">
        <f t="shared" si="15"/>
        <v>1</v>
      </c>
      <c r="AD16" s="37">
        <v>7.0582597209585596E-2</v>
      </c>
      <c r="AE16" s="37">
        <v>0.12486840606374749</v>
      </c>
      <c r="AF16" s="37"/>
      <c r="AG16" s="37">
        <v>0.12833483192263734</v>
      </c>
    </row>
    <row r="17" spans="1:33" x14ac:dyDescent="0.3">
      <c r="A17" s="42"/>
      <c r="B17" s="42"/>
      <c r="C17" s="42"/>
      <c r="D17" s="26">
        <v>7.4</v>
      </c>
      <c r="E17" s="26">
        <v>7.4</v>
      </c>
      <c r="F17" s="26">
        <v>20</v>
      </c>
      <c r="G17" s="26">
        <v>1</v>
      </c>
      <c r="H17" s="26">
        <v>0.4</v>
      </c>
      <c r="I17" s="26">
        <v>138.1</v>
      </c>
      <c r="J17" s="26">
        <v>79.099999999999994</v>
      </c>
      <c r="K17" s="28">
        <f t="shared" si="0"/>
        <v>1.7458912768647283</v>
      </c>
      <c r="L17" s="26">
        <v>0.4</v>
      </c>
      <c r="M17" s="27"/>
      <c r="N17" s="27">
        <f t="shared" si="1"/>
        <v>0.94338999999999995</v>
      </c>
      <c r="O17" s="27">
        <f t="shared" si="2"/>
        <v>1.0345864770195246</v>
      </c>
      <c r="P17" s="27">
        <f t="shared" si="3"/>
        <v>0.42823465663716809</v>
      </c>
      <c r="Q17" s="27">
        <f t="shared" si="4"/>
        <v>0</v>
      </c>
      <c r="R17" s="27">
        <f t="shared" si="5"/>
        <v>1</v>
      </c>
      <c r="S17" s="28">
        <f t="shared" si="6"/>
        <v>20</v>
      </c>
      <c r="T17" s="28">
        <f t="shared" si="7"/>
        <v>0.41391866813380601</v>
      </c>
      <c r="U17" s="27">
        <f t="shared" si="8"/>
        <v>0.21540970583244634</v>
      </c>
      <c r="V17" s="26">
        <v>0</v>
      </c>
      <c r="W17" s="28">
        <f t="shared" si="9"/>
        <v>0.52041553671314866</v>
      </c>
      <c r="X17" s="27">
        <f t="shared" si="10"/>
        <v>5</v>
      </c>
      <c r="Y17" s="27">
        <f t="shared" si="11"/>
        <v>3.4961977289041868</v>
      </c>
      <c r="Z17" s="28">
        <f t="shared" si="12"/>
        <v>0.99976403057552432</v>
      </c>
      <c r="AA17" s="36">
        <f t="shared" si="13"/>
        <v>0.4</v>
      </c>
      <c r="AB17" s="36">
        <f t="shared" si="14"/>
        <v>0</v>
      </c>
      <c r="AC17" s="36">
        <f t="shared" si="15"/>
        <v>0</v>
      </c>
      <c r="AD17" s="37">
        <v>0.64196921541677543</v>
      </c>
      <c r="AE17" s="37">
        <v>0.70963552922977324</v>
      </c>
      <c r="AF17" s="37"/>
      <c r="AG17" s="37">
        <v>0.63641342978506488</v>
      </c>
    </row>
    <row r="18" spans="1:33" x14ac:dyDescent="0.3">
      <c r="A18" s="42"/>
      <c r="B18" s="42"/>
      <c r="C18" s="42"/>
      <c r="D18" s="26">
        <v>7.4</v>
      </c>
      <c r="E18" s="26">
        <v>7</v>
      </c>
      <c r="F18" s="26">
        <v>44</v>
      </c>
      <c r="G18" s="26">
        <v>4</v>
      </c>
      <c r="H18" s="26">
        <v>0.4</v>
      </c>
      <c r="I18" s="26">
        <v>129</v>
      </c>
      <c r="J18" s="26">
        <v>63.4</v>
      </c>
      <c r="K18" s="28">
        <f t="shared" si="0"/>
        <v>2.0347003154574135</v>
      </c>
      <c r="L18" s="26">
        <v>0.47</v>
      </c>
      <c r="M18" s="27"/>
      <c r="N18" s="27">
        <f t="shared" si="1"/>
        <v>0.94645000000000001</v>
      </c>
      <c r="O18" s="27">
        <f t="shared" si="2"/>
        <v>1.0345864770195246</v>
      </c>
      <c r="P18" s="27">
        <f t="shared" si="3"/>
        <v>0.50069294952681387</v>
      </c>
      <c r="Q18" s="27">
        <f t="shared" si="4"/>
        <v>0</v>
      </c>
      <c r="R18" s="27">
        <f t="shared" si="5"/>
        <v>1</v>
      </c>
      <c r="S18" s="28">
        <f t="shared" si="6"/>
        <v>44</v>
      </c>
      <c r="T18" s="28">
        <f t="shared" si="7"/>
        <v>0.48395466270661963</v>
      </c>
      <c r="U18" s="27">
        <f t="shared" si="8"/>
        <v>0.22113848836614275</v>
      </c>
      <c r="V18" s="26">
        <v>0</v>
      </c>
      <c r="W18" s="28">
        <f t="shared" si="9"/>
        <v>5</v>
      </c>
      <c r="X18" s="27">
        <f t="shared" si="10"/>
        <v>5</v>
      </c>
      <c r="Y18" s="27">
        <f t="shared" si="11"/>
        <v>-5.1024748312735202</v>
      </c>
      <c r="Z18" s="28">
        <f t="shared" si="12"/>
        <v>1.6762017121593069E-7</v>
      </c>
      <c r="AA18" s="36">
        <f t="shared" si="13"/>
        <v>0.88</v>
      </c>
      <c r="AB18" s="36">
        <f t="shared" si="14"/>
        <v>0</v>
      </c>
      <c r="AC18" s="36">
        <f t="shared" si="15"/>
        <v>1</v>
      </c>
      <c r="AD18" s="37">
        <v>5.721717728438197E-2</v>
      </c>
      <c r="AE18" s="37">
        <v>0.12128591495331152</v>
      </c>
      <c r="AF18" s="37"/>
      <c r="AG18" s="37">
        <v>0.10296747734886805</v>
      </c>
    </row>
    <row r="19" spans="1:33" x14ac:dyDescent="0.3">
      <c r="A19" s="42"/>
      <c r="B19" s="42"/>
      <c r="C19" s="42"/>
      <c r="D19" s="26">
        <v>7.4</v>
      </c>
      <c r="E19" s="26">
        <v>4.4000000000000004</v>
      </c>
      <c r="F19" s="26">
        <v>30</v>
      </c>
      <c r="G19" s="26">
        <v>4</v>
      </c>
      <c r="H19" s="26">
        <v>0.4</v>
      </c>
      <c r="I19" s="26">
        <v>82.5</v>
      </c>
      <c r="J19" s="26">
        <v>55.4</v>
      </c>
      <c r="K19" s="28">
        <f t="shared" si="0"/>
        <v>1.4891696750902528</v>
      </c>
      <c r="L19" s="26">
        <v>0.36</v>
      </c>
      <c r="M19" s="27"/>
      <c r="N19" s="27">
        <f t="shared" si="1"/>
        <v>0.96633999999999998</v>
      </c>
      <c r="O19" s="27">
        <f t="shared" si="2"/>
        <v>1.0345864770195246</v>
      </c>
      <c r="P19" s="27">
        <f t="shared" si="3"/>
        <v>0.37415149819494581</v>
      </c>
      <c r="Q19" s="27">
        <f t="shared" si="4"/>
        <v>0</v>
      </c>
      <c r="R19" s="27">
        <f t="shared" si="5"/>
        <v>1</v>
      </c>
      <c r="S19" s="28">
        <f t="shared" si="6"/>
        <v>30</v>
      </c>
      <c r="T19" s="28">
        <f t="shared" si="7"/>
        <v>0.3616435228042178</v>
      </c>
      <c r="U19" s="27">
        <f t="shared" si="8"/>
        <v>0.4676423020373871</v>
      </c>
      <c r="V19" s="26">
        <v>0</v>
      </c>
      <c r="W19" s="28">
        <f t="shared" si="9"/>
        <v>1.2931029385269914</v>
      </c>
      <c r="X19" s="27">
        <f t="shared" si="10"/>
        <v>5</v>
      </c>
      <c r="Y19" s="27">
        <f t="shared" si="11"/>
        <v>-1.4356664325557198</v>
      </c>
      <c r="Z19" s="28">
        <f t="shared" si="12"/>
        <v>7.5548640636872319E-2</v>
      </c>
      <c r="AA19" s="36">
        <f t="shared" si="13"/>
        <v>0.6</v>
      </c>
      <c r="AB19" s="36">
        <f t="shared" si="14"/>
        <v>0</v>
      </c>
      <c r="AC19" s="36">
        <f t="shared" si="15"/>
        <v>1</v>
      </c>
      <c r="AD19" s="37">
        <v>7.7030564010402106E-2</v>
      </c>
      <c r="AE19" s="37">
        <v>0.18396175094136569</v>
      </c>
      <c r="AF19" s="37"/>
      <c r="AG19" s="37">
        <v>0.1625304102475045</v>
      </c>
    </row>
    <row r="20" spans="1:33" x14ac:dyDescent="0.3">
      <c r="A20" s="42"/>
      <c r="B20" s="42"/>
      <c r="C20" s="42"/>
      <c r="D20" s="26">
        <v>7.4</v>
      </c>
      <c r="E20" s="26">
        <v>5.5</v>
      </c>
      <c r="F20" s="26">
        <v>30</v>
      </c>
      <c r="G20" s="26">
        <v>3</v>
      </c>
      <c r="H20" s="26">
        <v>0.4</v>
      </c>
      <c r="I20" s="26">
        <v>107.3</v>
      </c>
      <c r="J20" s="26">
        <v>69.2</v>
      </c>
      <c r="K20" s="28">
        <f t="shared" si="0"/>
        <v>1.5505780346820808</v>
      </c>
      <c r="L20" s="26">
        <v>0.36</v>
      </c>
      <c r="M20" s="27"/>
      <c r="N20" s="27">
        <f t="shared" si="1"/>
        <v>0.95792500000000003</v>
      </c>
      <c r="O20" s="27">
        <f t="shared" si="2"/>
        <v>1.0345864770195246</v>
      </c>
      <c r="P20" s="27">
        <f t="shared" si="3"/>
        <v>0.38618774060693645</v>
      </c>
      <c r="Q20" s="27">
        <f t="shared" si="4"/>
        <v>0</v>
      </c>
      <c r="R20" s="27">
        <f t="shared" si="5"/>
        <v>1</v>
      </c>
      <c r="S20" s="28">
        <f t="shared" si="6"/>
        <v>30</v>
      </c>
      <c r="T20" s="28">
        <f t="shared" si="7"/>
        <v>0.37327739071119559</v>
      </c>
      <c r="U20" s="27">
        <f t="shared" si="8"/>
        <v>0.4676423020373871</v>
      </c>
      <c r="V20" s="26">
        <v>0</v>
      </c>
      <c r="W20" s="28">
        <f t="shared" si="9"/>
        <v>1.2528010366403401</v>
      </c>
      <c r="X20" s="27">
        <f t="shared" si="10"/>
        <v>5</v>
      </c>
      <c r="Y20" s="27">
        <f t="shared" si="11"/>
        <v>-0.97466359627099186</v>
      </c>
      <c r="Z20" s="28">
        <f t="shared" si="12"/>
        <v>0.16486357808703533</v>
      </c>
      <c r="AA20" s="36">
        <f t="shared" si="13"/>
        <v>0.6</v>
      </c>
      <c r="AB20" s="36">
        <f t="shared" si="14"/>
        <v>0</v>
      </c>
      <c r="AC20" s="36">
        <f t="shared" si="15"/>
        <v>1</v>
      </c>
      <c r="AD20" s="37">
        <v>6.2955479200842712E-2</v>
      </c>
      <c r="AE20" s="37">
        <v>0.20378082948819498</v>
      </c>
      <c r="AF20" s="37"/>
      <c r="AG20" s="37">
        <v>0.1657241560892975</v>
      </c>
    </row>
    <row r="21" spans="1:33" x14ac:dyDescent="0.3">
      <c r="A21" s="42"/>
      <c r="B21" s="42"/>
      <c r="C21" s="42"/>
      <c r="D21" s="26">
        <v>7.4</v>
      </c>
      <c r="E21" s="26">
        <v>7.5</v>
      </c>
      <c r="F21" s="26">
        <v>36</v>
      </c>
      <c r="G21" s="26">
        <v>5</v>
      </c>
      <c r="H21" s="26">
        <v>0.4</v>
      </c>
      <c r="I21" s="26">
        <v>147.19999999999999</v>
      </c>
      <c r="J21" s="26">
        <v>89.1</v>
      </c>
      <c r="K21" s="28">
        <f t="shared" si="0"/>
        <v>1.6520763187429854</v>
      </c>
      <c r="L21" s="26">
        <v>0.38</v>
      </c>
      <c r="M21" s="27"/>
      <c r="N21" s="27">
        <f t="shared" si="1"/>
        <v>0.94262500000000005</v>
      </c>
      <c r="O21" s="27">
        <f t="shared" si="2"/>
        <v>1.0345864770195246</v>
      </c>
      <c r="P21" s="27">
        <f t="shared" si="3"/>
        <v>0.40489499438832777</v>
      </c>
      <c r="Q21" s="27">
        <f t="shared" si="4"/>
        <v>0</v>
      </c>
      <c r="R21" s="27">
        <f t="shared" si="5"/>
        <v>1</v>
      </c>
      <c r="S21" s="28">
        <f t="shared" si="6"/>
        <v>36</v>
      </c>
      <c r="T21" s="28">
        <f t="shared" si="7"/>
        <v>0.39135925645844938</v>
      </c>
      <c r="U21" s="27">
        <f t="shared" si="8"/>
        <v>-0.23802850175278159</v>
      </c>
      <c r="V21" s="26">
        <v>0</v>
      </c>
      <c r="W21" s="28">
        <f t="shared" si="9"/>
        <v>5</v>
      </c>
      <c r="X21" s="27">
        <f t="shared" si="10"/>
        <v>5</v>
      </c>
      <c r="Y21" s="27">
        <f t="shared" si="11"/>
        <v>-2.6615904786090616</v>
      </c>
      <c r="Z21" s="28">
        <f t="shared" si="12"/>
        <v>3.8886217883327039E-3</v>
      </c>
      <c r="AA21" s="36">
        <f t="shared" si="13"/>
        <v>0.72</v>
      </c>
      <c r="AB21" s="36">
        <f t="shared" si="14"/>
        <v>0</v>
      </c>
      <c r="AC21" s="36">
        <f t="shared" si="15"/>
        <v>1</v>
      </c>
      <c r="AD21" s="37">
        <v>7.8636962362685012E-2</v>
      </c>
      <c r="AE21" s="37">
        <v>0.11765040803828015</v>
      </c>
      <c r="AF21" s="37"/>
      <c r="AG21" s="37">
        <v>7.8716053973368991E-2</v>
      </c>
    </row>
    <row r="22" spans="1:33" x14ac:dyDescent="0.3">
      <c r="A22" s="42"/>
      <c r="B22" s="42"/>
      <c r="C22" s="42"/>
      <c r="D22" s="26">
        <v>7.4</v>
      </c>
      <c r="E22" s="26">
        <v>5.2</v>
      </c>
      <c r="F22" s="26">
        <v>30</v>
      </c>
      <c r="G22" s="26">
        <v>4</v>
      </c>
      <c r="H22" s="26">
        <v>0.4</v>
      </c>
      <c r="I22" s="26">
        <v>95</v>
      </c>
      <c r="J22" s="26">
        <v>62</v>
      </c>
      <c r="K22" s="28">
        <f t="shared" si="0"/>
        <v>1.532258064516129</v>
      </c>
      <c r="L22" s="26">
        <v>0.36</v>
      </c>
      <c r="M22" s="27"/>
      <c r="N22" s="27">
        <f t="shared" si="1"/>
        <v>0.96021999999999996</v>
      </c>
      <c r="O22" s="27">
        <f t="shared" si="2"/>
        <v>1.0345864770195246</v>
      </c>
      <c r="P22" s="27">
        <f t="shared" si="3"/>
        <v>0.38253925806451611</v>
      </c>
      <c r="Q22" s="27">
        <f t="shared" si="4"/>
        <v>0</v>
      </c>
      <c r="R22" s="27">
        <f t="shared" si="5"/>
        <v>1</v>
      </c>
      <c r="S22" s="28">
        <f t="shared" si="6"/>
        <v>30</v>
      </c>
      <c r="T22" s="28">
        <f t="shared" si="7"/>
        <v>0.36975087782565025</v>
      </c>
      <c r="U22" s="27">
        <f t="shared" si="8"/>
        <v>0.4676423020373871</v>
      </c>
      <c r="V22" s="26">
        <v>0</v>
      </c>
      <c r="W22" s="28">
        <f t="shared" si="9"/>
        <v>1.2647496735839958</v>
      </c>
      <c r="X22" s="27">
        <f t="shared" si="10"/>
        <v>5</v>
      </c>
      <c r="Y22" s="27">
        <f t="shared" si="11"/>
        <v>-1.1720502509639912</v>
      </c>
      <c r="Z22" s="28">
        <f t="shared" si="12"/>
        <v>0.12058844085123013</v>
      </c>
      <c r="AA22" s="36">
        <f t="shared" si="13"/>
        <v>0.6</v>
      </c>
      <c r="AB22" s="36">
        <f t="shared" si="14"/>
        <v>0</v>
      </c>
      <c r="AC22" s="36">
        <f t="shared" si="15"/>
        <v>1</v>
      </c>
      <c r="AD22" s="37">
        <v>8.5263578605991514E-2</v>
      </c>
      <c r="AE22" s="37">
        <v>0.18721881335251683</v>
      </c>
      <c r="AF22" s="37"/>
      <c r="AG22" s="37">
        <v>0.13776101984516553</v>
      </c>
    </row>
    <row r="23" spans="1:33" x14ac:dyDescent="0.3">
      <c r="A23" s="42"/>
      <c r="B23" s="42"/>
      <c r="C23" s="42"/>
      <c r="D23" s="26">
        <v>7.4</v>
      </c>
      <c r="E23" s="26">
        <v>7</v>
      </c>
      <c r="F23" s="26">
        <v>31</v>
      </c>
      <c r="G23" s="26">
        <v>5</v>
      </c>
      <c r="H23" s="26">
        <v>0.4</v>
      </c>
      <c r="I23" s="26">
        <v>136.1</v>
      </c>
      <c r="J23" s="26">
        <v>85.1</v>
      </c>
      <c r="K23" s="28">
        <f t="shared" si="0"/>
        <v>1.599294947121034</v>
      </c>
      <c r="L23" s="26">
        <v>0.37</v>
      </c>
      <c r="M23" s="27"/>
      <c r="N23" s="27">
        <f t="shared" si="1"/>
        <v>0.94645000000000001</v>
      </c>
      <c r="O23" s="27">
        <f t="shared" si="2"/>
        <v>1.0345864770195246</v>
      </c>
      <c r="P23" s="27">
        <f t="shared" si="3"/>
        <v>0.39354970270270273</v>
      </c>
      <c r="Q23" s="27">
        <f t="shared" si="4"/>
        <v>0</v>
      </c>
      <c r="R23" s="27">
        <f t="shared" si="5"/>
        <v>1</v>
      </c>
      <c r="S23" s="28">
        <f t="shared" si="6"/>
        <v>31</v>
      </c>
      <c r="T23" s="28">
        <f t="shared" si="7"/>
        <v>0.38039324062736202</v>
      </c>
      <c r="U23" s="27">
        <f t="shared" si="8"/>
        <v>0.55835970964020942</v>
      </c>
      <c r="V23" s="26">
        <v>0</v>
      </c>
      <c r="W23" s="28">
        <f t="shared" si="9"/>
        <v>5</v>
      </c>
      <c r="X23" s="27">
        <f t="shared" si="10"/>
        <v>5</v>
      </c>
      <c r="Y23" s="27">
        <f t="shared" si="11"/>
        <v>-0.97585311447736423</v>
      </c>
      <c r="Z23" s="28">
        <f t="shared" si="12"/>
        <v>0.16456862961512869</v>
      </c>
      <c r="AA23" s="36">
        <f t="shared" si="13"/>
        <v>0.62</v>
      </c>
      <c r="AB23" s="36">
        <f t="shared" si="14"/>
        <v>0</v>
      </c>
      <c r="AC23" s="36">
        <f t="shared" si="15"/>
        <v>1</v>
      </c>
      <c r="AD23" s="37">
        <v>7.0246248410302511E-2</v>
      </c>
      <c r="AE23" s="37">
        <v>0.18568468415947084</v>
      </c>
      <c r="AF23" s="37"/>
      <c r="AG23" s="37">
        <v>0.1629961804657617</v>
      </c>
    </row>
    <row r="24" spans="1:33" x14ac:dyDescent="0.3">
      <c r="A24" s="42"/>
      <c r="B24" s="42"/>
      <c r="C24" s="42"/>
      <c r="D24" s="26">
        <v>7.4</v>
      </c>
      <c r="E24" s="26">
        <v>4.5999999999999996</v>
      </c>
      <c r="F24" s="26">
        <v>22</v>
      </c>
      <c r="G24" s="26">
        <v>4</v>
      </c>
      <c r="H24" s="26">
        <v>0.4</v>
      </c>
      <c r="I24" s="26">
        <v>80.599999999999994</v>
      </c>
      <c r="J24" s="26">
        <v>57.4</v>
      </c>
      <c r="K24" s="28">
        <f t="shared" si="0"/>
        <v>1.4041811846689896</v>
      </c>
      <c r="L24" s="26">
        <v>0.33</v>
      </c>
      <c r="M24" s="27"/>
      <c r="N24" s="27">
        <f t="shared" si="1"/>
        <v>0.96480999999999995</v>
      </c>
      <c r="O24" s="27">
        <f t="shared" si="2"/>
        <v>1.0345864770195246</v>
      </c>
      <c r="P24" s="27">
        <f t="shared" si="3"/>
        <v>0.35223969268292682</v>
      </c>
      <c r="Q24" s="27">
        <f t="shared" si="4"/>
        <v>0</v>
      </c>
      <c r="R24" s="27">
        <f t="shared" si="5"/>
        <v>1</v>
      </c>
      <c r="S24" s="28">
        <f t="shared" si="6"/>
        <v>22</v>
      </c>
      <c r="T24" s="28">
        <f t="shared" si="7"/>
        <v>0.3404642342684317</v>
      </c>
      <c r="U24" s="27">
        <f t="shared" si="8"/>
        <v>0.24200829344830768</v>
      </c>
      <c r="V24" s="26">
        <v>1</v>
      </c>
      <c r="W24" s="28">
        <f t="shared" si="9"/>
        <v>0.71081855034882002</v>
      </c>
      <c r="X24" s="27">
        <f t="shared" si="10"/>
        <v>5</v>
      </c>
      <c r="Y24" s="27">
        <f t="shared" si="11"/>
        <v>1.3374343279826455</v>
      </c>
      <c r="Z24" s="28">
        <f t="shared" si="12"/>
        <v>0.90945954728418454</v>
      </c>
      <c r="AA24" s="36">
        <f t="shared" si="13"/>
        <v>0.44</v>
      </c>
      <c r="AB24" s="36">
        <f t="shared" si="14"/>
        <v>1</v>
      </c>
      <c r="AC24" s="36">
        <f t="shared" si="15"/>
        <v>0</v>
      </c>
      <c r="AD24" s="37">
        <v>0.69491189268757325</v>
      </c>
      <c r="AE24" s="37">
        <v>0.68878224420065615</v>
      </c>
      <c r="AF24" s="37"/>
      <c r="AG24" s="37">
        <v>0.65306699475542473</v>
      </c>
    </row>
    <row r="25" spans="1:33" x14ac:dyDescent="0.3">
      <c r="A25" s="42"/>
      <c r="B25" s="42"/>
      <c r="C25" s="42"/>
      <c r="D25" s="26">
        <v>7.4</v>
      </c>
      <c r="E25" s="26">
        <v>1.6</v>
      </c>
      <c r="F25" s="26">
        <v>10</v>
      </c>
      <c r="G25" s="26">
        <v>2</v>
      </c>
      <c r="H25" s="26">
        <v>0.4</v>
      </c>
      <c r="I25" s="26">
        <v>28.5</v>
      </c>
      <c r="J25" s="26">
        <v>17.5</v>
      </c>
      <c r="K25" s="28">
        <f t="shared" si="0"/>
        <v>1.6285714285714286</v>
      </c>
      <c r="L25" s="26">
        <v>0.41</v>
      </c>
      <c r="M25" s="27"/>
      <c r="N25" s="27">
        <f t="shared" si="1"/>
        <v>0.98775999999999997</v>
      </c>
      <c r="O25" s="27">
        <f t="shared" si="2"/>
        <v>1.0345864770195246</v>
      </c>
      <c r="P25" s="27">
        <f t="shared" si="3"/>
        <v>0.41824580571428571</v>
      </c>
      <c r="Q25" s="27">
        <f t="shared" si="4"/>
        <v>0</v>
      </c>
      <c r="R25" s="27">
        <f t="shared" si="5"/>
        <v>1</v>
      </c>
      <c r="S25" s="28">
        <f t="shared" si="6"/>
        <v>10</v>
      </c>
      <c r="T25" s="28">
        <f t="shared" si="7"/>
        <v>0.40426374692155642</v>
      </c>
      <c r="U25" s="27">
        <f t="shared" si="8"/>
        <v>0.11311886202492621</v>
      </c>
      <c r="V25" s="26">
        <v>1</v>
      </c>
      <c r="W25" s="28">
        <f t="shared" si="9"/>
        <v>0.27981450942934999</v>
      </c>
      <c r="X25" s="27">
        <f t="shared" si="10"/>
        <v>5</v>
      </c>
      <c r="Y25" s="27">
        <f t="shared" si="11"/>
        <v>5.0903188490608766</v>
      </c>
      <c r="Z25" s="28">
        <f t="shared" si="12"/>
        <v>0.99999982126903764</v>
      </c>
      <c r="AA25" s="36">
        <f t="shared" si="13"/>
        <v>0.2</v>
      </c>
      <c r="AB25" s="36">
        <f t="shared" si="14"/>
        <v>1</v>
      </c>
      <c r="AC25" s="36">
        <f t="shared" si="15"/>
        <v>0</v>
      </c>
      <c r="AD25" s="37">
        <v>1.0057933317706138</v>
      </c>
      <c r="AE25" s="37">
        <v>0.93309733565807129</v>
      </c>
      <c r="AF25" s="37"/>
      <c r="AG25" s="37">
        <v>0.61409999401708604</v>
      </c>
    </row>
    <row r="26" spans="1:33" x14ac:dyDescent="0.3">
      <c r="A26" s="42"/>
      <c r="B26" s="42"/>
      <c r="C26" s="42"/>
      <c r="D26" s="26">
        <v>7.4</v>
      </c>
      <c r="E26" s="26">
        <v>8.8000000000000007</v>
      </c>
      <c r="F26" s="26">
        <v>13</v>
      </c>
      <c r="G26" s="26">
        <v>3</v>
      </c>
      <c r="H26" s="26">
        <v>0.4</v>
      </c>
      <c r="I26" s="26">
        <v>167.1</v>
      </c>
      <c r="J26" s="26">
        <v>84.1</v>
      </c>
      <c r="K26" s="28">
        <f t="shared" si="0"/>
        <v>1.9869203329369798</v>
      </c>
      <c r="L26" s="26">
        <v>0.44</v>
      </c>
      <c r="M26" s="27"/>
      <c r="N26" s="27">
        <f t="shared" si="1"/>
        <v>0.93267999999999995</v>
      </c>
      <c r="O26" s="27">
        <f t="shared" si="2"/>
        <v>1.0345864770195246</v>
      </c>
      <c r="P26" s="27">
        <f t="shared" si="3"/>
        <v>0.48182182259215217</v>
      </c>
      <c r="Q26" s="27">
        <f t="shared" si="4"/>
        <v>0</v>
      </c>
      <c r="R26" s="27">
        <f t="shared" si="5"/>
        <v>1</v>
      </c>
      <c r="S26" s="28">
        <f t="shared" si="6"/>
        <v>13</v>
      </c>
      <c r="T26" s="28">
        <f t="shared" si="7"/>
        <v>0.46571440212538107</v>
      </c>
      <c r="U26" s="27">
        <f t="shared" si="8"/>
        <v>0.14054799697656839</v>
      </c>
      <c r="V26" s="26">
        <v>1</v>
      </c>
      <c r="W26" s="28">
        <f t="shared" si="9"/>
        <v>0.30179010212084795</v>
      </c>
      <c r="X26" s="27">
        <f t="shared" si="10"/>
        <v>5</v>
      </c>
      <c r="Y26" s="27">
        <f t="shared" si="11"/>
        <v>6.8062924006951127</v>
      </c>
      <c r="Z26" s="28">
        <f t="shared" si="12"/>
        <v>0.99999999999499267</v>
      </c>
      <c r="AA26" s="36">
        <f t="shared" si="13"/>
        <v>0.26</v>
      </c>
      <c r="AB26" s="36">
        <f t="shared" si="14"/>
        <v>1</v>
      </c>
      <c r="AC26" s="36">
        <f t="shared" si="15"/>
        <v>0</v>
      </c>
      <c r="AD26" s="37">
        <v>0.97966420293791079</v>
      </c>
      <c r="AE26" s="37">
        <v>0.79125886353424202</v>
      </c>
      <c r="AF26" s="37"/>
      <c r="AG26" s="37">
        <v>0.63868782982917216</v>
      </c>
    </row>
    <row r="27" spans="1:33" x14ac:dyDescent="0.3">
      <c r="A27" s="42"/>
      <c r="B27" s="42"/>
      <c r="C27" s="42"/>
      <c r="D27" s="26">
        <v>7.4</v>
      </c>
      <c r="E27" s="26">
        <v>2.2000000000000002</v>
      </c>
      <c r="F27" s="26">
        <v>9</v>
      </c>
      <c r="G27" s="26">
        <v>5</v>
      </c>
      <c r="H27" s="26">
        <v>0.4</v>
      </c>
      <c r="I27" s="26">
        <v>41.2</v>
      </c>
      <c r="J27" s="26">
        <v>23.6</v>
      </c>
      <c r="K27" s="28">
        <f t="shared" si="0"/>
        <v>1.7457627118644068</v>
      </c>
      <c r="L27" s="26">
        <v>0.43</v>
      </c>
      <c r="M27" s="27"/>
      <c r="N27" s="27">
        <f t="shared" si="1"/>
        <v>0.98316999999999999</v>
      </c>
      <c r="O27" s="27">
        <f t="shared" si="2"/>
        <v>1.0345864770195246</v>
      </c>
      <c r="P27" s="27">
        <f t="shared" si="3"/>
        <v>0.44625919661016955</v>
      </c>
      <c r="Q27" s="27">
        <f t="shared" si="4"/>
        <v>0</v>
      </c>
      <c r="R27" s="27">
        <f t="shared" si="5"/>
        <v>1</v>
      </c>
      <c r="S27" s="28">
        <f t="shared" si="6"/>
        <v>9</v>
      </c>
      <c r="T27" s="28">
        <f t="shared" si="7"/>
        <v>0.43134064336097816</v>
      </c>
      <c r="U27" s="27">
        <f t="shared" si="8"/>
        <v>0.10441015089163236</v>
      </c>
      <c r="V27" s="26">
        <v>1</v>
      </c>
      <c r="W27" s="28">
        <f t="shared" si="9"/>
        <v>0.24205961691454642</v>
      </c>
      <c r="X27" s="27">
        <f t="shared" si="10"/>
        <v>5</v>
      </c>
      <c r="Y27" s="27">
        <f t="shared" si="11"/>
        <v>6.1977312806394256</v>
      </c>
      <c r="Z27" s="28">
        <f t="shared" si="12"/>
        <v>0.99999999971358589</v>
      </c>
      <c r="AA27" s="36">
        <f t="shared" si="13"/>
        <v>0.18</v>
      </c>
      <c r="AB27" s="36">
        <f t="shared" si="14"/>
        <v>1</v>
      </c>
      <c r="AC27" s="36">
        <f t="shared" si="15"/>
        <v>0</v>
      </c>
      <c r="AD27" s="37">
        <v>1.024181965465806</v>
      </c>
      <c r="AE27" s="37">
        <v>0.95896108174781602</v>
      </c>
      <c r="AF27" s="37"/>
      <c r="AG27" s="37">
        <v>0.5206817413619037</v>
      </c>
    </row>
    <row r="28" spans="1:33" x14ac:dyDescent="0.3">
      <c r="A28" s="42"/>
      <c r="B28" s="42"/>
      <c r="C28" s="42"/>
      <c r="D28" s="26">
        <v>7.4</v>
      </c>
      <c r="E28" s="26">
        <v>1.6</v>
      </c>
      <c r="F28" s="26">
        <v>18</v>
      </c>
      <c r="G28" s="26">
        <v>5</v>
      </c>
      <c r="H28" s="26">
        <v>0.4</v>
      </c>
      <c r="I28" s="26">
        <v>28.9</v>
      </c>
      <c r="J28" s="26">
        <v>16.399999999999999</v>
      </c>
      <c r="K28" s="28">
        <f t="shared" si="0"/>
        <v>1.7621951219512195</v>
      </c>
      <c r="L28" s="26">
        <v>0.44</v>
      </c>
      <c r="M28" s="27"/>
      <c r="N28" s="27">
        <f t="shared" si="1"/>
        <v>0.98775999999999997</v>
      </c>
      <c r="O28" s="27">
        <f t="shared" si="2"/>
        <v>1.0345864770195246</v>
      </c>
      <c r="P28" s="27">
        <f t="shared" si="3"/>
        <v>0.45256272195121955</v>
      </c>
      <c r="Q28" s="27">
        <f t="shared" si="4"/>
        <v>0</v>
      </c>
      <c r="R28" s="27">
        <f t="shared" si="5"/>
        <v>1</v>
      </c>
      <c r="S28" s="28">
        <f t="shared" si="6"/>
        <v>18</v>
      </c>
      <c r="T28" s="28">
        <f t="shared" si="7"/>
        <v>0.43743344032001963</v>
      </c>
      <c r="U28" s="27">
        <f t="shared" si="8"/>
        <v>0.19182098765432098</v>
      </c>
      <c r="V28" s="26">
        <v>1</v>
      </c>
      <c r="W28" s="28">
        <f t="shared" si="9"/>
        <v>0.43851468583194664</v>
      </c>
      <c r="X28" s="27">
        <f t="shared" si="10"/>
        <v>5</v>
      </c>
      <c r="Y28" s="27">
        <f t="shared" si="11"/>
        <v>2.368160937192207</v>
      </c>
      <c r="Z28" s="28">
        <f t="shared" si="12"/>
        <v>0.99106162113146301</v>
      </c>
      <c r="AA28" s="36">
        <f t="shared" si="13"/>
        <v>0.36</v>
      </c>
      <c r="AB28" s="36">
        <f t="shared" si="14"/>
        <v>1</v>
      </c>
      <c r="AC28" s="36">
        <f t="shared" si="15"/>
        <v>0</v>
      </c>
      <c r="AD28" s="37">
        <v>0.77528533743886618</v>
      </c>
      <c r="AE28" s="37">
        <v>0.75360492427959547</v>
      </c>
      <c r="AF28" s="37"/>
      <c r="AG28" s="37">
        <v>0.76869989930576421</v>
      </c>
    </row>
    <row r="29" spans="1:33" x14ac:dyDescent="0.3">
      <c r="A29" s="42"/>
      <c r="B29" s="42"/>
      <c r="C29" s="42"/>
      <c r="D29" s="26">
        <v>7.4</v>
      </c>
      <c r="E29" s="26">
        <v>2.4</v>
      </c>
      <c r="F29" s="26">
        <v>4</v>
      </c>
      <c r="G29" s="26">
        <v>2</v>
      </c>
      <c r="H29" s="26">
        <v>0.4</v>
      </c>
      <c r="I29" s="26">
        <v>46.4</v>
      </c>
      <c r="J29" s="26">
        <v>25.9</v>
      </c>
      <c r="K29" s="28">
        <f t="shared" si="0"/>
        <v>1.7915057915057915</v>
      </c>
      <c r="L29" s="26">
        <v>0.44</v>
      </c>
      <c r="M29" s="27"/>
      <c r="N29" s="27">
        <f t="shared" si="1"/>
        <v>0.98163999999999996</v>
      </c>
      <c r="O29" s="27">
        <f t="shared" si="2"/>
        <v>1.0345864770195246</v>
      </c>
      <c r="P29" s="27">
        <f t="shared" si="3"/>
        <v>0.45723957374517377</v>
      </c>
      <c r="Q29" s="27">
        <f t="shared" si="4"/>
        <v>0</v>
      </c>
      <c r="R29" s="27">
        <f t="shared" si="5"/>
        <v>1</v>
      </c>
      <c r="S29" s="28">
        <f t="shared" si="6"/>
        <v>4</v>
      </c>
      <c r="T29" s="28">
        <f t="shared" si="7"/>
        <v>0.44195394382343622</v>
      </c>
      <c r="U29" s="27">
        <f t="shared" si="8"/>
        <v>6.4883378187876456E-2</v>
      </c>
      <c r="V29" s="26">
        <v>1</v>
      </c>
      <c r="W29" s="28">
        <f t="shared" si="9"/>
        <v>0.14681027083174492</v>
      </c>
      <c r="X29" s="27">
        <f t="shared" si="10"/>
        <v>5</v>
      </c>
      <c r="Y29" s="27">
        <f t="shared" si="11"/>
        <v>8.3339766982922701</v>
      </c>
      <c r="Z29" s="28">
        <f t="shared" si="12"/>
        <v>1</v>
      </c>
      <c r="AA29" s="36">
        <f t="shared" si="13"/>
        <v>0.08</v>
      </c>
      <c r="AB29" s="36">
        <f t="shared" si="14"/>
        <v>1</v>
      </c>
      <c r="AC29" s="36">
        <f t="shared" si="15"/>
        <v>0</v>
      </c>
      <c r="AD29" s="37">
        <v>0.8108421234818316</v>
      </c>
      <c r="AE29" s="37">
        <v>0.77466381600701395</v>
      </c>
      <c r="AF29" s="37"/>
      <c r="AG29" s="37">
        <v>0.56990807653823994</v>
      </c>
    </row>
    <row r="30" spans="1:33" x14ac:dyDescent="0.3">
      <c r="A30" s="42"/>
      <c r="B30" s="42"/>
      <c r="C30" s="42"/>
      <c r="D30" s="26">
        <v>7.4</v>
      </c>
      <c r="E30" s="26">
        <v>7</v>
      </c>
      <c r="F30" s="26">
        <v>31</v>
      </c>
      <c r="G30" s="26">
        <v>8</v>
      </c>
      <c r="H30" s="26">
        <v>0.4</v>
      </c>
      <c r="I30" s="26">
        <v>132.1</v>
      </c>
      <c r="J30" s="26">
        <v>69.5</v>
      </c>
      <c r="K30" s="28">
        <f t="shared" si="0"/>
        <v>1.9007194244604315</v>
      </c>
      <c r="L30" s="26">
        <v>0.44</v>
      </c>
      <c r="M30" s="27"/>
      <c r="N30" s="27">
        <f t="shared" si="1"/>
        <v>0.94645000000000001</v>
      </c>
      <c r="O30" s="27">
        <f t="shared" si="2"/>
        <v>1.0345864770195246</v>
      </c>
      <c r="P30" s="27">
        <f t="shared" si="3"/>
        <v>0.46772333381294956</v>
      </c>
      <c r="Q30" s="27">
        <f t="shared" si="4"/>
        <v>0.29857025909289908</v>
      </c>
      <c r="R30" s="27">
        <f t="shared" si="5"/>
        <v>1.0126274169979694</v>
      </c>
      <c r="S30" s="28">
        <f t="shared" si="6"/>
        <v>31.690020186029951</v>
      </c>
      <c r="T30" s="28">
        <f t="shared" si="7"/>
        <v>0.45208722924775169</v>
      </c>
      <c r="U30" s="27">
        <f t="shared" si="8"/>
        <v>0.66302686781659625</v>
      </c>
      <c r="V30" s="26">
        <v>0</v>
      </c>
      <c r="W30" s="28">
        <f t="shared" si="9"/>
        <v>5</v>
      </c>
      <c r="X30" s="27">
        <f t="shared" si="10"/>
        <v>8</v>
      </c>
      <c r="Y30" s="27">
        <f t="shared" si="11"/>
        <v>-0.59485021689869777</v>
      </c>
      <c r="Z30" s="28">
        <f t="shared" si="12"/>
        <v>0.27597179847068976</v>
      </c>
      <c r="AA30" s="36">
        <f t="shared" si="13"/>
        <v>0.63380040372059898</v>
      </c>
      <c r="AB30" s="36">
        <f t="shared" si="14"/>
        <v>0</v>
      </c>
      <c r="AC30" s="36">
        <f t="shared" si="15"/>
        <v>1</v>
      </c>
      <c r="AD30" s="37">
        <v>0.13433929948185944</v>
      </c>
      <c r="AE30" s="37">
        <v>0.1994875840388261</v>
      </c>
      <c r="AF30" s="37"/>
      <c r="AG30" s="37">
        <v>0.29190708115705893</v>
      </c>
    </row>
    <row r="31" spans="1:33" x14ac:dyDescent="0.3">
      <c r="A31" s="42"/>
      <c r="B31" s="42"/>
      <c r="C31" s="42"/>
      <c r="D31" s="26">
        <v>7.4</v>
      </c>
      <c r="E31" s="26">
        <v>7.9</v>
      </c>
      <c r="F31" s="26">
        <v>44</v>
      </c>
      <c r="G31" s="26">
        <v>9</v>
      </c>
      <c r="H31" s="26">
        <v>0.4</v>
      </c>
      <c r="I31" s="26">
        <v>150.4</v>
      </c>
      <c r="J31" s="26">
        <v>78.8</v>
      </c>
      <c r="K31" s="28">
        <f t="shared" si="0"/>
        <v>1.9086294416243657</v>
      </c>
      <c r="L31" s="26">
        <v>0.43</v>
      </c>
      <c r="M31" s="27"/>
      <c r="N31" s="27">
        <f t="shared" si="1"/>
        <v>0.93956499999999998</v>
      </c>
      <c r="O31" s="27">
        <f t="shared" si="2"/>
        <v>1.0345864770195246</v>
      </c>
      <c r="P31" s="27">
        <f t="shared" si="3"/>
        <v>0.46625316954314733</v>
      </c>
      <c r="Q31" s="27">
        <f t="shared" si="4"/>
        <v>0.5567277084540817</v>
      </c>
      <c r="R31" s="27">
        <f t="shared" si="5"/>
        <v>1.0169999999999999</v>
      </c>
      <c r="S31" s="28">
        <f t="shared" si="6"/>
        <v>45.304727708454081</v>
      </c>
      <c r="T31" s="28">
        <f t="shared" si="7"/>
        <v>0.45066621292629583</v>
      </c>
      <c r="U31" s="27">
        <f t="shared" si="8"/>
        <v>0.24233358118257842</v>
      </c>
      <c r="V31" s="26">
        <v>0</v>
      </c>
      <c r="W31" s="28">
        <f t="shared" si="9"/>
        <v>5</v>
      </c>
      <c r="X31" s="27">
        <f t="shared" si="10"/>
        <v>9</v>
      </c>
      <c r="Y31" s="27">
        <f t="shared" si="11"/>
        <v>-5.4908741881775693</v>
      </c>
      <c r="Z31" s="28">
        <f t="shared" si="12"/>
        <v>1.9997459263442931E-8</v>
      </c>
      <c r="AA31" s="36">
        <f t="shared" si="13"/>
        <v>0.90609455416908158</v>
      </c>
      <c r="AB31" s="36">
        <f t="shared" si="14"/>
        <v>0</v>
      </c>
      <c r="AC31" s="36">
        <f t="shared" si="15"/>
        <v>1</v>
      </c>
      <c r="AD31" s="37">
        <v>3.2212844009725058E-2</v>
      </c>
      <c r="AE31" s="37">
        <v>5.6978076574651162E-2</v>
      </c>
      <c r="AF31" s="37"/>
      <c r="AG31" s="37">
        <v>4.0084968481800876E-2</v>
      </c>
    </row>
    <row r="32" spans="1:33" x14ac:dyDescent="0.3">
      <c r="A32" s="42"/>
      <c r="B32" s="42"/>
      <c r="C32" s="42"/>
      <c r="D32" s="26">
        <v>7.4</v>
      </c>
      <c r="E32" s="26">
        <v>8.8000000000000007</v>
      </c>
      <c r="F32" s="26">
        <v>44</v>
      </c>
      <c r="G32" s="26">
        <v>5</v>
      </c>
      <c r="H32" s="26">
        <v>0.4</v>
      </c>
      <c r="I32" s="26">
        <v>169.1</v>
      </c>
      <c r="J32" s="26">
        <v>88.5</v>
      </c>
      <c r="K32" s="28">
        <f t="shared" si="0"/>
        <v>1.9107344632768362</v>
      </c>
      <c r="L32" s="26">
        <v>0.42</v>
      </c>
      <c r="M32" s="27"/>
      <c r="N32" s="27">
        <f t="shared" si="1"/>
        <v>0.93267999999999995</v>
      </c>
      <c r="O32" s="27">
        <f t="shared" si="2"/>
        <v>1.0345864770195246</v>
      </c>
      <c r="P32" s="27">
        <f t="shared" si="3"/>
        <v>0.46334699299435023</v>
      </c>
      <c r="Q32" s="27">
        <f t="shared" si="4"/>
        <v>0</v>
      </c>
      <c r="R32" s="27">
        <f t="shared" si="5"/>
        <v>1</v>
      </c>
      <c r="S32" s="28">
        <f t="shared" si="6"/>
        <v>44</v>
      </c>
      <c r="T32" s="28">
        <f t="shared" si="7"/>
        <v>0.44785719056485018</v>
      </c>
      <c r="U32" s="27">
        <f t="shared" si="8"/>
        <v>0.22113848836614275</v>
      </c>
      <c r="V32" s="26">
        <v>0</v>
      </c>
      <c r="W32" s="28">
        <f t="shared" si="9"/>
        <v>5</v>
      </c>
      <c r="X32" s="27">
        <f t="shared" si="10"/>
        <v>5</v>
      </c>
      <c r="Y32" s="27">
        <f t="shared" si="11"/>
        <v>-5.027819602859732</v>
      </c>
      <c r="Z32" s="28">
        <f t="shared" si="12"/>
        <v>2.4804411436999398E-7</v>
      </c>
      <c r="AA32" s="36">
        <f t="shared" si="13"/>
        <v>0.88</v>
      </c>
      <c r="AB32" s="36">
        <f t="shared" si="14"/>
        <v>0</v>
      </c>
      <c r="AC32" s="36">
        <f t="shared" si="15"/>
        <v>1</v>
      </c>
      <c r="AD32" s="37">
        <v>2.6502709688198869E-2</v>
      </c>
      <c r="AE32" s="37">
        <v>6.9446744599771681E-2</v>
      </c>
      <c r="AF32" s="37"/>
      <c r="AG32" s="37">
        <v>5.0441878843484729E-2</v>
      </c>
    </row>
    <row r="33" spans="1:33" x14ac:dyDescent="0.3">
      <c r="A33" s="42"/>
      <c r="B33" s="42"/>
      <c r="C33" s="42"/>
      <c r="D33" s="26">
        <v>7.4</v>
      </c>
      <c r="E33" s="26">
        <v>6.5</v>
      </c>
      <c r="F33" s="26">
        <v>38</v>
      </c>
      <c r="G33" s="26">
        <v>8</v>
      </c>
      <c r="H33" s="26">
        <v>0.4</v>
      </c>
      <c r="I33" s="26">
        <v>119.6</v>
      </c>
      <c r="J33" s="26">
        <v>62.6</v>
      </c>
      <c r="K33" s="28">
        <f t="shared" si="0"/>
        <v>1.9105431309904153</v>
      </c>
      <c r="L33" s="26">
        <v>0.44</v>
      </c>
      <c r="M33" s="27"/>
      <c r="N33" s="27">
        <f t="shared" si="1"/>
        <v>0.95027499999999998</v>
      </c>
      <c r="O33" s="27">
        <f t="shared" si="2"/>
        <v>1.0345864770195246</v>
      </c>
      <c r="P33" s="27">
        <f t="shared" si="3"/>
        <v>0.47204075718849836</v>
      </c>
      <c r="Q33" s="27">
        <f t="shared" si="4"/>
        <v>0.29857025909289908</v>
      </c>
      <c r="R33" s="27">
        <f t="shared" si="5"/>
        <v>1.0126274169979694</v>
      </c>
      <c r="S33" s="28">
        <f t="shared" si="6"/>
        <v>38.77841210501574</v>
      </c>
      <c r="T33" s="28">
        <f t="shared" si="7"/>
        <v>0.45626032011202294</v>
      </c>
      <c r="U33" s="27">
        <f t="shared" si="8"/>
        <v>7.3239904499599898E-2</v>
      </c>
      <c r="V33" s="26">
        <v>0</v>
      </c>
      <c r="W33" s="28">
        <f t="shared" si="9"/>
        <v>5</v>
      </c>
      <c r="X33" s="27">
        <f t="shared" si="10"/>
        <v>8</v>
      </c>
      <c r="Y33" s="27">
        <f t="shared" si="11"/>
        <v>-3.3683643885117922</v>
      </c>
      <c r="Z33" s="28">
        <f t="shared" si="12"/>
        <v>3.7807792873818303E-4</v>
      </c>
      <c r="AA33" s="36">
        <f t="shared" si="13"/>
        <v>0.77556824210031483</v>
      </c>
      <c r="AB33" s="36">
        <f t="shared" si="14"/>
        <v>0</v>
      </c>
      <c r="AC33" s="36">
        <f t="shared" si="15"/>
        <v>1</v>
      </c>
      <c r="AD33" s="37">
        <v>6.3063321933219577E-2</v>
      </c>
      <c r="AE33" s="37">
        <v>9.631160468900879E-2</v>
      </c>
      <c r="AF33" s="37"/>
      <c r="AG33" s="37">
        <v>7.2606629386869667E-2</v>
      </c>
    </row>
    <row r="34" spans="1:33" x14ac:dyDescent="0.3">
      <c r="A34" s="42"/>
      <c r="B34" s="42"/>
      <c r="C34" s="42"/>
      <c r="D34" s="26">
        <v>7.4</v>
      </c>
      <c r="E34" s="26">
        <v>6.8</v>
      </c>
      <c r="F34" s="26">
        <v>15</v>
      </c>
      <c r="G34" s="26">
        <v>14</v>
      </c>
      <c r="H34" s="26">
        <v>0.4</v>
      </c>
      <c r="I34" s="26">
        <v>126.1</v>
      </c>
      <c r="J34" s="26">
        <v>64.099999999999994</v>
      </c>
      <c r="K34" s="28">
        <f t="shared" si="0"/>
        <v>1.967238689547582</v>
      </c>
      <c r="L34" s="26">
        <v>0.45</v>
      </c>
      <c r="M34" s="27"/>
      <c r="N34" s="27">
        <f t="shared" si="1"/>
        <v>0.94798000000000004</v>
      </c>
      <c r="O34" s="27">
        <f t="shared" si="2"/>
        <v>1.0345864770195246</v>
      </c>
      <c r="P34" s="27">
        <f t="shared" si="3"/>
        <v>0.48487476255850243</v>
      </c>
      <c r="Q34" s="27">
        <f t="shared" si="4"/>
        <v>2.204745857525146</v>
      </c>
      <c r="R34" s="27">
        <f t="shared" si="5"/>
        <v>1.042383203414835</v>
      </c>
      <c r="S34" s="28">
        <f t="shared" si="6"/>
        <v>17.840493908747671</v>
      </c>
      <c r="T34" s="28">
        <f t="shared" si="7"/>
        <v>0.46866528156771176</v>
      </c>
      <c r="U34" s="27">
        <f t="shared" si="8"/>
        <v>0.1900366941502114</v>
      </c>
      <c r="V34" s="26">
        <v>1</v>
      </c>
      <c r="W34" s="28">
        <f t="shared" si="9"/>
        <v>0.40548489854961722</v>
      </c>
      <c r="X34" s="27">
        <f t="shared" si="10"/>
        <v>14</v>
      </c>
      <c r="Y34" s="27">
        <f t="shared" si="11"/>
        <v>5.3430895632977791</v>
      </c>
      <c r="Z34" s="28">
        <f t="shared" si="12"/>
        <v>0.99999995431220712</v>
      </c>
      <c r="AA34" s="36">
        <f t="shared" si="13"/>
        <v>0.35680987817495341</v>
      </c>
      <c r="AB34" s="36">
        <f t="shared" si="14"/>
        <v>1</v>
      </c>
      <c r="AC34" s="36">
        <f t="shared" si="15"/>
        <v>0</v>
      </c>
      <c r="AD34" s="37">
        <v>0.89133884104163064</v>
      </c>
      <c r="AE34" s="37">
        <v>0.79311592660390351</v>
      </c>
      <c r="AF34" s="37"/>
      <c r="AG34" s="37">
        <v>0.77528397411222538</v>
      </c>
    </row>
    <row r="35" spans="1:33" x14ac:dyDescent="0.3">
      <c r="A35" s="42"/>
      <c r="B35" s="42"/>
      <c r="C35" s="42"/>
      <c r="D35" s="26">
        <v>7.4</v>
      </c>
      <c r="E35" s="26">
        <v>2.2000000000000002</v>
      </c>
      <c r="F35" s="26">
        <v>15</v>
      </c>
      <c r="G35" s="26">
        <v>15</v>
      </c>
      <c r="H35" s="26">
        <v>0.4</v>
      </c>
      <c r="I35" s="26">
        <v>39.9</v>
      </c>
      <c r="J35" s="26">
        <v>35.1</v>
      </c>
      <c r="K35" s="28">
        <f t="shared" si="0"/>
        <v>1.1367521367521367</v>
      </c>
      <c r="L35" s="26">
        <v>0.28000000000000003</v>
      </c>
      <c r="M35" s="27"/>
      <c r="N35" s="27">
        <f t="shared" si="1"/>
        <v>0.98316999999999999</v>
      </c>
      <c r="O35" s="27">
        <f t="shared" si="2"/>
        <v>1.0345864770195246</v>
      </c>
      <c r="P35" s="27">
        <f t="shared" si="3"/>
        <v>0.29058135555555553</v>
      </c>
      <c r="Q35" s="27">
        <f t="shared" si="4"/>
        <v>2.4981627346432429</v>
      </c>
      <c r="R35" s="27">
        <f t="shared" si="5"/>
        <v>1.0480947501931113</v>
      </c>
      <c r="S35" s="28">
        <f t="shared" si="6"/>
        <v>18.219583987539913</v>
      </c>
      <c r="T35" s="28">
        <f t="shared" si="7"/>
        <v>0.28086715031562481</v>
      </c>
      <c r="U35" s="27">
        <f t="shared" si="8"/>
        <v>0.19429822219395626</v>
      </c>
      <c r="V35" s="26">
        <v>1</v>
      </c>
      <c r="W35" s="28">
        <f t="shared" si="9"/>
        <v>0.69177980399492567</v>
      </c>
      <c r="X35" s="27">
        <f t="shared" si="10"/>
        <v>15</v>
      </c>
      <c r="Y35" s="27">
        <f t="shared" si="11"/>
        <v>1.9511511155438785</v>
      </c>
      <c r="Z35" s="28">
        <f t="shared" si="12"/>
        <v>0.97448046392049747</v>
      </c>
      <c r="AA35" s="36">
        <f t="shared" si="13"/>
        <v>0.36439167975079828</v>
      </c>
      <c r="AB35" s="36">
        <f t="shared" si="14"/>
        <v>1</v>
      </c>
      <c r="AC35" s="36">
        <f t="shared" si="15"/>
        <v>0</v>
      </c>
      <c r="AD35" s="37">
        <v>0.73565418723771214</v>
      </c>
      <c r="AE35" s="37">
        <v>0.62278242894231706</v>
      </c>
      <c r="AF35" s="37"/>
      <c r="AG35" s="37">
        <v>0.62321631162477875</v>
      </c>
    </row>
    <row r="36" spans="1:33" x14ac:dyDescent="0.3">
      <c r="A36" s="42"/>
      <c r="B36" s="42"/>
      <c r="C36" s="42"/>
      <c r="D36" s="26">
        <v>7.4</v>
      </c>
      <c r="E36" s="26">
        <v>9.9</v>
      </c>
      <c r="F36" s="26">
        <v>9</v>
      </c>
      <c r="G36" s="26">
        <v>9</v>
      </c>
      <c r="H36" s="26">
        <v>0.4</v>
      </c>
      <c r="I36" s="26">
        <v>181.7</v>
      </c>
      <c r="J36" s="26">
        <v>99.9</v>
      </c>
      <c r="K36" s="28">
        <f t="shared" si="0"/>
        <v>1.8188188188188186</v>
      </c>
      <c r="L36" s="26">
        <v>0.4</v>
      </c>
      <c r="M36" s="27"/>
      <c r="N36" s="27">
        <f t="shared" si="1"/>
        <v>0.90966999999999998</v>
      </c>
      <c r="O36" s="27">
        <f t="shared" si="2"/>
        <v>1.0345864770195246</v>
      </c>
      <c r="P36" s="27">
        <f t="shared" si="3"/>
        <v>0.43017647787787783</v>
      </c>
      <c r="Q36" s="27">
        <f t="shared" si="4"/>
        <v>0.5567277084540817</v>
      </c>
      <c r="R36" s="27">
        <f t="shared" si="5"/>
        <v>1.0169999999999999</v>
      </c>
      <c r="S36" s="28">
        <f t="shared" si="6"/>
        <v>9.7097277084540803</v>
      </c>
      <c r="T36" s="28">
        <f t="shared" si="7"/>
        <v>0.41579557381916138</v>
      </c>
      <c r="U36" s="27">
        <f t="shared" si="8"/>
        <v>0.11056892571296036</v>
      </c>
      <c r="V36" s="26">
        <v>1</v>
      </c>
      <c r="W36" s="28">
        <f t="shared" si="9"/>
        <v>0.26592136298461228</v>
      </c>
      <c r="X36" s="27">
        <f t="shared" si="10"/>
        <v>9</v>
      </c>
      <c r="Y36" s="27">
        <f t="shared" si="11"/>
        <v>7.8665877063798773</v>
      </c>
      <c r="Z36" s="28">
        <f t="shared" si="12"/>
        <v>0.99999999999999822</v>
      </c>
      <c r="AA36" s="36">
        <f t="shared" si="13"/>
        <v>0.1941945541690816</v>
      </c>
      <c r="AB36" s="36">
        <f t="shared" si="14"/>
        <v>1</v>
      </c>
      <c r="AC36" s="36">
        <f t="shared" si="15"/>
        <v>0</v>
      </c>
      <c r="AD36" s="37">
        <v>1.0297338355080672</v>
      </c>
      <c r="AE36" s="37">
        <v>0.95284103909172424</v>
      </c>
      <c r="AF36" s="37"/>
      <c r="AG36" s="37">
        <v>0.5984170447788042</v>
      </c>
    </row>
    <row r="37" spans="1:33" x14ac:dyDescent="0.3">
      <c r="A37" s="42"/>
      <c r="B37" s="42"/>
      <c r="C37" s="42"/>
      <c r="D37" s="26">
        <v>7.4</v>
      </c>
      <c r="E37" s="26">
        <v>7.9</v>
      </c>
      <c r="F37" s="26">
        <v>40</v>
      </c>
      <c r="G37" s="26">
        <v>11</v>
      </c>
      <c r="H37" s="26">
        <v>0.4</v>
      </c>
      <c r="I37" s="26">
        <v>138.80000000000001</v>
      </c>
      <c r="J37" s="26">
        <v>74.8</v>
      </c>
      <c r="K37" s="28">
        <f t="shared" si="0"/>
        <v>1.8556149732620324</v>
      </c>
      <c r="L37" s="26">
        <v>0.42</v>
      </c>
      <c r="M37" s="27"/>
      <c r="N37" s="27">
        <f t="shared" si="1"/>
        <v>0.93956499999999998</v>
      </c>
      <c r="O37" s="27">
        <f t="shared" si="2"/>
        <v>1.0345864770195246</v>
      </c>
      <c r="P37" s="27">
        <f t="shared" si="3"/>
        <v>0.45330242941176474</v>
      </c>
      <c r="Q37" s="27">
        <f t="shared" si="4"/>
        <v>1.208949820871366</v>
      </c>
      <c r="R37" s="27">
        <f t="shared" si="5"/>
        <v>1.0264828726939095</v>
      </c>
      <c r="S37" s="28">
        <f t="shared" ref="S37:S55" si="16">IF(Q37+R37*F37&lt;=50,Q37+R37*F37,50)</f>
        <v>42.268264728627749</v>
      </c>
      <c r="T37" s="28">
        <f t="shared" si="7"/>
        <v>0.4381484191806328</v>
      </c>
      <c r="U37" s="27">
        <f t="shared" si="8"/>
        <v>0.1873824909480637</v>
      </c>
      <c r="V37" s="26">
        <v>0</v>
      </c>
      <c r="W37" s="28">
        <f t="shared" ref="W37:W55" si="17">IF(S37&lt;=30,U37/T37,5)</f>
        <v>5</v>
      </c>
      <c r="X37" s="27">
        <f t="shared" ref="X37:X55" si="18">IF(G37&lt;5,5,IF(G37&gt;35,35,G37))</f>
        <v>11</v>
      </c>
      <c r="Y37" s="27">
        <f t="shared" ref="Y37:Y55" si="19">-(F37*(1+0.004*X37)-13.32*LN(P37)-29.53*LN(D37)-3.7*LN(J37/100)+0.05*X37+16.85)/2.7</f>
        <v>-4.3219728343786468</v>
      </c>
      <c r="Z37" s="28">
        <f t="shared" ref="Z37:Z55" si="20">_xlfn.NORM.S.DIST(Y37,TRUE)</f>
        <v>7.7320116151486468E-6</v>
      </c>
      <c r="AA37" s="36">
        <f t="shared" ref="AA37:AA55" si="21">S37/50</f>
        <v>0.84536529457255494</v>
      </c>
      <c r="AB37" s="36">
        <f t="shared" si="14"/>
        <v>0</v>
      </c>
      <c r="AC37" s="36">
        <f t="shared" ref="AC37:AC55" si="22">IF(AND(V37=0,W37&gt;1),1,0)</f>
        <v>1</v>
      </c>
      <c r="AD37" s="37">
        <v>8.8506121640071683E-2</v>
      </c>
      <c r="AE37" s="37">
        <v>0.11313847286291848</v>
      </c>
      <c r="AF37" s="37"/>
      <c r="AG37" s="37">
        <v>0.16518747620658747</v>
      </c>
    </row>
    <row r="38" spans="1:33" x14ac:dyDescent="0.3">
      <c r="A38" s="42"/>
      <c r="B38" s="42"/>
      <c r="C38" s="42"/>
      <c r="D38" s="26">
        <v>7.4</v>
      </c>
      <c r="E38" s="26">
        <v>9</v>
      </c>
      <c r="F38" s="26">
        <v>50</v>
      </c>
      <c r="G38" s="26">
        <v>4</v>
      </c>
      <c r="H38" s="26">
        <v>0.4</v>
      </c>
      <c r="I38" s="26">
        <v>157</v>
      </c>
      <c r="J38" s="26">
        <v>82.5</v>
      </c>
      <c r="K38" s="28">
        <f t="shared" si="0"/>
        <v>1.9030303030303031</v>
      </c>
      <c r="L38" s="26">
        <v>0.42</v>
      </c>
      <c r="M38" s="27"/>
      <c r="N38" s="27">
        <f t="shared" si="1"/>
        <v>0.93115000000000003</v>
      </c>
      <c r="O38" s="27">
        <f t="shared" si="2"/>
        <v>1.0345864770195246</v>
      </c>
      <c r="P38" s="27">
        <f t="shared" si="3"/>
        <v>0.46072173333333333</v>
      </c>
      <c r="Q38" s="27">
        <f t="shared" si="4"/>
        <v>0</v>
      </c>
      <c r="R38" s="27">
        <f t="shared" si="5"/>
        <v>1</v>
      </c>
      <c r="S38" s="28">
        <f t="shared" si="16"/>
        <v>50</v>
      </c>
      <c r="T38" s="28">
        <f t="shared" si="7"/>
        <v>0.44531969397144811</v>
      </c>
      <c r="U38" s="27">
        <f t="shared" si="8"/>
        <v>0.30303870636902364</v>
      </c>
      <c r="V38" s="26">
        <v>0</v>
      </c>
      <c r="W38" s="28">
        <f t="shared" si="17"/>
        <v>5</v>
      </c>
      <c r="X38" s="27">
        <f t="shared" si="18"/>
        <v>5</v>
      </c>
      <c r="Y38" s="27">
        <f t="shared" si="19"/>
        <v>-7.4187231717248947</v>
      </c>
      <c r="Z38" s="28">
        <f t="shared" si="20"/>
        <v>5.9127392862155713E-14</v>
      </c>
      <c r="AA38" s="36">
        <f t="shared" si="21"/>
        <v>1</v>
      </c>
      <c r="AB38" s="36">
        <f t="shared" si="14"/>
        <v>0</v>
      </c>
      <c r="AC38" s="36">
        <f t="shared" si="22"/>
        <v>1</v>
      </c>
      <c r="AD38" s="37">
        <v>3.3351990232659057E-2</v>
      </c>
      <c r="AE38" s="37">
        <v>4.0830807599748914E-2</v>
      </c>
      <c r="AF38" s="37"/>
      <c r="AG38" s="37">
        <v>4.9890164365751936E-2</v>
      </c>
    </row>
    <row r="39" spans="1:33" x14ac:dyDescent="0.3">
      <c r="A39" s="42"/>
      <c r="B39" s="42"/>
      <c r="C39" s="42"/>
      <c r="D39" s="26">
        <v>7.4</v>
      </c>
      <c r="E39" s="26">
        <v>7.2</v>
      </c>
      <c r="F39" s="26">
        <v>21</v>
      </c>
      <c r="G39" s="26">
        <v>13</v>
      </c>
      <c r="H39" s="26">
        <v>0.4</v>
      </c>
      <c r="I39" s="26">
        <v>123.3</v>
      </c>
      <c r="J39" s="26">
        <v>55</v>
      </c>
      <c r="K39" s="28">
        <f t="shared" si="0"/>
        <v>2.2418181818181817</v>
      </c>
      <c r="L39" s="26">
        <v>0.51</v>
      </c>
      <c r="M39" s="27"/>
      <c r="N39" s="27">
        <f t="shared" si="1"/>
        <v>0.94491999999999998</v>
      </c>
      <c r="O39" s="27">
        <f t="shared" si="2"/>
        <v>1.0345864770195246</v>
      </c>
      <c r="P39" s="27">
        <f t="shared" si="3"/>
        <v>0.55076809745454547</v>
      </c>
      <c r="Q39" s="27">
        <f t="shared" si="4"/>
        <v>1.888418384193032</v>
      </c>
      <c r="R39" s="27">
        <f t="shared" si="5"/>
        <v>1.0368721665810319</v>
      </c>
      <c r="S39" s="28">
        <f t="shared" si="16"/>
        <v>23.662733882394701</v>
      </c>
      <c r="T39" s="28">
        <f t="shared" si="7"/>
        <v>0.53235578628595537</v>
      </c>
      <c r="U39" s="27">
        <f t="shared" si="8"/>
        <v>0.26764729237753404</v>
      </c>
      <c r="V39" s="26">
        <v>1</v>
      </c>
      <c r="W39" s="28">
        <f t="shared" si="17"/>
        <v>0.50276018270564471</v>
      </c>
      <c r="X39" s="27">
        <f t="shared" si="18"/>
        <v>13</v>
      </c>
      <c r="Y39" s="27">
        <f t="shared" si="19"/>
        <v>3.4648546666889524</v>
      </c>
      <c r="Z39" s="28">
        <f t="shared" si="20"/>
        <v>0.99973474095380399</v>
      </c>
      <c r="AA39" s="36">
        <f t="shared" si="21"/>
        <v>0.47325467764789403</v>
      </c>
      <c r="AB39" s="36">
        <f t="shared" si="14"/>
        <v>1</v>
      </c>
      <c r="AC39" s="36">
        <f t="shared" si="22"/>
        <v>0</v>
      </c>
      <c r="AD39" s="37">
        <v>0.86022930705490919</v>
      </c>
      <c r="AE39" s="37">
        <v>0.73577029955582141</v>
      </c>
      <c r="AF39" s="37"/>
      <c r="AG39" s="37">
        <v>0.73941611877868485</v>
      </c>
    </row>
    <row r="40" spans="1:33" x14ac:dyDescent="0.3">
      <c r="A40" s="42"/>
      <c r="B40" s="42"/>
      <c r="C40" s="42"/>
      <c r="D40" s="26">
        <v>7.4</v>
      </c>
      <c r="E40" s="26">
        <v>8.4</v>
      </c>
      <c r="F40" s="26">
        <v>31</v>
      </c>
      <c r="G40" s="26">
        <v>7</v>
      </c>
      <c r="H40" s="26">
        <v>0.4</v>
      </c>
      <c r="I40" s="26">
        <v>148</v>
      </c>
      <c r="J40" s="26">
        <v>67.7</v>
      </c>
      <c r="K40" s="28">
        <f t="shared" si="0"/>
        <v>2.1861152141802065</v>
      </c>
      <c r="L40" s="26">
        <v>0.49</v>
      </c>
      <c r="M40" s="27"/>
      <c r="N40" s="27">
        <f t="shared" si="1"/>
        <v>0.93574000000000002</v>
      </c>
      <c r="O40" s="27">
        <f t="shared" si="2"/>
        <v>1.0345864770195246</v>
      </c>
      <c r="P40" s="27">
        <f t="shared" si="3"/>
        <v>0.53186521713441659</v>
      </c>
      <c r="Q40" s="27">
        <f t="shared" si="4"/>
        <v>0.12032594375897732</v>
      </c>
      <c r="R40" s="27">
        <f t="shared" si="5"/>
        <v>1.008520259177452</v>
      </c>
      <c r="S40" s="28">
        <f t="shared" si="16"/>
        <v>31.384453978259991</v>
      </c>
      <c r="T40" s="28">
        <f t="shared" si="7"/>
        <v>0.51408483384263226</v>
      </c>
      <c r="U40" s="27">
        <f t="shared" si="8"/>
        <v>0.61019507390053862</v>
      </c>
      <c r="V40" s="26">
        <v>0</v>
      </c>
      <c r="W40" s="28">
        <f t="shared" si="17"/>
        <v>5</v>
      </c>
      <c r="X40" s="27">
        <f t="shared" si="18"/>
        <v>7</v>
      </c>
      <c r="Y40" s="27">
        <f t="shared" si="19"/>
        <v>6.7633140560678678E-2</v>
      </c>
      <c r="Z40" s="28">
        <f t="shared" si="20"/>
        <v>0.52696116328127585</v>
      </c>
      <c r="AA40" s="36">
        <f t="shared" si="21"/>
        <v>0.62768907956519981</v>
      </c>
      <c r="AB40" s="36">
        <f t="shared" si="14"/>
        <v>0</v>
      </c>
      <c r="AC40" s="36">
        <f t="shared" si="22"/>
        <v>1</v>
      </c>
      <c r="AD40" s="37">
        <v>0.19865998700621632</v>
      </c>
      <c r="AE40" s="37">
        <v>0.3600575010625312</v>
      </c>
      <c r="AF40" s="37"/>
      <c r="AG40" s="37">
        <v>0.43490693499165384</v>
      </c>
    </row>
    <row r="41" spans="1:33" x14ac:dyDescent="0.3">
      <c r="A41" s="42"/>
      <c r="B41" s="42"/>
      <c r="C41" s="42"/>
      <c r="D41" s="26">
        <v>7.4</v>
      </c>
      <c r="E41" s="26">
        <v>7.7</v>
      </c>
      <c r="F41" s="26">
        <v>39</v>
      </c>
      <c r="G41" s="26">
        <v>11</v>
      </c>
      <c r="H41" s="26">
        <v>0.4</v>
      </c>
      <c r="I41" s="26">
        <v>133</v>
      </c>
      <c r="J41" s="26">
        <v>82</v>
      </c>
      <c r="K41" s="28">
        <f t="shared" si="0"/>
        <v>1.6219512195121952</v>
      </c>
      <c r="L41" s="26">
        <v>0.37</v>
      </c>
      <c r="M41" s="27"/>
      <c r="N41" s="27">
        <f t="shared" si="1"/>
        <v>0.94109500000000001</v>
      </c>
      <c r="O41" s="27">
        <f t="shared" si="2"/>
        <v>1.0345864770195246</v>
      </c>
      <c r="P41" s="27">
        <f t="shared" si="3"/>
        <v>0.39686664756097562</v>
      </c>
      <c r="Q41" s="27">
        <f t="shared" si="4"/>
        <v>1.208949820871366</v>
      </c>
      <c r="R41" s="27">
        <f t="shared" si="5"/>
        <v>1.0264828726939095</v>
      </c>
      <c r="S41" s="28">
        <f t="shared" si="16"/>
        <v>41.241781855933837</v>
      </c>
      <c r="T41" s="28">
        <f t="shared" si="7"/>
        <v>0.38359929921400471</v>
      </c>
      <c r="U41" s="27">
        <f t="shared" si="8"/>
        <v>0.16264608881071091</v>
      </c>
      <c r="V41" s="26">
        <v>0</v>
      </c>
      <c r="W41" s="28">
        <f t="shared" si="17"/>
        <v>5</v>
      </c>
      <c r="X41" s="27">
        <f t="shared" si="18"/>
        <v>11</v>
      </c>
      <c r="Y41" s="27">
        <f t="shared" si="19"/>
        <v>-4.4652992846800617</v>
      </c>
      <c r="Z41" s="28">
        <f t="shared" si="20"/>
        <v>3.9978450619088079E-6</v>
      </c>
      <c r="AA41" s="36">
        <f t="shared" si="21"/>
        <v>0.82483563711867669</v>
      </c>
      <c r="AB41" s="36">
        <f t="shared" si="14"/>
        <v>0</v>
      </c>
      <c r="AC41" s="36">
        <f t="shared" si="22"/>
        <v>1</v>
      </c>
      <c r="AD41" s="37">
        <v>0.13179125061283006</v>
      </c>
      <c r="AE41" s="37">
        <v>8.7680106059579668E-2</v>
      </c>
      <c r="AF41" s="37"/>
      <c r="AG41" s="37">
        <v>6.6610453153098909E-2</v>
      </c>
    </row>
    <row r="42" spans="1:33" x14ac:dyDescent="0.3">
      <c r="A42" s="42"/>
      <c r="B42" s="42"/>
      <c r="C42" s="42"/>
      <c r="D42" s="26">
        <v>7.4</v>
      </c>
      <c r="E42" s="26">
        <v>8.9</v>
      </c>
      <c r="F42" s="26">
        <v>47</v>
      </c>
      <c r="G42" s="26">
        <v>4</v>
      </c>
      <c r="H42" s="26">
        <v>0.4</v>
      </c>
      <c r="I42" s="26">
        <v>160.1</v>
      </c>
      <c r="J42" s="26">
        <v>97.1</v>
      </c>
      <c r="K42" s="28">
        <f t="shared" si="0"/>
        <v>1.6488156539649845</v>
      </c>
      <c r="L42" s="26">
        <v>0.37</v>
      </c>
      <c r="M42" s="27"/>
      <c r="N42" s="27">
        <f t="shared" si="1"/>
        <v>0.93191500000000005</v>
      </c>
      <c r="O42" s="27">
        <f t="shared" si="2"/>
        <v>1.0345864770195246</v>
      </c>
      <c r="P42" s="27">
        <f t="shared" si="3"/>
        <v>0.39950457044284249</v>
      </c>
      <c r="Q42" s="27">
        <f t="shared" si="4"/>
        <v>0</v>
      </c>
      <c r="R42" s="27">
        <f t="shared" si="5"/>
        <v>1</v>
      </c>
      <c r="S42" s="28">
        <f t="shared" si="16"/>
        <v>47</v>
      </c>
      <c r="T42" s="28">
        <f t="shared" si="7"/>
        <v>0.3861490356937104</v>
      </c>
      <c r="U42" s="27">
        <f t="shared" si="8"/>
        <v>0.26641359040689799</v>
      </c>
      <c r="V42" s="26">
        <v>0</v>
      </c>
      <c r="W42" s="28">
        <f t="shared" si="17"/>
        <v>5</v>
      </c>
      <c r="X42" s="27">
        <f t="shared" si="18"/>
        <v>5</v>
      </c>
      <c r="Y42" s="27">
        <f t="shared" si="19"/>
        <v>-6.7654380635137095</v>
      </c>
      <c r="Z42" s="28">
        <f t="shared" si="20"/>
        <v>6.64532218147823E-12</v>
      </c>
      <c r="AA42" s="36">
        <f t="shared" si="21"/>
        <v>0.94</v>
      </c>
      <c r="AB42" s="36">
        <f t="shared" si="14"/>
        <v>0</v>
      </c>
      <c r="AC42" s="36">
        <f t="shared" si="22"/>
        <v>1</v>
      </c>
      <c r="AD42" s="37">
        <v>9.7049699879174875E-2</v>
      </c>
      <c r="AE42" s="37">
        <v>0.10149889512430404</v>
      </c>
      <c r="AF42" s="37"/>
      <c r="AG42" s="37">
        <v>0.17600345308645313</v>
      </c>
    </row>
    <row r="43" spans="1:33" x14ac:dyDescent="0.3">
      <c r="A43" s="42"/>
      <c r="B43" s="42"/>
      <c r="C43" s="42"/>
      <c r="D43" s="26">
        <v>7.4</v>
      </c>
      <c r="E43" s="26">
        <v>5.7</v>
      </c>
      <c r="F43" s="26">
        <v>14</v>
      </c>
      <c r="G43" s="26">
        <v>9</v>
      </c>
      <c r="H43" s="26">
        <v>0.4</v>
      </c>
      <c r="I43" s="26">
        <v>105.5</v>
      </c>
      <c r="J43" s="26">
        <v>55.9</v>
      </c>
      <c r="K43" s="28">
        <f t="shared" si="0"/>
        <v>1.8872987477638641</v>
      </c>
      <c r="L43" s="26">
        <v>0.44</v>
      </c>
      <c r="M43" s="27"/>
      <c r="N43" s="27">
        <f t="shared" si="1"/>
        <v>0.956395</v>
      </c>
      <c r="O43" s="27">
        <f t="shared" si="2"/>
        <v>1.0345864770195246</v>
      </c>
      <c r="P43" s="27">
        <f t="shared" si="3"/>
        <v>0.46930080232558136</v>
      </c>
      <c r="Q43" s="27">
        <f t="shared" si="4"/>
        <v>0.5567277084540817</v>
      </c>
      <c r="R43" s="27">
        <f t="shared" si="5"/>
        <v>1.0169999999999999</v>
      </c>
      <c r="S43" s="28">
        <f t="shared" si="16"/>
        <v>14.794727708454081</v>
      </c>
      <c r="T43" s="28">
        <f t="shared" si="7"/>
        <v>0.45361196260515668</v>
      </c>
      <c r="U43" s="27">
        <f t="shared" si="8"/>
        <v>0.15800266246413872</v>
      </c>
      <c r="V43" s="26">
        <v>1</v>
      </c>
      <c r="W43" s="28">
        <f t="shared" si="17"/>
        <v>0.34832119849024135</v>
      </c>
      <c r="X43" s="27">
        <f t="shared" si="18"/>
        <v>9</v>
      </c>
      <c r="Y43" s="27">
        <f t="shared" si="19"/>
        <v>5.5818636253513816</v>
      </c>
      <c r="Z43" s="28">
        <f t="shared" si="20"/>
        <v>0.99999998810225332</v>
      </c>
      <c r="AA43" s="36">
        <f t="shared" si="21"/>
        <v>0.29589455416908161</v>
      </c>
      <c r="AB43" s="36">
        <f t="shared" si="14"/>
        <v>1</v>
      </c>
      <c r="AC43" s="36">
        <f t="shared" si="22"/>
        <v>0</v>
      </c>
      <c r="AD43" s="37">
        <v>0.92982950336915227</v>
      </c>
      <c r="AE43" s="37">
        <v>0.81514948829120493</v>
      </c>
      <c r="AF43" s="37"/>
      <c r="AG43" s="37">
        <v>0.73705548773755158</v>
      </c>
    </row>
    <row r="44" spans="1:33" x14ac:dyDescent="0.3">
      <c r="A44" s="42"/>
      <c r="B44" s="42"/>
      <c r="C44" s="42"/>
      <c r="D44" s="26">
        <v>7.4</v>
      </c>
      <c r="E44" s="26">
        <v>6.5</v>
      </c>
      <c r="F44" s="26">
        <v>45</v>
      </c>
      <c r="G44" s="26">
        <v>5</v>
      </c>
      <c r="H44" s="26">
        <v>0.4</v>
      </c>
      <c r="I44" s="26">
        <v>122.1</v>
      </c>
      <c r="J44" s="26">
        <v>64.5</v>
      </c>
      <c r="K44" s="28">
        <f t="shared" si="0"/>
        <v>1.8930232558139535</v>
      </c>
      <c r="L44" s="26">
        <v>0.44</v>
      </c>
      <c r="M44" s="27"/>
      <c r="N44" s="27">
        <f t="shared" si="1"/>
        <v>0.95027499999999998</v>
      </c>
      <c r="O44" s="27">
        <f t="shared" si="2"/>
        <v>1.0345864770195246</v>
      </c>
      <c r="P44" s="27">
        <f t="shared" si="3"/>
        <v>0.46771209534883718</v>
      </c>
      <c r="Q44" s="27">
        <f t="shared" si="4"/>
        <v>0</v>
      </c>
      <c r="R44" s="27">
        <f t="shared" si="5"/>
        <v>1</v>
      </c>
      <c r="S44" s="28">
        <f t="shared" si="16"/>
        <v>45</v>
      </c>
      <c r="T44" s="28">
        <f t="shared" si="7"/>
        <v>0.45207636648822214</v>
      </c>
      <c r="U44" s="27">
        <f t="shared" si="8"/>
        <v>0.23762830323436382</v>
      </c>
      <c r="V44" s="26">
        <v>0</v>
      </c>
      <c r="W44" s="28">
        <f t="shared" si="17"/>
        <v>5</v>
      </c>
      <c r="X44" s="27">
        <f t="shared" si="18"/>
        <v>5</v>
      </c>
      <c r="Y44" s="27">
        <f t="shared" si="19"/>
        <v>-5.7928382589261167</v>
      </c>
      <c r="Z44" s="28">
        <f t="shared" si="20"/>
        <v>3.4603375072125245E-9</v>
      </c>
      <c r="AA44" s="36">
        <f t="shared" si="21"/>
        <v>0.9</v>
      </c>
      <c r="AB44" s="36">
        <f t="shared" si="14"/>
        <v>0</v>
      </c>
      <c r="AC44" s="36">
        <f t="shared" si="22"/>
        <v>1</v>
      </c>
      <c r="AD44" s="37">
        <v>3.3174452050873215E-2</v>
      </c>
      <c r="AE44" s="37">
        <v>5.4092861199798628E-2</v>
      </c>
      <c r="AF44" s="37"/>
      <c r="AG44" s="37">
        <v>3.6235870309674352E-2</v>
      </c>
    </row>
    <row r="45" spans="1:33" x14ac:dyDescent="0.3">
      <c r="A45" s="42"/>
      <c r="B45" s="42"/>
      <c r="C45" s="42"/>
      <c r="D45" s="26">
        <v>7.4</v>
      </c>
      <c r="E45" s="26">
        <v>7.5</v>
      </c>
      <c r="F45" s="26">
        <v>39</v>
      </c>
      <c r="G45" s="26">
        <v>8</v>
      </c>
      <c r="H45" s="26">
        <v>0.4</v>
      </c>
      <c r="I45" s="26">
        <v>142.69999999999999</v>
      </c>
      <c r="J45" s="26">
        <v>75.099999999999994</v>
      </c>
      <c r="K45" s="28">
        <f t="shared" si="0"/>
        <v>1.9001331557922769</v>
      </c>
      <c r="L45" s="26">
        <v>0.43</v>
      </c>
      <c r="M45" s="27"/>
      <c r="N45" s="27">
        <f t="shared" si="1"/>
        <v>0.94262500000000005</v>
      </c>
      <c r="O45" s="27">
        <f t="shared" si="2"/>
        <v>1.0345864770195246</v>
      </c>
      <c r="P45" s="27">
        <f t="shared" si="3"/>
        <v>0.46568938415446076</v>
      </c>
      <c r="Q45" s="27">
        <f t="shared" si="4"/>
        <v>0.29857025909289908</v>
      </c>
      <c r="R45" s="27">
        <f t="shared" si="5"/>
        <v>1.0126274169979694</v>
      </c>
      <c r="S45" s="28">
        <f t="shared" si="16"/>
        <v>39.791039522013705</v>
      </c>
      <c r="T45" s="28">
        <f t="shared" si="7"/>
        <v>0.450121275019983</v>
      </c>
      <c r="U45" s="27">
        <f t="shared" si="8"/>
        <v>0.11732275332951075</v>
      </c>
      <c r="V45" s="26">
        <v>0</v>
      </c>
      <c r="W45" s="28">
        <f t="shared" si="17"/>
        <v>5</v>
      </c>
      <c r="X45" s="27">
        <f t="shared" si="18"/>
        <v>8</v>
      </c>
      <c r="Y45" s="27">
        <f t="shared" si="19"/>
        <v>-3.5679327376599681</v>
      </c>
      <c r="Z45" s="28">
        <f t="shared" si="20"/>
        <v>1.7990441735600877E-4</v>
      </c>
      <c r="AA45" s="36">
        <f t="shared" si="21"/>
        <v>0.7958207904402741</v>
      </c>
      <c r="AB45" s="36">
        <f t="shared" si="14"/>
        <v>0</v>
      </c>
      <c r="AC45" s="36">
        <f t="shared" si="22"/>
        <v>1</v>
      </c>
      <c r="AD45" s="37">
        <v>0.14725971682387071</v>
      </c>
      <c r="AE45" s="37">
        <v>8.7650759784423452E-2</v>
      </c>
      <c r="AF45" s="37"/>
      <c r="AG45" s="37">
        <v>6.1072203956140228E-2</v>
      </c>
    </row>
    <row r="46" spans="1:33" x14ac:dyDescent="0.3">
      <c r="A46" s="42"/>
      <c r="B46" s="42"/>
      <c r="C46" s="42"/>
      <c r="D46" s="26">
        <v>7.4</v>
      </c>
      <c r="E46" s="26">
        <v>2.2999999999999998</v>
      </c>
      <c r="F46" s="26">
        <v>7</v>
      </c>
      <c r="G46" s="26">
        <v>9</v>
      </c>
      <c r="H46" s="26">
        <v>0.4</v>
      </c>
      <c r="I46" s="26">
        <v>41.9</v>
      </c>
      <c r="J46" s="26">
        <v>25.1</v>
      </c>
      <c r="K46" s="28">
        <f t="shared" si="0"/>
        <v>1.6693227091633465</v>
      </c>
      <c r="L46" s="26">
        <v>0.41</v>
      </c>
      <c r="M46" s="27"/>
      <c r="N46" s="27">
        <f t="shared" si="1"/>
        <v>0.98240499999999997</v>
      </c>
      <c r="O46" s="27">
        <f t="shared" si="2"/>
        <v>1.0345864770195246</v>
      </c>
      <c r="P46" s="27">
        <f t="shared" si="3"/>
        <v>0.42638725378486048</v>
      </c>
      <c r="Q46" s="27">
        <f t="shared" si="4"/>
        <v>0.5567277084540817</v>
      </c>
      <c r="R46" s="27">
        <f t="shared" si="5"/>
        <v>1.0169999999999999</v>
      </c>
      <c r="S46" s="28">
        <f t="shared" si="16"/>
        <v>7.6757277084540814</v>
      </c>
      <c r="T46" s="28">
        <f t="shared" si="7"/>
        <v>0.41213302440721322</v>
      </c>
      <c r="U46" s="27">
        <f t="shared" si="8"/>
        <v>9.3217715971048359E-2</v>
      </c>
      <c r="V46" s="26">
        <v>1</v>
      </c>
      <c r="W46" s="28">
        <f t="shared" si="17"/>
        <v>0.22618356319571087</v>
      </c>
      <c r="X46" s="27">
        <f t="shared" si="18"/>
        <v>9</v>
      </c>
      <c r="Y46" s="27">
        <f t="shared" si="19"/>
        <v>6.6974520456996656</v>
      </c>
      <c r="Z46" s="28">
        <f t="shared" si="20"/>
        <v>0.99999999998939582</v>
      </c>
      <c r="AA46" s="36">
        <f t="shared" si="21"/>
        <v>0.15351455416908164</v>
      </c>
      <c r="AB46" s="36">
        <f t="shared" si="14"/>
        <v>1</v>
      </c>
      <c r="AC46" s="36">
        <f t="shared" si="22"/>
        <v>0</v>
      </c>
      <c r="AD46" s="37">
        <v>1.0095379302616352</v>
      </c>
      <c r="AE46" s="37">
        <v>0.91753854386668976</v>
      </c>
      <c r="AF46" s="37"/>
      <c r="AG46" s="37">
        <v>0.56211283487758124</v>
      </c>
    </row>
    <row r="47" spans="1:33" x14ac:dyDescent="0.3">
      <c r="A47" s="42"/>
      <c r="B47" s="42"/>
      <c r="C47" s="42"/>
      <c r="D47" s="26">
        <v>7.4</v>
      </c>
      <c r="E47" s="26">
        <v>8</v>
      </c>
      <c r="F47" s="26">
        <v>9</v>
      </c>
      <c r="G47" s="26">
        <v>9</v>
      </c>
      <c r="H47" s="26">
        <v>0.4</v>
      </c>
      <c r="I47" s="26">
        <v>150.19999999999999</v>
      </c>
      <c r="J47" s="26">
        <v>76.400000000000006</v>
      </c>
      <c r="K47" s="28">
        <f t="shared" si="0"/>
        <v>1.9659685863874343</v>
      </c>
      <c r="L47" s="26">
        <v>0.44</v>
      </c>
      <c r="M47" s="27"/>
      <c r="N47" s="27">
        <f t="shared" si="1"/>
        <v>0.93879999999999997</v>
      </c>
      <c r="O47" s="27">
        <f t="shared" si="2"/>
        <v>1.0345864770195246</v>
      </c>
      <c r="P47" s="27">
        <f t="shared" si="3"/>
        <v>0.47986934031413608</v>
      </c>
      <c r="Q47" s="27">
        <f t="shared" si="4"/>
        <v>0.5567277084540817</v>
      </c>
      <c r="R47" s="27">
        <f t="shared" si="5"/>
        <v>1.0169999999999999</v>
      </c>
      <c r="S47" s="28">
        <f t="shared" si="16"/>
        <v>9.7097277084540803</v>
      </c>
      <c r="T47" s="28">
        <f t="shared" si="7"/>
        <v>0.4638271918037839</v>
      </c>
      <c r="U47" s="27">
        <f t="shared" si="8"/>
        <v>0.11056892571296036</v>
      </c>
      <c r="V47" s="26">
        <v>1</v>
      </c>
      <c r="W47" s="28">
        <f t="shared" si="17"/>
        <v>0.23838388017521644</v>
      </c>
      <c r="X47" s="27">
        <f t="shared" si="18"/>
        <v>9</v>
      </c>
      <c r="Y47" s="27">
        <f t="shared" si="19"/>
        <v>8.0383759192446149</v>
      </c>
      <c r="Z47" s="28">
        <f t="shared" si="20"/>
        <v>0.99999999999999956</v>
      </c>
      <c r="AA47" s="36">
        <f t="shared" si="21"/>
        <v>0.1941945541690816</v>
      </c>
      <c r="AB47" s="36">
        <f t="shared" si="14"/>
        <v>1</v>
      </c>
      <c r="AC47" s="36">
        <f t="shared" si="22"/>
        <v>0</v>
      </c>
      <c r="AD47" s="37">
        <v>0.916367612518181</v>
      </c>
      <c r="AE47" s="37">
        <v>0.89919271474583462</v>
      </c>
      <c r="AF47" s="37"/>
      <c r="AG47" s="37">
        <v>0.45699791821822172</v>
      </c>
    </row>
    <row r="48" spans="1:33" x14ac:dyDescent="0.3">
      <c r="A48" s="42"/>
      <c r="B48" s="42"/>
      <c r="C48" s="42"/>
      <c r="D48" s="26">
        <v>7.4</v>
      </c>
      <c r="E48" s="26">
        <v>10</v>
      </c>
      <c r="F48" s="26">
        <v>45</v>
      </c>
      <c r="G48" s="26">
        <v>11</v>
      </c>
      <c r="H48" s="26">
        <v>0.4</v>
      </c>
      <c r="I48" s="26">
        <v>187.1</v>
      </c>
      <c r="J48" s="26">
        <v>96.3</v>
      </c>
      <c r="K48" s="28">
        <f t="shared" si="0"/>
        <v>1.9428868120456906</v>
      </c>
      <c r="L48" s="26">
        <v>0.42</v>
      </c>
      <c r="M48" s="27"/>
      <c r="N48" s="27">
        <f t="shared" si="1"/>
        <v>0.90699999999999992</v>
      </c>
      <c r="O48" s="27">
        <f t="shared" si="2"/>
        <v>1.0345864770195246</v>
      </c>
      <c r="P48" s="27">
        <f t="shared" si="3"/>
        <v>0.45817156801661474</v>
      </c>
      <c r="Q48" s="27">
        <f t="shared" si="4"/>
        <v>1.208949820871366</v>
      </c>
      <c r="R48" s="27">
        <f t="shared" si="5"/>
        <v>1.0264828726939095</v>
      </c>
      <c r="S48" s="28">
        <f t="shared" si="16"/>
        <v>47.400679092097292</v>
      </c>
      <c r="T48" s="28">
        <f t="shared" si="7"/>
        <v>0.44285478130018918</v>
      </c>
      <c r="U48" s="27">
        <f t="shared" si="8"/>
        <v>0.27167867717729105</v>
      </c>
      <c r="V48" s="26">
        <v>0</v>
      </c>
      <c r="W48" s="28">
        <f t="shared" si="17"/>
        <v>5</v>
      </c>
      <c r="X48" s="27">
        <f t="shared" si="18"/>
        <v>11</v>
      </c>
      <c r="Y48" s="27">
        <f t="shared" si="19"/>
        <v>-5.8563727825850789</v>
      </c>
      <c r="Z48" s="28">
        <f t="shared" si="20"/>
        <v>2.3654283401962761E-9</v>
      </c>
      <c r="AA48" s="36">
        <f t="shared" si="21"/>
        <v>0.94801358184194584</v>
      </c>
      <c r="AB48" s="36">
        <f t="shared" si="14"/>
        <v>0</v>
      </c>
      <c r="AC48" s="36">
        <f t="shared" si="22"/>
        <v>1</v>
      </c>
      <c r="AD48" s="37">
        <v>4.9417408148412112E-2</v>
      </c>
      <c r="AE48" s="37">
        <v>6.2441078679742586E-2</v>
      </c>
      <c r="AF48" s="37"/>
      <c r="AG48" s="37">
        <v>0.11364767774016765</v>
      </c>
    </row>
    <row r="49" spans="1:33" x14ac:dyDescent="0.3">
      <c r="A49" s="42"/>
      <c r="B49" s="42"/>
      <c r="C49" s="42"/>
      <c r="D49" s="26">
        <v>7.4</v>
      </c>
      <c r="E49" s="26">
        <v>9.8000000000000007</v>
      </c>
      <c r="F49" s="26">
        <v>34</v>
      </c>
      <c r="G49" s="26">
        <v>7</v>
      </c>
      <c r="H49" s="26">
        <v>0.4</v>
      </c>
      <c r="I49" s="26">
        <v>183.3</v>
      </c>
      <c r="J49" s="26">
        <v>91.7</v>
      </c>
      <c r="K49" s="28">
        <f t="shared" si="0"/>
        <v>1.9989094874591058</v>
      </c>
      <c r="L49" s="26">
        <v>0.44</v>
      </c>
      <c r="M49" s="27"/>
      <c r="N49" s="27">
        <f t="shared" si="1"/>
        <v>0.91233999999999993</v>
      </c>
      <c r="O49" s="27">
        <f t="shared" si="2"/>
        <v>1.0345864770195246</v>
      </c>
      <c r="P49" s="27">
        <f t="shared" si="3"/>
        <v>0.47415812126499451</v>
      </c>
      <c r="Q49" s="27">
        <f t="shared" si="4"/>
        <v>0.12032594375897732</v>
      </c>
      <c r="R49" s="27">
        <f t="shared" si="5"/>
        <v>1.008520259177452</v>
      </c>
      <c r="S49" s="28">
        <f t="shared" si="16"/>
        <v>34.410014755792346</v>
      </c>
      <c r="T49" s="28">
        <f t="shared" si="7"/>
        <v>0.45830690019356041</v>
      </c>
      <c r="U49" s="27">
        <f t="shared" si="8"/>
        <v>-2.1887173620284628</v>
      </c>
      <c r="V49" s="26">
        <v>0</v>
      </c>
      <c r="W49" s="28">
        <f t="shared" si="17"/>
        <v>5</v>
      </c>
      <c r="X49" s="27">
        <f t="shared" si="18"/>
        <v>7</v>
      </c>
      <c r="Y49" s="27">
        <f t="shared" si="19"/>
        <v>-1.225358741857542</v>
      </c>
      <c r="Z49" s="28">
        <f t="shared" si="20"/>
        <v>0.1102200424017787</v>
      </c>
      <c r="AA49" s="36">
        <f t="shared" si="21"/>
        <v>0.68820029511584691</v>
      </c>
      <c r="AB49" s="36">
        <f t="shared" si="14"/>
        <v>0</v>
      </c>
      <c r="AC49" s="36">
        <f t="shared" si="22"/>
        <v>1</v>
      </c>
      <c r="AD49" s="37">
        <v>8.3748490024925445E-2</v>
      </c>
      <c r="AE49" s="37">
        <v>0.16974302456711479</v>
      </c>
      <c r="AF49" s="37"/>
      <c r="AG49" s="37">
        <v>0.31114656142013442</v>
      </c>
    </row>
    <row r="50" spans="1:33" x14ac:dyDescent="0.3">
      <c r="A50" s="42"/>
      <c r="B50" s="42"/>
      <c r="C50" s="42"/>
      <c r="D50" s="26">
        <v>7.4</v>
      </c>
      <c r="E50" s="26">
        <v>3.5</v>
      </c>
      <c r="F50" s="26">
        <v>10</v>
      </c>
      <c r="G50" s="26">
        <v>21</v>
      </c>
      <c r="H50" s="26">
        <v>0.4</v>
      </c>
      <c r="I50" s="26">
        <v>58.6</v>
      </c>
      <c r="J50" s="26">
        <v>54.6</v>
      </c>
      <c r="K50" s="28">
        <f t="shared" si="0"/>
        <v>1.0732600732600732</v>
      </c>
      <c r="L50" s="26">
        <v>0.26</v>
      </c>
      <c r="M50" s="27"/>
      <c r="N50" s="27">
        <f t="shared" si="1"/>
        <v>0.97322500000000001</v>
      </c>
      <c r="O50" s="27">
        <f t="shared" si="2"/>
        <v>1.0345864770195246</v>
      </c>
      <c r="P50" s="27">
        <f t="shared" si="3"/>
        <v>0.27157611904761908</v>
      </c>
      <c r="Q50" s="27">
        <f t="shared" si="4"/>
        <v>3.7778724140058317</v>
      </c>
      <c r="R50" s="27">
        <f t="shared" si="5"/>
        <v>1.0862340895940727</v>
      </c>
      <c r="S50" s="28">
        <f t="shared" si="16"/>
        <v>14.64021330994656</v>
      </c>
      <c r="T50" s="28">
        <f t="shared" si="7"/>
        <v>0.26249726347669433</v>
      </c>
      <c r="U50" s="27">
        <f t="shared" si="8"/>
        <v>0.15646430959377813</v>
      </c>
      <c r="V50" s="26">
        <v>1</v>
      </c>
      <c r="W50" s="28">
        <f t="shared" si="17"/>
        <v>0.59606072658227816</v>
      </c>
      <c r="X50" s="27">
        <f t="shared" si="18"/>
        <v>21</v>
      </c>
      <c r="Y50" s="27">
        <f t="shared" si="19"/>
        <v>3.9858923705895637</v>
      </c>
      <c r="Z50" s="28">
        <f t="shared" si="20"/>
        <v>0.99996638650876035</v>
      </c>
      <c r="AA50" s="36">
        <f t="shared" si="21"/>
        <v>0.29280426619893118</v>
      </c>
      <c r="AB50" s="36">
        <f t="shared" si="14"/>
        <v>1</v>
      </c>
      <c r="AC50" s="36">
        <f t="shared" si="22"/>
        <v>0</v>
      </c>
      <c r="AD50" s="37"/>
      <c r="AE50" s="37">
        <v>0.79048085357655007</v>
      </c>
      <c r="AF50" s="37"/>
      <c r="AG50" s="37">
        <v>0.66017988854087062</v>
      </c>
    </row>
    <row r="51" spans="1:33" x14ac:dyDescent="0.3">
      <c r="A51" s="42"/>
      <c r="B51" s="42"/>
      <c r="C51" s="42"/>
      <c r="D51" s="26">
        <v>7.4</v>
      </c>
      <c r="E51" s="26">
        <v>5</v>
      </c>
      <c r="F51" s="26">
        <v>31</v>
      </c>
      <c r="G51" s="26">
        <v>29</v>
      </c>
      <c r="H51" s="26">
        <v>0.4</v>
      </c>
      <c r="I51" s="26">
        <v>89.3</v>
      </c>
      <c r="J51" s="26">
        <v>70.3</v>
      </c>
      <c r="K51" s="28">
        <f t="shared" si="0"/>
        <v>1.2702702702702702</v>
      </c>
      <c r="L51" s="26">
        <v>0.3</v>
      </c>
      <c r="M51" s="27"/>
      <c r="N51" s="27">
        <f t="shared" si="1"/>
        <v>0.96174999999999999</v>
      </c>
      <c r="O51" s="27">
        <f t="shared" si="2"/>
        <v>1.0345864770195246</v>
      </c>
      <c r="P51" s="27">
        <f t="shared" si="3"/>
        <v>0.31763743243243248</v>
      </c>
      <c r="Q51" s="27">
        <f t="shared" si="4"/>
        <v>4.6370504164880719</v>
      </c>
      <c r="R51" s="27">
        <f t="shared" si="5"/>
        <v>1.1461697794069006</v>
      </c>
      <c r="S51" s="28">
        <f t="shared" si="16"/>
        <v>40.168313578101987</v>
      </c>
      <c r="T51" s="28">
        <f t="shared" si="7"/>
        <v>0.30701873597603391</v>
      </c>
      <c r="U51" s="27">
        <f t="shared" si="8"/>
        <v>0.1306747920617691</v>
      </c>
      <c r="V51" s="26">
        <v>0</v>
      </c>
      <c r="W51" s="28">
        <f t="shared" si="17"/>
        <v>5</v>
      </c>
      <c r="X51" s="27">
        <f t="shared" si="18"/>
        <v>29</v>
      </c>
      <c r="Y51" s="27">
        <f t="shared" si="19"/>
        <v>-3.8415336964393485</v>
      </c>
      <c r="Z51" s="28">
        <f t="shared" si="20"/>
        <v>6.1133973526481867E-5</v>
      </c>
      <c r="AA51" s="36">
        <f t="shared" si="21"/>
        <v>0.80336627156203977</v>
      </c>
      <c r="AB51" s="36">
        <f t="shared" si="14"/>
        <v>0</v>
      </c>
      <c r="AC51" s="36">
        <f t="shared" si="22"/>
        <v>1</v>
      </c>
      <c r="AD51" s="37"/>
      <c r="AE51" s="37">
        <v>0.10128161977609583</v>
      </c>
      <c r="AF51" s="37"/>
      <c r="AG51" s="37">
        <v>7.5733729777536979E-2</v>
      </c>
    </row>
    <row r="52" spans="1:33" x14ac:dyDescent="0.3">
      <c r="A52" s="42"/>
      <c r="B52" s="42"/>
      <c r="C52" s="42"/>
      <c r="D52" s="26">
        <v>7.4</v>
      </c>
      <c r="E52" s="26">
        <v>3.8</v>
      </c>
      <c r="F52" s="26">
        <v>10</v>
      </c>
      <c r="G52" s="26">
        <v>28</v>
      </c>
      <c r="H52" s="26">
        <v>0.4</v>
      </c>
      <c r="I52" s="26">
        <v>68.2</v>
      </c>
      <c r="J52" s="26">
        <v>43.2</v>
      </c>
      <c r="K52" s="28">
        <f t="shared" si="0"/>
        <v>1.5787037037037037</v>
      </c>
      <c r="L52" s="26">
        <v>0.38</v>
      </c>
      <c r="M52" s="27"/>
      <c r="N52" s="27">
        <f t="shared" si="1"/>
        <v>0.97092999999999996</v>
      </c>
      <c r="O52" s="27">
        <f t="shared" si="2"/>
        <v>1.0345864770195246</v>
      </c>
      <c r="P52" s="27">
        <f t="shared" si="3"/>
        <v>0.39853080462962964</v>
      </c>
      <c r="Q52" s="27">
        <f t="shared" si="4"/>
        <v>4.5615070448822781</v>
      </c>
      <c r="R52" s="27">
        <f t="shared" si="5"/>
        <v>1.1381620734196169</v>
      </c>
      <c r="S52" s="28">
        <f t="shared" si="16"/>
        <v>15.943127779078447</v>
      </c>
      <c r="T52" s="28">
        <f t="shared" si="7"/>
        <v>0.38520782310796492</v>
      </c>
      <c r="U52" s="27">
        <f t="shared" si="8"/>
        <v>0.16967421668170135</v>
      </c>
      <c r="V52" s="26">
        <v>1</v>
      </c>
      <c r="W52" s="28">
        <f t="shared" si="17"/>
        <v>0.44047448287192642</v>
      </c>
      <c r="X52" s="27">
        <f t="shared" si="18"/>
        <v>28</v>
      </c>
      <c r="Y52" s="27">
        <f t="shared" si="19"/>
        <v>5.3237695283106827</v>
      </c>
      <c r="Z52" s="28">
        <f t="shared" si="20"/>
        <v>0.99999994918066548</v>
      </c>
      <c r="AA52" s="36">
        <f t="shared" si="21"/>
        <v>0.31886255558156895</v>
      </c>
      <c r="AB52" s="36">
        <f t="shared" si="14"/>
        <v>1</v>
      </c>
      <c r="AC52" s="36">
        <f t="shared" si="22"/>
        <v>0</v>
      </c>
      <c r="AD52" s="37"/>
      <c r="AE52" s="37">
        <v>0.69506262570017252</v>
      </c>
      <c r="AF52" s="37"/>
      <c r="AG52" s="37">
        <v>0.74074998608459619</v>
      </c>
    </row>
    <row r="53" spans="1:33" x14ac:dyDescent="0.3">
      <c r="A53" s="42"/>
      <c r="B53" s="42"/>
      <c r="C53" s="42"/>
      <c r="D53" s="26">
        <v>7.4</v>
      </c>
      <c r="E53" s="26">
        <v>8</v>
      </c>
      <c r="F53" s="26">
        <v>18</v>
      </c>
      <c r="G53" s="26">
        <v>25</v>
      </c>
      <c r="H53" s="26">
        <v>0.4</v>
      </c>
      <c r="I53" s="26">
        <v>148.1</v>
      </c>
      <c r="J53" s="26">
        <v>76.099999999999994</v>
      </c>
      <c r="K53" s="28">
        <f t="shared" si="0"/>
        <v>1.9461235216819974</v>
      </c>
      <c r="L53" s="26">
        <v>0.44</v>
      </c>
      <c r="M53" s="27"/>
      <c r="N53" s="27">
        <f t="shared" si="1"/>
        <v>0.93879999999999997</v>
      </c>
      <c r="O53" s="27">
        <f t="shared" si="2"/>
        <v>1.0345864770195246</v>
      </c>
      <c r="P53" s="27">
        <f t="shared" si="3"/>
        <v>0.47502539816031542</v>
      </c>
      <c r="Q53" s="27">
        <f t="shared" si="4"/>
        <v>4.2887700920237108</v>
      </c>
      <c r="R53" s="27">
        <f t="shared" si="5"/>
        <v>1.115</v>
      </c>
      <c r="S53" s="28">
        <f t="shared" si="16"/>
        <v>24.358770092023711</v>
      </c>
      <c r="T53" s="28">
        <f t="shared" si="7"/>
        <v>0.45914518381178376</v>
      </c>
      <c r="U53" s="27">
        <f t="shared" si="8"/>
        <v>0.27975690432192429</v>
      </c>
      <c r="V53" s="26">
        <v>1</v>
      </c>
      <c r="W53" s="28">
        <f t="shared" si="17"/>
        <v>0.60929944206189113</v>
      </c>
      <c r="X53" s="27">
        <f t="shared" si="18"/>
        <v>25</v>
      </c>
      <c r="Y53" s="27">
        <f t="shared" si="19"/>
        <v>3.8066364335567835</v>
      </c>
      <c r="Z53" s="28">
        <f t="shared" si="20"/>
        <v>0.99992956520237097</v>
      </c>
      <c r="AA53" s="36">
        <f t="shared" si="21"/>
        <v>0.4871754018404742</v>
      </c>
      <c r="AB53" s="36">
        <f t="shared" si="14"/>
        <v>1</v>
      </c>
      <c r="AC53" s="36">
        <f t="shared" si="22"/>
        <v>0</v>
      </c>
      <c r="AD53" s="37"/>
      <c r="AE53" s="37">
        <v>0.74489720309069862</v>
      </c>
      <c r="AF53" s="37"/>
      <c r="AG53" s="37">
        <v>0.6827144072194522</v>
      </c>
    </row>
    <row r="54" spans="1:33" x14ac:dyDescent="0.3">
      <c r="A54" s="42"/>
      <c r="B54" s="42"/>
      <c r="C54" s="42"/>
      <c r="D54" s="26">
        <v>7.4</v>
      </c>
      <c r="E54" s="26">
        <v>5.2</v>
      </c>
      <c r="F54" s="26">
        <v>18</v>
      </c>
      <c r="G54" s="26">
        <v>18</v>
      </c>
      <c r="H54" s="26">
        <v>0.4</v>
      </c>
      <c r="I54" s="26">
        <v>94.5</v>
      </c>
      <c r="J54" s="26">
        <v>48.5</v>
      </c>
      <c r="K54" s="28">
        <f t="shared" si="0"/>
        <v>1.9484536082474226</v>
      </c>
      <c r="L54" s="26">
        <v>0.46</v>
      </c>
      <c r="M54" s="27"/>
      <c r="N54" s="27">
        <f t="shared" si="1"/>
        <v>0.96021999999999996</v>
      </c>
      <c r="O54" s="27">
        <f t="shared" si="2"/>
        <v>1.0345864770195246</v>
      </c>
      <c r="P54" s="27">
        <f t="shared" si="3"/>
        <v>0.48644547216494843</v>
      </c>
      <c r="Q54" s="27">
        <f t="shared" si="4"/>
        <v>3.2335488424157086</v>
      </c>
      <c r="R54" s="27">
        <f t="shared" si="5"/>
        <v>1.066367532368147</v>
      </c>
      <c r="S54" s="28">
        <f t="shared" si="16"/>
        <v>22.428164425042354</v>
      </c>
      <c r="T54" s="28">
        <f t="shared" si="7"/>
        <v>0.47018348197080512</v>
      </c>
      <c r="U54" s="27">
        <f t="shared" si="8"/>
        <v>0.24824080013403305</v>
      </c>
      <c r="V54" s="26">
        <v>1</v>
      </c>
      <c r="W54" s="28">
        <f t="shared" si="17"/>
        <v>0.52796580410165694</v>
      </c>
      <c r="X54" s="27">
        <f t="shared" si="18"/>
        <v>18</v>
      </c>
      <c r="Y54" s="27">
        <f t="shared" si="19"/>
        <v>3.6228010999007041</v>
      </c>
      <c r="Z54" s="28">
        <f t="shared" si="20"/>
        <v>0.99985428504217022</v>
      </c>
      <c r="AA54" s="36">
        <f t="shared" si="21"/>
        <v>0.44856328850084709</v>
      </c>
      <c r="AB54" s="36">
        <f t="shared" si="14"/>
        <v>1</v>
      </c>
      <c r="AC54" s="36">
        <f t="shared" si="22"/>
        <v>0</v>
      </c>
      <c r="AD54" s="37"/>
      <c r="AE54" s="37">
        <v>0.77912656840694339</v>
      </c>
      <c r="AF54" s="37"/>
      <c r="AG54" s="37">
        <v>0.725265076400473</v>
      </c>
    </row>
    <row r="55" spans="1:33" x14ac:dyDescent="0.3">
      <c r="A55" s="42"/>
      <c r="B55" s="42"/>
      <c r="C55" s="42"/>
      <c r="D55" s="26">
        <v>7.4</v>
      </c>
      <c r="E55" s="26">
        <v>10.199999999999999</v>
      </c>
      <c r="F55" s="26">
        <v>27</v>
      </c>
      <c r="G55" s="26">
        <v>19</v>
      </c>
      <c r="H55" s="26">
        <v>0.4</v>
      </c>
      <c r="I55" s="26">
        <v>193</v>
      </c>
      <c r="J55" s="26">
        <v>97</v>
      </c>
      <c r="K55" s="28">
        <f t="shared" si="0"/>
        <v>1.9896907216494846</v>
      </c>
      <c r="L55" s="26">
        <v>0.43</v>
      </c>
      <c r="M55" s="27"/>
      <c r="N55" s="27">
        <f t="shared" si="1"/>
        <v>0.90165999999999991</v>
      </c>
      <c r="O55" s="27">
        <f t="shared" si="2"/>
        <v>1.0345864770195246</v>
      </c>
      <c r="P55" s="27">
        <f t="shared" si="3"/>
        <v>0.46644637938144323</v>
      </c>
      <c r="Q55" s="27">
        <f t="shared" si="4"/>
        <v>3.4338573135717136</v>
      </c>
      <c r="R55" s="27">
        <f t="shared" si="5"/>
        <v>1.0728190799272728</v>
      </c>
      <c r="S55" s="28">
        <f t="shared" si="16"/>
        <v>32.399972471608081</v>
      </c>
      <c r="T55" s="28">
        <f t="shared" si="7"/>
        <v>0.45085296371280575</v>
      </c>
      <c r="U55" s="27">
        <f t="shared" si="8"/>
        <v>0.86035625588501319</v>
      </c>
      <c r="V55" s="26">
        <v>0</v>
      </c>
      <c r="W55" s="28">
        <f t="shared" si="17"/>
        <v>5</v>
      </c>
      <c r="X55" s="27">
        <f t="shared" si="18"/>
        <v>19</v>
      </c>
      <c r="Y55" s="27">
        <f t="shared" si="19"/>
        <v>0.73370767861035269</v>
      </c>
      <c r="Z55" s="28">
        <f t="shared" si="20"/>
        <v>0.76843654118204152</v>
      </c>
      <c r="AA55" s="36">
        <f t="shared" si="21"/>
        <v>0.64799944943216159</v>
      </c>
      <c r="AB55" s="36">
        <f t="shared" si="14"/>
        <v>0</v>
      </c>
      <c r="AC55" s="36">
        <f t="shared" si="22"/>
        <v>1</v>
      </c>
      <c r="AD55" s="37"/>
      <c r="AE55" s="37">
        <v>0.23704006187258056</v>
      </c>
      <c r="AF55" s="37"/>
      <c r="AG55" s="37">
        <v>0.2754636155959771</v>
      </c>
    </row>
    <row r="56" spans="1:33" x14ac:dyDescent="0.3">
      <c r="A56" s="42"/>
      <c r="B56" s="42"/>
      <c r="C56" s="42"/>
      <c r="D56" s="26">
        <v>7.4</v>
      </c>
      <c r="E56" s="26">
        <v>4.0999999999999996</v>
      </c>
      <c r="F56" s="26">
        <v>9</v>
      </c>
      <c r="G56" s="26">
        <v>33</v>
      </c>
      <c r="H56" s="26">
        <v>0.4</v>
      </c>
      <c r="I56" s="26">
        <v>71.2</v>
      </c>
      <c r="J56" s="26">
        <v>45.2</v>
      </c>
      <c r="K56" s="28">
        <f t="shared" si="0"/>
        <v>1.5752212389380531</v>
      </c>
      <c r="L56" s="26">
        <v>0.38</v>
      </c>
      <c r="M56" s="27"/>
      <c r="N56" s="27">
        <f t="shared" si="1"/>
        <v>0.96863500000000002</v>
      </c>
      <c r="O56" s="27">
        <f t="shared" si="2"/>
        <v>1.0345864770195246</v>
      </c>
      <c r="P56" s="27">
        <f t="shared" si="3"/>
        <v>0.39671175044247786</v>
      </c>
      <c r="Q56" s="27">
        <f t="shared" si="4"/>
        <v>4.8818683604776183</v>
      </c>
      <c r="R56" s="27">
        <f t="shared" si="5"/>
        <v>1.179570567335755</v>
      </c>
      <c r="S56" s="28">
        <f t="shared" ref="S56:S97" si="23">IF(Q56+R56*F56&lt;=50,Q56+R56*F56,50)</f>
        <v>15.498003466499414</v>
      </c>
      <c r="T56" s="28">
        <f t="shared" si="7"/>
        <v>0.38344958034377169</v>
      </c>
      <c r="U56" s="27">
        <f t="shared" si="8"/>
        <v>0.16509849641242344</v>
      </c>
      <c r="V56" s="26">
        <v>1</v>
      </c>
      <c r="W56" s="28">
        <f t="shared" ref="W56:W97" si="24">IF(S56&lt;=30,U56/T56,5)</f>
        <v>0.43056116077740575</v>
      </c>
      <c r="X56" s="27">
        <f t="shared" ref="X56:X97" si="25">IF(G56&lt;5,5,IF(G56&gt;35,35,G56))</f>
        <v>33</v>
      </c>
      <c r="Y56" s="27">
        <f t="shared" ref="Y56:Y97" si="26">-(F56*(1+0.004*X56)-13.32*LN(P56)-29.53*LN(D56)-3.7*LN(J56/100)+0.05*X56+16.85)/2.7</f>
        <v>5.6158111573199196</v>
      </c>
      <c r="Z56" s="28">
        <f t="shared" ref="Z56:Z97" si="27">_xlfn.NORM.S.DIST(Y56,TRUE)</f>
        <v>0.99999999021788788</v>
      </c>
      <c r="AA56" s="36">
        <f t="shared" ref="AA56:AA97" si="28">S56/50</f>
        <v>0.30996006932998826</v>
      </c>
      <c r="AB56" s="36">
        <f t="shared" ref="AB56:AB97" si="29">IF(AND(V56=1,W56&lt;=1),1,0)</f>
        <v>1</v>
      </c>
      <c r="AC56" s="36">
        <f t="shared" ref="AC56:AC97" si="30">IF(AND(V56=0,W56&gt;1),1,0)</f>
        <v>0</v>
      </c>
      <c r="AD56" s="37"/>
      <c r="AE56" s="37">
        <v>0.81782138505290003</v>
      </c>
      <c r="AF56" s="37"/>
      <c r="AG56" s="37">
        <v>0.73767666971592349</v>
      </c>
    </row>
    <row r="57" spans="1:33" x14ac:dyDescent="0.3">
      <c r="A57" s="42"/>
      <c r="B57" s="42"/>
      <c r="C57" s="42"/>
      <c r="D57" s="26">
        <v>7.4</v>
      </c>
      <c r="E57" s="26">
        <v>6.8</v>
      </c>
      <c r="F57" s="26">
        <v>43</v>
      </c>
      <c r="G57" s="26">
        <v>17</v>
      </c>
      <c r="H57" s="26">
        <v>0.4</v>
      </c>
      <c r="I57" s="26">
        <v>117.9</v>
      </c>
      <c r="J57" s="26">
        <v>65.400000000000006</v>
      </c>
      <c r="K57" s="28">
        <f t="shared" si="0"/>
        <v>1.8027522935779816</v>
      </c>
      <c r="L57" s="26">
        <v>0.41</v>
      </c>
      <c r="M57" s="27"/>
      <c r="N57" s="27">
        <f t="shared" si="1"/>
        <v>0.94798000000000004</v>
      </c>
      <c r="O57" s="27">
        <f t="shared" si="2"/>
        <v>1.0345864770195246</v>
      </c>
      <c r="P57" s="27">
        <f t="shared" si="3"/>
        <v>0.44433301100917433</v>
      </c>
      <c r="Q57" s="27">
        <f t="shared" si="4"/>
        <v>3.011868208894426</v>
      </c>
      <c r="R57" s="27">
        <f t="shared" si="5"/>
        <v>1.0600927956355002</v>
      </c>
      <c r="S57" s="28">
        <f t="shared" si="23"/>
        <v>48.595858421220932</v>
      </c>
      <c r="T57" s="28">
        <f t="shared" si="7"/>
        <v>0.42947885061210689</v>
      </c>
      <c r="U57" s="27">
        <f t="shared" si="8"/>
        <v>0.28663409315767896</v>
      </c>
      <c r="V57" s="26">
        <v>0</v>
      </c>
      <c r="W57" s="28">
        <f t="shared" si="24"/>
        <v>5</v>
      </c>
      <c r="X57" s="27">
        <f t="shared" si="25"/>
        <v>17</v>
      </c>
      <c r="Y57" s="27">
        <f t="shared" si="26"/>
        <v>-6.257934623863834</v>
      </c>
      <c r="Z57" s="28">
        <f t="shared" si="27"/>
        <v>1.9505463940578783E-10</v>
      </c>
      <c r="AA57" s="36">
        <f t="shared" si="28"/>
        <v>0.97191716842441866</v>
      </c>
      <c r="AB57" s="36">
        <f t="shared" si="29"/>
        <v>0</v>
      </c>
      <c r="AC57" s="36">
        <f t="shared" si="30"/>
        <v>1</v>
      </c>
      <c r="AD57" s="37"/>
      <c r="AE57" s="37">
        <v>5.7335424652181853E-2</v>
      </c>
      <c r="AF57" s="37"/>
      <c r="AG57" s="37">
        <v>9.4337681424542671E-2</v>
      </c>
    </row>
    <row r="58" spans="1:33" x14ac:dyDescent="0.3">
      <c r="A58" s="42"/>
      <c r="B58" s="42"/>
      <c r="C58" s="42"/>
      <c r="D58" s="26">
        <v>7.4</v>
      </c>
      <c r="E58" s="26">
        <v>6.6</v>
      </c>
      <c r="F58" s="26">
        <v>7</v>
      </c>
      <c r="G58" s="26">
        <v>20</v>
      </c>
      <c r="H58" s="26">
        <v>0.4</v>
      </c>
      <c r="I58" s="26">
        <v>119.3</v>
      </c>
      <c r="J58" s="26">
        <v>77.3</v>
      </c>
      <c r="K58" s="28">
        <f t="shared" si="0"/>
        <v>1.5433376455368693</v>
      </c>
      <c r="L58" s="26">
        <v>0.36</v>
      </c>
      <c r="M58" s="27"/>
      <c r="N58" s="27">
        <f t="shared" si="1"/>
        <v>0.94950999999999997</v>
      </c>
      <c r="O58" s="27">
        <f t="shared" si="2"/>
        <v>1.0345864770195246</v>
      </c>
      <c r="P58" s="27">
        <f t="shared" si="3"/>
        <v>0.38100777723156537</v>
      </c>
      <c r="Q58" s="27">
        <f t="shared" si="4"/>
        <v>3.6146679572174487</v>
      </c>
      <c r="R58" s="27">
        <f t="shared" si="5"/>
        <v>1.0794427190999916</v>
      </c>
      <c r="S58" s="28">
        <f t="shared" si="23"/>
        <v>11.170766990917389</v>
      </c>
      <c r="T58" s="28">
        <f t="shared" si="7"/>
        <v>0.36827059476863339</v>
      </c>
      <c r="U58" s="27">
        <f t="shared" si="8"/>
        <v>0.12358596362409591</v>
      </c>
      <c r="V58" s="26">
        <v>1</v>
      </c>
      <c r="W58" s="28">
        <f t="shared" si="24"/>
        <v>0.33558466350466831</v>
      </c>
      <c r="X58" s="27">
        <f t="shared" si="25"/>
        <v>20</v>
      </c>
      <c r="Y58" s="27">
        <f t="shared" si="26"/>
        <v>7.3659635587146859</v>
      </c>
      <c r="Z58" s="28">
        <f t="shared" si="27"/>
        <v>0.99999999999991207</v>
      </c>
      <c r="AA58" s="36">
        <f t="shared" si="28"/>
        <v>0.2234153398183478</v>
      </c>
      <c r="AB58" s="36">
        <f t="shared" si="29"/>
        <v>1</v>
      </c>
      <c r="AC58" s="36">
        <f t="shared" si="30"/>
        <v>0</v>
      </c>
      <c r="AD58" s="37"/>
      <c r="AE58" s="37">
        <v>0.78662799701106179</v>
      </c>
      <c r="AF58" s="37"/>
      <c r="AG58" s="37">
        <v>0.59710201130074114</v>
      </c>
    </row>
    <row r="59" spans="1:33" x14ac:dyDescent="0.3">
      <c r="A59" s="42"/>
      <c r="B59" s="42"/>
      <c r="C59" s="42"/>
      <c r="D59" s="26">
        <v>7.4</v>
      </c>
      <c r="E59" s="26">
        <v>4</v>
      </c>
      <c r="F59" s="26">
        <v>8</v>
      </c>
      <c r="G59" s="26">
        <v>33</v>
      </c>
      <c r="H59" s="26">
        <v>0.4</v>
      </c>
      <c r="I59" s="26">
        <v>61.4</v>
      </c>
      <c r="J59" s="26">
        <v>47.4</v>
      </c>
      <c r="K59" s="28">
        <f t="shared" si="0"/>
        <v>1.2953586497890295</v>
      </c>
      <c r="L59" s="26">
        <v>0.31</v>
      </c>
      <c r="M59" s="27"/>
      <c r="N59" s="27">
        <f t="shared" si="1"/>
        <v>0.96940000000000004</v>
      </c>
      <c r="O59" s="27">
        <f t="shared" si="2"/>
        <v>1.0345864770195246</v>
      </c>
      <c r="P59" s="27">
        <f t="shared" si="3"/>
        <v>0.32648737552742618</v>
      </c>
      <c r="Q59" s="27">
        <f t="shared" si="4"/>
        <v>4.8818683604776183</v>
      </c>
      <c r="R59" s="27">
        <f t="shared" si="5"/>
        <v>1.179570567335755</v>
      </c>
      <c r="S59" s="28">
        <f t="shared" si="23"/>
        <v>14.318432899163659</v>
      </c>
      <c r="T59" s="28">
        <f t="shared" si="7"/>
        <v>0.31557282332549258</v>
      </c>
      <c r="U59" s="27">
        <f t="shared" si="8"/>
        <v>0.15328332543515852</v>
      </c>
      <c r="V59" s="26">
        <v>1</v>
      </c>
      <c r="W59" s="28">
        <f t="shared" si="24"/>
        <v>0.48573043717727515</v>
      </c>
      <c r="X59" s="27">
        <f t="shared" si="25"/>
        <v>33</v>
      </c>
      <c r="Y59" s="27">
        <f t="shared" si="26"/>
        <v>5.1390920455797238</v>
      </c>
      <c r="Z59" s="28">
        <f t="shared" si="27"/>
        <v>0.99999986196542412</v>
      </c>
      <c r="AA59" s="36">
        <f t="shared" si="28"/>
        <v>0.28636865798327316</v>
      </c>
      <c r="AB59" s="36">
        <f t="shared" si="29"/>
        <v>1</v>
      </c>
      <c r="AC59" s="36">
        <f t="shared" si="30"/>
        <v>0</v>
      </c>
      <c r="AD59" s="37"/>
      <c r="AE59" s="37">
        <v>0.74176357015657046</v>
      </c>
      <c r="AF59" s="37"/>
      <c r="AG59" s="37">
        <v>0.61192400165643779</v>
      </c>
    </row>
    <row r="60" spans="1:33" x14ac:dyDescent="0.3">
      <c r="A60" s="42"/>
      <c r="B60" s="42"/>
      <c r="C60" s="42"/>
      <c r="D60" s="26">
        <v>7.4</v>
      </c>
      <c r="E60" s="26">
        <v>6.7</v>
      </c>
      <c r="F60" s="26">
        <v>42</v>
      </c>
      <c r="G60" s="26">
        <v>17</v>
      </c>
      <c r="H60" s="26">
        <v>0.4</v>
      </c>
      <c r="I60" s="26">
        <v>112.7</v>
      </c>
      <c r="J60" s="26">
        <v>71.7</v>
      </c>
      <c r="K60" s="28">
        <f t="shared" si="0"/>
        <v>1.5718270571827058</v>
      </c>
      <c r="L60" s="26">
        <v>0.36</v>
      </c>
      <c r="M60" s="27"/>
      <c r="N60" s="27">
        <f t="shared" si="1"/>
        <v>0.94874499999999995</v>
      </c>
      <c r="O60" s="27">
        <f t="shared" si="2"/>
        <v>1.0345864770195246</v>
      </c>
      <c r="P60" s="27">
        <f t="shared" si="3"/>
        <v>0.38772839595536962</v>
      </c>
      <c r="Q60" s="27">
        <f t="shared" si="4"/>
        <v>3.011868208894426</v>
      </c>
      <c r="R60" s="27">
        <f t="shared" si="5"/>
        <v>1.0600927956355002</v>
      </c>
      <c r="S60" s="28">
        <f t="shared" si="23"/>
        <v>47.535765625585434</v>
      </c>
      <c r="T60" s="28">
        <f t="shared" si="7"/>
        <v>0.37476654157741562</v>
      </c>
      <c r="U60" s="27">
        <f t="shared" si="8"/>
        <v>0.27342309179871627</v>
      </c>
      <c r="V60" s="26">
        <v>0</v>
      </c>
      <c r="W60" s="28">
        <f t="shared" si="24"/>
        <v>5</v>
      </c>
      <c r="X60" s="27">
        <f t="shared" si="25"/>
        <v>17</v>
      </c>
      <c r="Y60" s="27">
        <f t="shared" si="26"/>
        <v>-6.4086096710900486</v>
      </c>
      <c r="Z60" s="28">
        <f t="shared" si="27"/>
        <v>7.3426312746440355E-11</v>
      </c>
      <c r="AA60" s="36">
        <f t="shared" si="28"/>
        <v>0.95071531251170871</v>
      </c>
      <c r="AB60" s="36">
        <f t="shared" si="29"/>
        <v>0</v>
      </c>
      <c r="AC60" s="36">
        <f t="shared" si="30"/>
        <v>1</v>
      </c>
      <c r="AD60" s="37"/>
      <c r="AE60" s="37">
        <v>8.9748250073689737E-2</v>
      </c>
      <c r="AF60" s="37"/>
      <c r="AG60" s="37">
        <v>0.14356460225733086</v>
      </c>
    </row>
    <row r="61" spans="1:33" x14ac:dyDescent="0.3">
      <c r="A61" s="42"/>
      <c r="B61" s="42"/>
      <c r="C61" s="42"/>
      <c r="D61" s="26">
        <v>7.4</v>
      </c>
      <c r="E61" s="26">
        <v>9.1999999999999993</v>
      </c>
      <c r="F61" s="26">
        <v>32</v>
      </c>
      <c r="G61" s="26">
        <v>20</v>
      </c>
      <c r="H61" s="26">
        <v>0.4</v>
      </c>
      <c r="I61" s="26">
        <v>170.8</v>
      </c>
      <c r="J61" s="26">
        <v>88</v>
      </c>
      <c r="K61" s="28">
        <f t="shared" si="0"/>
        <v>1.9409090909090911</v>
      </c>
      <c r="L61" s="26">
        <v>0.43</v>
      </c>
      <c r="M61" s="27"/>
      <c r="N61" s="27">
        <f t="shared" si="1"/>
        <v>0.92835999999999996</v>
      </c>
      <c r="O61" s="27">
        <f t="shared" si="2"/>
        <v>1.0345864770195246</v>
      </c>
      <c r="P61" s="27">
        <f t="shared" si="3"/>
        <v>0.46848421454545458</v>
      </c>
      <c r="Q61" s="27">
        <f t="shared" si="4"/>
        <v>3.6146679572174487</v>
      </c>
      <c r="R61" s="27">
        <f t="shared" si="5"/>
        <v>1.0794427190999916</v>
      </c>
      <c r="S61" s="28">
        <f t="shared" si="23"/>
        <v>38.156834968417179</v>
      </c>
      <c r="T61" s="28">
        <f t="shared" si="7"/>
        <v>0.45282267355270428</v>
      </c>
      <c r="U61" s="27">
        <f t="shared" si="8"/>
        <v>3.7350361575200323E-2</v>
      </c>
      <c r="V61" s="26">
        <v>0</v>
      </c>
      <c r="W61" s="28">
        <f t="shared" si="24"/>
        <v>5</v>
      </c>
      <c r="X61" s="27">
        <f t="shared" si="25"/>
        <v>20</v>
      </c>
      <c r="Y61" s="27">
        <f t="shared" si="26"/>
        <v>-1.4367434505418857</v>
      </c>
      <c r="Z61" s="28">
        <f t="shared" si="27"/>
        <v>7.5395451924071683E-2</v>
      </c>
      <c r="AA61" s="36">
        <f t="shared" si="28"/>
        <v>0.76313669936834361</v>
      </c>
      <c r="AB61" s="36">
        <f t="shared" si="29"/>
        <v>0</v>
      </c>
      <c r="AC61" s="36">
        <f t="shared" si="30"/>
        <v>1</v>
      </c>
      <c r="AD61" s="37"/>
      <c r="AE61" s="37">
        <v>0.11789528885019464</v>
      </c>
      <c r="AF61" s="37"/>
      <c r="AG61" s="37">
        <v>0.10036574424701603</v>
      </c>
    </row>
    <row r="62" spans="1:33" x14ac:dyDescent="0.3">
      <c r="A62" s="43"/>
      <c r="B62" s="43"/>
      <c r="C62" s="43"/>
      <c r="D62" s="26">
        <v>7.4</v>
      </c>
      <c r="E62" s="26">
        <v>8.5</v>
      </c>
      <c r="F62" s="26">
        <v>40</v>
      </c>
      <c r="G62" s="26">
        <v>20</v>
      </c>
      <c r="H62" s="26">
        <v>0.4</v>
      </c>
      <c r="I62" s="26">
        <v>162.80000000000001</v>
      </c>
      <c r="J62" s="26">
        <v>77.8</v>
      </c>
      <c r="K62" s="28">
        <f t="shared" si="0"/>
        <v>2.0925449871465296</v>
      </c>
      <c r="L62" s="26">
        <v>0.47</v>
      </c>
      <c r="M62" s="27"/>
      <c r="N62" s="27">
        <f t="shared" si="1"/>
        <v>0.934975</v>
      </c>
      <c r="O62" s="27">
        <f t="shared" si="2"/>
        <v>1.0345864770195246</v>
      </c>
      <c r="P62" s="27">
        <f t="shared" si="3"/>
        <v>0.50868408483290495</v>
      </c>
      <c r="Q62" s="27">
        <f t="shared" si="4"/>
        <v>3.6146679572174487</v>
      </c>
      <c r="R62" s="27">
        <f t="shared" si="5"/>
        <v>1.0794427190999916</v>
      </c>
      <c r="S62" s="28">
        <f t="shared" si="23"/>
        <v>46.79237672121711</v>
      </c>
      <c r="T62" s="28">
        <f t="shared" si="7"/>
        <v>0.49167865241999015</v>
      </c>
      <c r="U62" s="27">
        <f t="shared" si="8"/>
        <v>0.26362868986744342</v>
      </c>
      <c r="V62" s="26">
        <v>0</v>
      </c>
      <c r="W62" s="28">
        <f t="shared" si="24"/>
        <v>5</v>
      </c>
      <c r="X62" s="27">
        <f t="shared" si="25"/>
        <v>20</v>
      </c>
      <c r="Y62" s="27">
        <f t="shared" si="26"/>
        <v>-4.3994312813847438</v>
      </c>
      <c r="Z62" s="28">
        <f t="shared" si="27"/>
        <v>5.4267469177961643E-6</v>
      </c>
      <c r="AA62" s="36">
        <f t="shared" si="28"/>
        <v>0.93584753442434221</v>
      </c>
      <c r="AB62" s="36">
        <f t="shared" si="29"/>
        <v>0</v>
      </c>
      <c r="AC62" s="36">
        <f t="shared" si="30"/>
        <v>1</v>
      </c>
      <c r="AD62" s="37"/>
      <c r="AE62" s="37">
        <v>8.9563230912628841E-2</v>
      </c>
      <c r="AF62" s="37"/>
      <c r="AG62" s="37">
        <v>0.1109217837386678</v>
      </c>
    </row>
    <row r="63" spans="1:33" x14ac:dyDescent="0.3">
      <c r="A63" s="41" t="s">
        <v>15</v>
      </c>
      <c r="B63" s="41">
        <v>1999</v>
      </c>
      <c r="C63" s="41" t="s">
        <v>16</v>
      </c>
      <c r="D63" s="26">
        <v>7.4</v>
      </c>
      <c r="E63" s="26">
        <v>9.4</v>
      </c>
      <c r="F63" s="26">
        <v>34</v>
      </c>
      <c r="G63" s="26">
        <v>24</v>
      </c>
      <c r="H63" s="26">
        <v>0.4</v>
      </c>
      <c r="I63" s="26">
        <v>180.9</v>
      </c>
      <c r="J63" s="26">
        <v>86.9</v>
      </c>
      <c r="K63" s="28">
        <f t="shared" si="0"/>
        <v>2.0817031070195626</v>
      </c>
      <c r="L63" s="26">
        <v>0.46</v>
      </c>
      <c r="M63" s="27"/>
      <c r="N63" s="27">
        <f t="shared" si="1"/>
        <v>0.92301999999999995</v>
      </c>
      <c r="O63" s="27">
        <f t="shared" si="2"/>
        <v>1.0345864770195246</v>
      </c>
      <c r="P63" s="27">
        <f t="shared" si="3"/>
        <v>0.49957793647871113</v>
      </c>
      <c r="Q63" s="27">
        <f t="shared" si="4"/>
        <v>4.1792796071166904</v>
      </c>
      <c r="R63" s="27">
        <f t="shared" si="5"/>
        <v>1.1075755076535927</v>
      </c>
      <c r="S63" s="28">
        <f t="shared" si="23"/>
        <v>41.836846867338842</v>
      </c>
      <c r="T63" s="28">
        <f t="shared" si="7"/>
        <v>0.48287692481532712</v>
      </c>
      <c r="U63" s="27">
        <f t="shared" si="8"/>
        <v>0.17753310107549394</v>
      </c>
      <c r="V63" s="26">
        <v>0</v>
      </c>
      <c r="W63" s="28">
        <f t="shared" si="24"/>
        <v>5</v>
      </c>
      <c r="X63" s="27">
        <f t="shared" si="25"/>
        <v>24</v>
      </c>
      <c r="Y63" s="27">
        <f t="shared" si="26"/>
        <v>-2.212514640026281</v>
      </c>
      <c r="Z63" s="28">
        <f t="shared" si="27"/>
        <v>1.3465562887823914E-2</v>
      </c>
      <c r="AA63" s="36">
        <f t="shared" si="28"/>
        <v>0.83673693734677679</v>
      </c>
      <c r="AB63" s="36">
        <f t="shared" si="29"/>
        <v>0</v>
      </c>
      <c r="AC63" s="36">
        <f t="shared" si="30"/>
        <v>1</v>
      </c>
      <c r="AD63" s="37"/>
      <c r="AE63" s="37">
        <v>0.12174914958056553</v>
      </c>
      <c r="AF63" s="37"/>
      <c r="AG63" s="37">
        <v>0.21227128447952442</v>
      </c>
    </row>
    <row r="64" spans="1:33" x14ac:dyDescent="0.3">
      <c r="A64" s="42"/>
      <c r="B64" s="42"/>
      <c r="C64" s="42"/>
      <c r="D64" s="26">
        <v>7.4</v>
      </c>
      <c r="E64" s="26">
        <v>5</v>
      </c>
      <c r="F64" s="26">
        <v>15</v>
      </c>
      <c r="G64" s="26">
        <v>35</v>
      </c>
      <c r="H64" s="26">
        <v>0.4</v>
      </c>
      <c r="I64" s="26">
        <v>91.4</v>
      </c>
      <c r="J64" s="26">
        <v>53</v>
      </c>
      <c r="K64" s="28">
        <f t="shared" si="0"/>
        <v>1.7245283018867925</v>
      </c>
      <c r="L64" s="26">
        <v>0.41</v>
      </c>
      <c r="M64" s="27"/>
      <c r="N64" s="27">
        <f t="shared" si="1"/>
        <v>0.96174999999999999</v>
      </c>
      <c r="O64" s="27">
        <f t="shared" si="2"/>
        <v>1.0345864770195246</v>
      </c>
      <c r="P64" s="27">
        <f t="shared" si="3"/>
        <v>0.43122692452830197</v>
      </c>
      <c r="Q64" s="27">
        <f t="shared" si="4"/>
        <v>5</v>
      </c>
      <c r="R64" s="27">
        <f t="shared" si="5"/>
        <v>1.2</v>
      </c>
      <c r="S64" s="28">
        <f t="shared" si="23"/>
        <v>23</v>
      </c>
      <c r="T64" s="28">
        <f t="shared" si="7"/>
        <v>0.41681090378311986</v>
      </c>
      <c r="U64" s="27">
        <f t="shared" si="8"/>
        <v>0.25694061830425469</v>
      </c>
      <c r="V64" s="26">
        <v>1</v>
      </c>
      <c r="W64" s="28">
        <f t="shared" si="24"/>
        <v>0.61644409004700407</v>
      </c>
      <c r="X64" s="27">
        <f t="shared" si="25"/>
        <v>35</v>
      </c>
      <c r="Y64" s="27">
        <f t="shared" si="26"/>
        <v>3.6484909149453846</v>
      </c>
      <c r="Z64" s="28">
        <f t="shared" si="27"/>
        <v>0.99986810738534415</v>
      </c>
      <c r="AA64" s="36">
        <f t="shared" si="28"/>
        <v>0.46</v>
      </c>
      <c r="AB64" s="36">
        <f t="shared" si="29"/>
        <v>1</v>
      </c>
      <c r="AC64" s="36">
        <f t="shared" si="30"/>
        <v>0</v>
      </c>
      <c r="AD64" s="37"/>
      <c r="AE64" s="37">
        <v>0.64389590190201329</v>
      </c>
      <c r="AF64" s="37"/>
      <c r="AG64" s="37">
        <v>0.73876917253513885</v>
      </c>
    </row>
    <row r="65" spans="1:33" x14ac:dyDescent="0.3">
      <c r="A65" s="42"/>
      <c r="B65" s="42"/>
      <c r="C65" s="42"/>
      <c r="D65" s="26">
        <v>7.4</v>
      </c>
      <c r="E65" s="26">
        <v>5.8</v>
      </c>
      <c r="F65" s="26">
        <v>31</v>
      </c>
      <c r="G65" s="26">
        <v>34</v>
      </c>
      <c r="H65" s="26">
        <v>0.4</v>
      </c>
      <c r="I65" s="26">
        <v>108.2</v>
      </c>
      <c r="J65" s="26">
        <v>66.7</v>
      </c>
      <c r="K65" s="28">
        <f t="shared" ref="K65:K308" si="31">I65/J65</f>
        <v>1.6221889055472263</v>
      </c>
      <c r="L65" s="26">
        <v>0.38</v>
      </c>
      <c r="M65" s="27"/>
      <c r="N65" s="27">
        <f t="shared" si="1"/>
        <v>0.95562999999999998</v>
      </c>
      <c r="O65" s="27">
        <f t="shared" si="2"/>
        <v>1.0345864770195246</v>
      </c>
      <c r="P65" s="27">
        <f t="shared" si="3"/>
        <v>0.40305521979010495</v>
      </c>
      <c r="Q65" s="27">
        <f t="shared" si="4"/>
        <v>4.9314848948208478</v>
      </c>
      <c r="R65" s="27">
        <f t="shared" si="5"/>
        <v>1.1882523644247402</v>
      </c>
      <c r="S65" s="28">
        <f t="shared" si="23"/>
        <v>41.767308191987794</v>
      </c>
      <c r="T65" s="28">
        <f t="shared" si="7"/>
        <v>0.38958098597155599</v>
      </c>
      <c r="U65" s="27">
        <f t="shared" si="8"/>
        <v>0.17587630998227552</v>
      </c>
      <c r="V65" s="26">
        <v>0</v>
      </c>
      <c r="W65" s="28">
        <f t="shared" si="24"/>
        <v>5</v>
      </c>
      <c r="X65" s="27">
        <f t="shared" si="25"/>
        <v>34</v>
      </c>
      <c r="Y65" s="27">
        <f t="shared" si="26"/>
        <v>-3.0608545413154773</v>
      </c>
      <c r="Z65" s="28">
        <f t="shared" si="27"/>
        <v>1.1035314382151109E-3</v>
      </c>
      <c r="AA65" s="36">
        <f t="shared" si="28"/>
        <v>0.83534616383975591</v>
      </c>
      <c r="AB65" s="36">
        <f t="shared" si="29"/>
        <v>0</v>
      </c>
      <c r="AC65" s="36">
        <f t="shared" si="30"/>
        <v>1</v>
      </c>
      <c r="AD65" s="37"/>
      <c r="AE65" s="37">
        <v>7.7046359952259044E-2</v>
      </c>
      <c r="AF65" s="37"/>
      <c r="AG65" s="37">
        <v>0.22030807551321069</v>
      </c>
    </row>
    <row r="66" spans="1:33" x14ac:dyDescent="0.3">
      <c r="A66" s="42"/>
      <c r="B66" s="42"/>
      <c r="C66" s="42"/>
      <c r="D66" s="26">
        <v>7.4</v>
      </c>
      <c r="E66" s="26">
        <v>10</v>
      </c>
      <c r="F66" s="26">
        <v>29</v>
      </c>
      <c r="G66" s="26">
        <v>32</v>
      </c>
      <c r="H66" s="26">
        <v>0.4</v>
      </c>
      <c r="I66" s="26">
        <v>190.3</v>
      </c>
      <c r="J66" s="26">
        <v>106.8</v>
      </c>
      <c r="K66" s="28">
        <f t="shared" si="31"/>
        <v>1.7818352059925096</v>
      </c>
      <c r="L66" s="26">
        <v>0.39</v>
      </c>
      <c r="M66" s="27"/>
      <c r="N66" s="27">
        <f t="shared" si="1"/>
        <v>0.90699999999999992</v>
      </c>
      <c r="O66" s="27">
        <f t="shared" si="2"/>
        <v>1.0345864770195246</v>
      </c>
      <c r="P66" s="27">
        <f t="shared" si="3"/>
        <v>0.42019237827715356</v>
      </c>
      <c r="Q66" s="27">
        <f t="shared" si="4"/>
        <v>4.8281005285266305</v>
      </c>
      <c r="R66" s="27">
        <f t="shared" si="5"/>
        <v>1.1710193359837562</v>
      </c>
      <c r="S66" s="28">
        <f t="shared" si="23"/>
        <v>38.787661272055566</v>
      </c>
      <c r="T66" s="28">
        <f t="shared" si="7"/>
        <v>0.40614524509121702</v>
      </c>
      <c r="U66" s="27">
        <f t="shared" si="8"/>
        <v>7.3712595209057791E-2</v>
      </c>
      <c r="V66" s="26">
        <v>0</v>
      </c>
      <c r="W66" s="28">
        <f t="shared" si="24"/>
        <v>5</v>
      </c>
      <c r="X66" s="27">
        <f t="shared" si="25"/>
        <v>32</v>
      </c>
      <c r="Y66" s="27">
        <f t="shared" si="26"/>
        <v>-1.245884730685799</v>
      </c>
      <c r="Z66" s="28">
        <f t="shared" si="27"/>
        <v>0.10640335830950376</v>
      </c>
      <c r="AA66" s="36">
        <f t="shared" si="28"/>
        <v>0.77575322544111136</v>
      </c>
      <c r="AB66" s="36">
        <f t="shared" si="29"/>
        <v>0</v>
      </c>
      <c r="AC66" s="36">
        <f t="shared" si="30"/>
        <v>1</v>
      </c>
      <c r="AD66" s="37"/>
      <c r="AE66" s="37">
        <v>0.16800375082476124</v>
      </c>
      <c r="AF66" s="37"/>
      <c r="AG66" s="37">
        <v>8.5548318743214738E-2</v>
      </c>
    </row>
    <row r="67" spans="1:33" x14ac:dyDescent="0.3">
      <c r="A67" s="42"/>
      <c r="B67" s="42"/>
      <c r="C67" s="42"/>
      <c r="D67" s="26">
        <v>7.4</v>
      </c>
      <c r="E67" s="26">
        <v>1</v>
      </c>
      <c r="F67" s="26">
        <v>6</v>
      </c>
      <c r="G67" s="26">
        <v>90</v>
      </c>
      <c r="H67" s="26">
        <v>0.4</v>
      </c>
      <c r="I67" s="26">
        <v>16.3</v>
      </c>
      <c r="J67" s="26">
        <v>14</v>
      </c>
      <c r="K67" s="28">
        <f t="shared" si="31"/>
        <v>1.1642857142857144</v>
      </c>
      <c r="L67" s="26">
        <v>0.28999999999999998</v>
      </c>
      <c r="M67" s="27"/>
      <c r="N67" s="27">
        <f t="shared" si="1"/>
        <v>0.99234999999999995</v>
      </c>
      <c r="O67" s="27">
        <f t="shared" si="2"/>
        <v>1.0345864770195246</v>
      </c>
      <c r="P67" s="27">
        <f t="shared" si="3"/>
        <v>0.30039852142857143</v>
      </c>
      <c r="Q67" s="27">
        <f t="shared" si="4"/>
        <v>5</v>
      </c>
      <c r="R67" s="27">
        <f t="shared" si="5"/>
        <v>1.2</v>
      </c>
      <c r="S67" s="28">
        <f t="shared" si="23"/>
        <v>12.2</v>
      </c>
      <c r="T67" s="28">
        <f t="shared" si="7"/>
        <v>0.29035612595089272</v>
      </c>
      <c r="U67" s="27">
        <f t="shared" si="8"/>
        <v>0.13303475154594152</v>
      </c>
      <c r="V67" s="26">
        <v>0</v>
      </c>
      <c r="W67" s="28">
        <f t="shared" si="24"/>
        <v>0.4581778707449809</v>
      </c>
      <c r="X67" s="27">
        <f t="shared" si="25"/>
        <v>35</v>
      </c>
      <c r="Y67" s="27">
        <f t="shared" si="26"/>
        <v>3.8406858122963188</v>
      </c>
      <c r="Z67" s="28">
        <f t="shared" si="27"/>
        <v>0.99993865446849561</v>
      </c>
      <c r="AA67" s="36">
        <f t="shared" si="28"/>
        <v>0.24399999999999999</v>
      </c>
      <c r="AB67" s="36">
        <f t="shared" si="29"/>
        <v>0</v>
      </c>
      <c r="AC67" s="36">
        <f t="shared" si="30"/>
        <v>0</v>
      </c>
      <c r="AD67" s="37"/>
      <c r="AE67" s="37"/>
      <c r="AF67" s="37">
        <v>0.45157372025608616</v>
      </c>
      <c r="AG67" s="37">
        <v>0.59726807348837863</v>
      </c>
    </row>
    <row r="68" spans="1:33" x14ac:dyDescent="0.3">
      <c r="A68" s="42"/>
      <c r="B68" s="42"/>
      <c r="C68" s="42"/>
      <c r="D68" s="26">
        <v>7.4</v>
      </c>
      <c r="E68" s="26">
        <v>1.8</v>
      </c>
      <c r="F68" s="26">
        <v>8</v>
      </c>
      <c r="G68" s="26">
        <v>94</v>
      </c>
      <c r="H68" s="26">
        <v>0.4</v>
      </c>
      <c r="I68" s="26">
        <v>30.9</v>
      </c>
      <c r="J68" s="26">
        <v>20.6</v>
      </c>
      <c r="K68" s="28">
        <f t="shared" si="31"/>
        <v>1.4999999999999998</v>
      </c>
      <c r="L68" s="26">
        <v>0.37</v>
      </c>
      <c r="M68" s="27"/>
      <c r="N68" s="27">
        <f t="shared" si="1"/>
        <v>0.98623000000000005</v>
      </c>
      <c r="O68" s="27">
        <f t="shared" si="2"/>
        <v>1.0345864770195246</v>
      </c>
      <c r="P68" s="27">
        <f t="shared" si="3"/>
        <v>0.38462970000000002</v>
      </c>
      <c r="Q68" s="27">
        <f t="shared" si="4"/>
        <v>5</v>
      </c>
      <c r="R68" s="27">
        <f t="shared" si="5"/>
        <v>1.2</v>
      </c>
      <c r="S68" s="28">
        <f t="shared" si="23"/>
        <v>14.6</v>
      </c>
      <c r="T68" s="28">
        <f t="shared" si="7"/>
        <v>0.37177143577988342</v>
      </c>
      <c r="U68" s="27">
        <f t="shared" si="8"/>
        <v>0.15606511636518641</v>
      </c>
      <c r="V68" s="26">
        <v>0</v>
      </c>
      <c r="W68" s="28">
        <f t="shared" si="24"/>
        <v>0.41978780870510091</v>
      </c>
      <c r="X68" s="27">
        <f t="shared" si="25"/>
        <v>35</v>
      </c>
      <c r="Y68" s="27">
        <f t="shared" si="26"/>
        <v>4.7449018562596308</v>
      </c>
      <c r="Z68" s="28">
        <f t="shared" si="27"/>
        <v>0.99999895696273267</v>
      </c>
      <c r="AA68" s="36">
        <f t="shared" si="28"/>
        <v>0.29199999999999998</v>
      </c>
      <c r="AB68" s="36">
        <f t="shared" si="29"/>
        <v>0</v>
      </c>
      <c r="AC68" s="36">
        <f t="shared" si="30"/>
        <v>0</v>
      </c>
      <c r="AD68" s="37"/>
      <c r="AE68" s="37"/>
      <c r="AF68" s="37">
        <v>0.351770954014272</v>
      </c>
      <c r="AG68" s="37">
        <v>0.50265509187787671</v>
      </c>
    </row>
    <row r="69" spans="1:33" x14ac:dyDescent="0.3">
      <c r="A69" s="42"/>
      <c r="B69" s="42"/>
      <c r="C69" s="42"/>
      <c r="D69" s="26">
        <v>7.4</v>
      </c>
      <c r="E69" s="26">
        <v>2.6</v>
      </c>
      <c r="F69" s="26">
        <v>7</v>
      </c>
      <c r="G69" s="26">
        <v>100</v>
      </c>
      <c r="H69" s="26">
        <v>0.4</v>
      </c>
      <c r="I69" s="26">
        <v>45.6</v>
      </c>
      <c r="J69" s="26">
        <v>27.3</v>
      </c>
      <c r="K69" s="28">
        <f t="shared" si="31"/>
        <v>1.6703296703296704</v>
      </c>
      <c r="L69" s="26">
        <v>0.41</v>
      </c>
      <c r="M69" s="27"/>
      <c r="N69" s="27">
        <f t="shared" si="1"/>
        <v>0.98011000000000004</v>
      </c>
      <c r="O69" s="27">
        <f t="shared" si="2"/>
        <v>1.0345864770195246</v>
      </c>
      <c r="P69" s="27">
        <f t="shared" si="3"/>
        <v>0.42564777142857152</v>
      </c>
      <c r="Q69" s="27">
        <f t="shared" si="4"/>
        <v>5</v>
      </c>
      <c r="R69" s="27">
        <f t="shared" si="5"/>
        <v>1.2</v>
      </c>
      <c r="S69" s="28">
        <f t="shared" si="23"/>
        <v>13.4</v>
      </c>
      <c r="T69" s="28">
        <f t="shared" si="7"/>
        <v>0.4114182631255664</v>
      </c>
      <c r="U69" s="27">
        <f t="shared" si="8"/>
        <v>0.14436344918824284</v>
      </c>
      <c r="V69" s="26">
        <v>0</v>
      </c>
      <c r="W69" s="28">
        <f t="shared" si="24"/>
        <v>0.35089217501310238</v>
      </c>
      <c r="X69" s="27">
        <f t="shared" si="25"/>
        <v>35</v>
      </c>
      <c r="Y69" s="27">
        <f t="shared" si="26"/>
        <v>6.0529145899174397</v>
      </c>
      <c r="Z69" s="28">
        <f t="shared" si="27"/>
        <v>0.99999999928875849</v>
      </c>
      <c r="AA69" s="36">
        <f t="shared" si="28"/>
        <v>0.26800000000000002</v>
      </c>
      <c r="AB69" s="36">
        <f t="shared" si="29"/>
        <v>0</v>
      </c>
      <c r="AC69" s="36">
        <f t="shared" si="30"/>
        <v>0</v>
      </c>
      <c r="AD69" s="37"/>
      <c r="AE69" s="37"/>
      <c r="AF69" s="37">
        <v>0.62927615154425032</v>
      </c>
      <c r="AG69" s="37">
        <v>0.64734106021496662</v>
      </c>
    </row>
    <row r="70" spans="1:33" x14ac:dyDescent="0.3">
      <c r="A70" s="42"/>
      <c r="B70" s="42"/>
      <c r="C70" s="42"/>
      <c r="D70" s="26">
        <v>7.4</v>
      </c>
      <c r="E70" s="26">
        <v>3.4</v>
      </c>
      <c r="F70" s="26">
        <v>5</v>
      </c>
      <c r="G70" s="26">
        <v>87</v>
      </c>
      <c r="H70" s="26">
        <v>0.4</v>
      </c>
      <c r="I70" s="26">
        <v>60.3</v>
      </c>
      <c r="J70" s="26">
        <v>34</v>
      </c>
      <c r="K70" s="28">
        <f t="shared" si="31"/>
        <v>1.7735294117647058</v>
      </c>
      <c r="L70" s="26">
        <v>0.43</v>
      </c>
      <c r="M70" s="27"/>
      <c r="N70" s="27">
        <f t="shared" si="1"/>
        <v>0.97399000000000002</v>
      </c>
      <c r="O70" s="27">
        <f t="shared" si="2"/>
        <v>1.0345864770195246</v>
      </c>
      <c r="P70" s="27">
        <f t="shared" si="3"/>
        <v>0.44912397705882351</v>
      </c>
      <c r="Q70" s="27">
        <f t="shared" si="4"/>
        <v>5</v>
      </c>
      <c r="R70" s="27">
        <f t="shared" si="5"/>
        <v>1.2</v>
      </c>
      <c r="S70" s="28">
        <f t="shared" si="23"/>
        <v>11</v>
      </c>
      <c r="T70" s="28">
        <f t="shared" si="7"/>
        <v>0.4341096535039552</v>
      </c>
      <c r="U70" s="27">
        <f t="shared" si="8"/>
        <v>0.12204090780370019</v>
      </c>
      <c r="V70" s="26">
        <v>0</v>
      </c>
      <c r="W70" s="28">
        <f t="shared" si="24"/>
        <v>0.28112921889351228</v>
      </c>
      <c r="X70" s="27">
        <f t="shared" si="25"/>
        <v>35</v>
      </c>
      <c r="Y70" s="27">
        <f t="shared" si="26"/>
        <v>7.4629742941405173</v>
      </c>
      <c r="Z70" s="28">
        <f t="shared" si="27"/>
        <v>0.9999999999999577</v>
      </c>
      <c r="AA70" s="36">
        <f t="shared" si="28"/>
        <v>0.22</v>
      </c>
      <c r="AB70" s="36">
        <f t="shared" si="29"/>
        <v>0</v>
      </c>
      <c r="AC70" s="36">
        <f t="shared" si="30"/>
        <v>0</v>
      </c>
      <c r="AD70" s="37"/>
      <c r="AE70" s="37"/>
      <c r="AF70" s="37">
        <v>0.29673631326518973</v>
      </c>
      <c r="AG70" s="37">
        <v>0.56731589314575215</v>
      </c>
    </row>
    <row r="71" spans="1:33" x14ac:dyDescent="0.3">
      <c r="A71" s="42"/>
      <c r="B71" s="42"/>
      <c r="C71" s="42"/>
      <c r="D71" s="26">
        <v>7.4</v>
      </c>
      <c r="E71" s="26">
        <v>4.2</v>
      </c>
      <c r="F71" s="26">
        <v>5</v>
      </c>
      <c r="G71" s="26">
        <v>74</v>
      </c>
      <c r="H71" s="26">
        <v>0.4</v>
      </c>
      <c r="I71" s="26">
        <v>75.8</v>
      </c>
      <c r="J71" s="26">
        <v>41.5</v>
      </c>
      <c r="K71" s="28">
        <f t="shared" si="31"/>
        <v>1.8265060240963855</v>
      </c>
      <c r="L71" s="26">
        <v>0.44</v>
      </c>
      <c r="M71" s="27"/>
      <c r="N71" s="27">
        <f t="shared" si="1"/>
        <v>0.96787000000000001</v>
      </c>
      <c r="O71" s="27">
        <f t="shared" si="2"/>
        <v>1.0345864770195246</v>
      </c>
      <c r="P71" s="27">
        <f t="shared" si="3"/>
        <v>0.45963330024096383</v>
      </c>
      <c r="Q71" s="27">
        <f t="shared" si="4"/>
        <v>5</v>
      </c>
      <c r="R71" s="27">
        <f t="shared" si="5"/>
        <v>1.2</v>
      </c>
      <c r="S71" s="28">
        <f t="shared" si="23"/>
        <v>11</v>
      </c>
      <c r="T71" s="28">
        <f t="shared" si="7"/>
        <v>0.44426764746151781</v>
      </c>
      <c r="U71" s="27">
        <f t="shared" si="8"/>
        <v>0.12204090780370019</v>
      </c>
      <c r="V71" s="26">
        <v>1</v>
      </c>
      <c r="W71" s="28">
        <f t="shared" si="24"/>
        <v>0.27470131687739269</v>
      </c>
      <c r="X71" s="27">
        <f t="shared" si="25"/>
        <v>35</v>
      </c>
      <c r="Y71" s="27">
        <f t="shared" si="26"/>
        <v>7.850242347618626</v>
      </c>
      <c r="Z71" s="28">
        <f t="shared" si="27"/>
        <v>0.99999999999999789</v>
      </c>
      <c r="AA71" s="36">
        <f t="shared" si="28"/>
        <v>0.22</v>
      </c>
      <c r="AB71" s="36">
        <f t="shared" si="29"/>
        <v>1</v>
      </c>
      <c r="AC71" s="36">
        <f t="shared" si="30"/>
        <v>0</v>
      </c>
      <c r="AD71" s="37"/>
      <c r="AE71" s="37"/>
      <c r="AF71" s="37">
        <v>0.66176930385427568</v>
      </c>
      <c r="AG71" s="37">
        <v>0.58451543301390141</v>
      </c>
    </row>
    <row r="72" spans="1:33" x14ac:dyDescent="0.3">
      <c r="A72" s="42"/>
      <c r="B72" s="42"/>
      <c r="C72" s="42"/>
      <c r="D72" s="26">
        <v>7.4</v>
      </c>
      <c r="E72" s="26">
        <v>5</v>
      </c>
      <c r="F72" s="26">
        <v>3</v>
      </c>
      <c r="G72" s="26">
        <v>92</v>
      </c>
      <c r="H72" s="26">
        <v>0.4</v>
      </c>
      <c r="I72" s="26">
        <v>90.1</v>
      </c>
      <c r="J72" s="26">
        <v>47.8</v>
      </c>
      <c r="K72" s="28">
        <f t="shared" si="31"/>
        <v>1.8849372384937237</v>
      </c>
      <c r="L72" s="26">
        <v>0.45</v>
      </c>
      <c r="M72" s="27"/>
      <c r="N72" s="27">
        <f t="shared" si="1"/>
        <v>0.96174999999999999</v>
      </c>
      <c r="O72" s="27">
        <f t="shared" si="2"/>
        <v>1.0345864770195246</v>
      </c>
      <c r="P72" s="27">
        <f t="shared" si="3"/>
        <v>0.47133798117154813</v>
      </c>
      <c r="Q72" s="27">
        <f t="shared" si="4"/>
        <v>5</v>
      </c>
      <c r="R72" s="27">
        <f t="shared" si="5"/>
        <v>1.2</v>
      </c>
      <c r="S72" s="28">
        <f t="shared" si="23"/>
        <v>8.6</v>
      </c>
      <c r="T72" s="28">
        <f t="shared" si="7"/>
        <v>0.45558103806788219</v>
      </c>
      <c r="U72" s="27">
        <f t="shared" si="8"/>
        <v>0.10098736556838772</v>
      </c>
      <c r="V72" s="26">
        <v>0</v>
      </c>
      <c r="W72" s="28">
        <f t="shared" si="24"/>
        <v>0.22166718350850342</v>
      </c>
      <c r="X72" s="27">
        <f t="shared" si="25"/>
        <v>35</v>
      </c>
      <c r="Y72" s="27">
        <f t="shared" si="26"/>
        <v>9.0124199430861651</v>
      </c>
      <c r="Z72" s="28">
        <f t="shared" si="27"/>
        <v>1</v>
      </c>
      <c r="AA72" s="36">
        <f t="shared" si="28"/>
        <v>0.17199999999999999</v>
      </c>
      <c r="AB72" s="36">
        <f t="shared" si="29"/>
        <v>0</v>
      </c>
      <c r="AC72" s="36">
        <f t="shared" si="30"/>
        <v>0</v>
      </c>
      <c r="AD72" s="37"/>
      <c r="AE72" s="37"/>
      <c r="AF72" s="37">
        <v>0.18432371091767361</v>
      </c>
      <c r="AG72" s="37">
        <v>0.36182602085962678</v>
      </c>
    </row>
    <row r="73" spans="1:33" x14ac:dyDescent="0.3">
      <c r="A73" s="42"/>
      <c r="B73" s="42"/>
      <c r="C73" s="42"/>
      <c r="D73" s="26">
        <v>7.4</v>
      </c>
      <c r="E73" s="26">
        <v>6</v>
      </c>
      <c r="F73" s="26">
        <v>3</v>
      </c>
      <c r="G73" s="26">
        <v>97</v>
      </c>
      <c r="H73" s="26">
        <v>0.4</v>
      </c>
      <c r="I73" s="26">
        <v>108.2</v>
      </c>
      <c r="J73" s="26">
        <v>55.9</v>
      </c>
      <c r="K73" s="28">
        <f t="shared" si="31"/>
        <v>1.9355992844364938</v>
      </c>
      <c r="L73" s="26">
        <v>0.45</v>
      </c>
      <c r="M73" s="27"/>
      <c r="N73" s="27">
        <f t="shared" si="1"/>
        <v>0.95409999999999995</v>
      </c>
      <c r="O73" s="27">
        <f t="shared" si="2"/>
        <v>1.0345864770195246</v>
      </c>
      <c r="P73" s="27">
        <f t="shared" si="3"/>
        <v>0.48015637209302325</v>
      </c>
      <c r="Q73" s="27">
        <f t="shared" si="4"/>
        <v>5</v>
      </c>
      <c r="R73" s="27">
        <f t="shared" si="5"/>
        <v>1.2</v>
      </c>
      <c r="S73" s="28">
        <f t="shared" si="23"/>
        <v>8.6</v>
      </c>
      <c r="T73" s="28">
        <f t="shared" si="7"/>
        <v>0.46410462804064062</v>
      </c>
      <c r="U73" s="27">
        <f t="shared" si="8"/>
        <v>0.10098736556838772</v>
      </c>
      <c r="V73" s="26">
        <v>0</v>
      </c>
      <c r="W73" s="28">
        <f t="shared" si="24"/>
        <v>0.21759611834671141</v>
      </c>
      <c r="X73" s="27">
        <f t="shared" si="25"/>
        <v>35</v>
      </c>
      <c r="Y73" s="27">
        <f t="shared" si="26"/>
        <v>9.3183822709219299</v>
      </c>
      <c r="Z73" s="28">
        <f t="shared" si="27"/>
        <v>1</v>
      </c>
      <c r="AA73" s="36">
        <f t="shared" si="28"/>
        <v>0.17199999999999999</v>
      </c>
      <c r="AB73" s="36">
        <f t="shared" si="29"/>
        <v>0</v>
      </c>
      <c r="AC73" s="36">
        <f t="shared" si="30"/>
        <v>0</v>
      </c>
      <c r="AD73" s="37"/>
      <c r="AE73" s="37"/>
      <c r="AF73" s="37">
        <v>0.22434507123281874</v>
      </c>
      <c r="AG73" s="37">
        <v>0.32792581316623837</v>
      </c>
    </row>
    <row r="74" spans="1:33" x14ac:dyDescent="0.3">
      <c r="A74" s="42"/>
      <c r="B74" s="42"/>
      <c r="C74" s="42"/>
      <c r="D74" s="26">
        <v>7.4</v>
      </c>
      <c r="E74" s="26">
        <v>7</v>
      </c>
      <c r="F74" s="26">
        <v>19</v>
      </c>
      <c r="G74" s="26">
        <v>70</v>
      </c>
      <c r="H74" s="26">
        <v>0.4</v>
      </c>
      <c r="I74" s="26">
        <v>127.9</v>
      </c>
      <c r="J74" s="26">
        <v>65.599999999999994</v>
      </c>
      <c r="K74" s="28">
        <f t="shared" si="31"/>
        <v>1.9496951219512197</v>
      </c>
      <c r="L74" s="26">
        <v>0.45</v>
      </c>
      <c r="M74" s="27"/>
      <c r="N74" s="27">
        <f t="shared" si="1"/>
        <v>0.94645000000000001</v>
      </c>
      <c r="O74" s="27">
        <f t="shared" si="2"/>
        <v>1.0345864770195246</v>
      </c>
      <c r="P74" s="27">
        <f t="shared" si="3"/>
        <v>0.47977512652439036</v>
      </c>
      <c r="Q74" s="27">
        <f t="shared" si="4"/>
        <v>5</v>
      </c>
      <c r="R74" s="27">
        <f t="shared" si="5"/>
        <v>1.2</v>
      </c>
      <c r="S74" s="28">
        <f t="shared" si="23"/>
        <v>27.8</v>
      </c>
      <c r="T74" s="28">
        <f t="shared" si="7"/>
        <v>0.46373612760389493</v>
      </c>
      <c r="U74" s="27">
        <f t="shared" si="8"/>
        <v>0.36269550163849029</v>
      </c>
      <c r="V74" s="26">
        <v>1</v>
      </c>
      <c r="W74" s="28">
        <f t="shared" si="24"/>
        <v>0.78211612175338308</v>
      </c>
      <c r="X74" s="27">
        <f t="shared" si="25"/>
        <v>35</v>
      </c>
      <c r="Y74" s="27">
        <f t="shared" si="26"/>
        <v>2.7781828443916656</v>
      </c>
      <c r="Z74" s="28">
        <f t="shared" si="27"/>
        <v>0.99726680757767749</v>
      </c>
      <c r="AA74" s="36">
        <f t="shared" si="28"/>
        <v>0.55600000000000005</v>
      </c>
      <c r="AB74" s="36">
        <f t="shared" si="29"/>
        <v>1</v>
      </c>
      <c r="AC74" s="36">
        <f t="shared" si="30"/>
        <v>0</v>
      </c>
      <c r="AD74" s="37"/>
      <c r="AE74" s="37"/>
      <c r="AF74" s="37">
        <v>0.78787616586763187</v>
      </c>
      <c r="AG74" s="37">
        <v>0.57659545744751706</v>
      </c>
    </row>
    <row r="75" spans="1:33" x14ac:dyDescent="0.3">
      <c r="A75" s="42"/>
      <c r="B75" s="42"/>
      <c r="C75" s="42"/>
      <c r="D75" s="26">
        <v>7.4</v>
      </c>
      <c r="E75" s="26">
        <v>8</v>
      </c>
      <c r="F75" s="26">
        <v>26</v>
      </c>
      <c r="G75" s="26">
        <v>58</v>
      </c>
      <c r="H75" s="26">
        <v>0.4</v>
      </c>
      <c r="I75" s="26">
        <v>147.5</v>
      </c>
      <c r="J75" s="26">
        <v>75.2</v>
      </c>
      <c r="K75" s="28">
        <f t="shared" si="31"/>
        <v>1.9614361702127658</v>
      </c>
      <c r="L75" s="26">
        <v>0.44</v>
      </c>
      <c r="M75" s="27"/>
      <c r="N75" s="27">
        <f t="shared" si="1"/>
        <v>0.93879999999999997</v>
      </c>
      <c r="O75" s="27">
        <f t="shared" si="2"/>
        <v>1.0345864770195246</v>
      </c>
      <c r="P75" s="27">
        <f t="shared" si="3"/>
        <v>0.47876303191489361</v>
      </c>
      <c r="Q75" s="27">
        <f t="shared" si="4"/>
        <v>5</v>
      </c>
      <c r="R75" s="27">
        <f t="shared" si="5"/>
        <v>1.2</v>
      </c>
      <c r="S75" s="28">
        <f t="shared" si="23"/>
        <v>36.200000000000003</v>
      </c>
      <c r="T75" s="28">
        <f t="shared" si="7"/>
        <v>0.46275786756282766</v>
      </c>
      <c r="U75" s="27">
        <f t="shared" si="8"/>
        <v>-0.19109546334361999</v>
      </c>
      <c r="V75" s="26">
        <v>0</v>
      </c>
      <c r="W75" s="28">
        <f t="shared" si="24"/>
        <v>5</v>
      </c>
      <c r="X75" s="27">
        <f t="shared" si="25"/>
        <v>35</v>
      </c>
      <c r="Y75" s="27">
        <f t="shared" si="26"/>
        <v>-6.3159597895942501E-4</v>
      </c>
      <c r="Z75" s="28">
        <f t="shared" si="27"/>
        <v>0.49974802967661397</v>
      </c>
      <c r="AA75" s="36">
        <f t="shared" si="28"/>
        <v>0.72400000000000009</v>
      </c>
      <c r="AB75" s="36">
        <f t="shared" si="29"/>
        <v>0</v>
      </c>
      <c r="AC75" s="36">
        <f t="shared" si="30"/>
        <v>1</v>
      </c>
      <c r="AD75" s="37"/>
      <c r="AE75" s="37"/>
      <c r="AF75" s="37">
        <v>0.14150236077126355</v>
      </c>
      <c r="AG75" s="37">
        <v>0.28526088878495931</v>
      </c>
    </row>
    <row r="76" spans="1:33" x14ac:dyDescent="0.3">
      <c r="A76" s="42"/>
      <c r="B76" s="42"/>
      <c r="C76" s="42"/>
      <c r="D76" s="26">
        <v>7.4</v>
      </c>
      <c r="E76" s="26">
        <v>1</v>
      </c>
      <c r="F76" s="26">
        <v>3</v>
      </c>
      <c r="G76" s="26">
        <v>74</v>
      </c>
      <c r="H76" s="26">
        <v>0.4</v>
      </c>
      <c r="I76" s="26">
        <v>18</v>
      </c>
      <c r="J76" s="26">
        <v>15.8</v>
      </c>
      <c r="K76" s="28">
        <f t="shared" si="31"/>
        <v>1.1392405063291138</v>
      </c>
      <c r="L76" s="26">
        <v>0.28999999999999998</v>
      </c>
      <c r="M76" s="27"/>
      <c r="N76" s="27">
        <f t="shared" si="1"/>
        <v>0.99234999999999995</v>
      </c>
      <c r="O76" s="27">
        <f t="shared" si="2"/>
        <v>1.0345864770195246</v>
      </c>
      <c r="P76" s="27">
        <f t="shared" si="3"/>
        <v>0.29393658227848096</v>
      </c>
      <c r="Q76" s="27">
        <f t="shared" si="4"/>
        <v>5</v>
      </c>
      <c r="R76" s="27">
        <f t="shared" si="5"/>
        <v>1.2</v>
      </c>
      <c r="S76" s="28">
        <f t="shared" si="23"/>
        <v>8.6</v>
      </c>
      <c r="T76" s="28">
        <f t="shared" si="7"/>
        <v>0.28411021099489381</v>
      </c>
      <c r="U76" s="27">
        <f t="shared" si="8"/>
        <v>0.10098736556838772</v>
      </c>
      <c r="V76" s="26">
        <v>1</v>
      </c>
      <c r="W76" s="28">
        <f t="shared" si="24"/>
        <v>0.35545137647376823</v>
      </c>
      <c r="X76" s="27">
        <f t="shared" si="25"/>
        <v>35</v>
      </c>
      <c r="Y76" s="27">
        <f t="shared" si="26"/>
        <v>5.1658222815161725</v>
      </c>
      <c r="Z76" s="28">
        <f t="shared" si="27"/>
        <v>0.99999988030791753</v>
      </c>
      <c r="AA76" s="36">
        <f t="shared" si="28"/>
        <v>0.17199999999999999</v>
      </c>
      <c r="AB76" s="36">
        <f t="shared" si="29"/>
        <v>1</v>
      </c>
      <c r="AC76" s="36">
        <f t="shared" si="30"/>
        <v>0</v>
      </c>
      <c r="AD76" s="37"/>
      <c r="AE76" s="37"/>
      <c r="AF76" s="37">
        <v>0.54068320599692765</v>
      </c>
      <c r="AG76" s="37">
        <v>0.64635806857538847</v>
      </c>
    </row>
    <row r="77" spans="1:33" x14ac:dyDescent="0.3">
      <c r="A77" s="42"/>
      <c r="B77" s="42"/>
      <c r="C77" s="42"/>
      <c r="D77" s="26">
        <v>7.4</v>
      </c>
      <c r="E77" s="26">
        <v>1.8</v>
      </c>
      <c r="F77" s="26">
        <v>5</v>
      </c>
      <c r="G77" s="26">
        <v>86</v>
      </c>
      <c r="H77" s="26">
        <v>0.4</v>
      </c>
      <c r="I77" s="26">
        <v>32.799999999999997</v>
      </c>
      <c r="J77" s="26">
        <v>22.6</v>
      </c>
      <c r="K77" s="28">
        <f t="shared" si="31"/>
        <v>1.4513274336283184</v>
      </c>
      <c r="L77" s="26">
        <v>0.36</v>
      </c>
      <c r="M77" s="27"/>
      <c r="N77" s="27">
        <f t="shared" si="1"/>
        <v>0.98623000000000005</v>
      </c>
      <c r="O77" s="27">
        <f t="shared" si="2"/>
        <v>1.0345864770195246</v>
      </c>
      <c r="P77" s="27">
        <f t="shared" si="3"/>
        <v>0.3721490902654867</v>
      </c>
      <c r="Q77" s="27">
        <f t="shared" si="4"/>
        <v>5</v>
      </c>
      <c r="R77" s="27">
        <f t="shared" si="5"/>
        <v>1.2</v>
      </c>
      <c r="S77" s="28">
        <f t="shared" si="23"/>
        <v>11</v>
      </c>
      <c r="T77" s="28">
        <f t="shared" si="7"/>
        <v>0.35970805585782228</v>
      </c>
      <c r="U77" s="27">
        <f t="shared" si="8"/>
        <v>0.12204090780370019</v>
      </c>
      <c r="V77" s="26">
        <v>1</v>
      </c>
      <c r="W77" s="28">
        <f t="shared" si="24"/>
        <v>0.3392776609149335</v>
      </c>
      <c r="X77" s="27">
        <f t="shared" si="25"/>
        <v>35</v>
      </c>
      <c r="Y77" s="27">
        <f t="shared" si="26"/>
        <v>5.9758120437245204</v>
      </c>
      <c r="Z77" s="28">
        <f t="shared" si="27"/>
        <v>0.9999999988552658</v>
      </c>
      <c r="AA77" s="36">
        <f t="shared" si="28"/>
        <v>0.22</v>
      </c>
      <c r="AB77" s="36">
        <f t="shared" si="29"/>
        <v>1</v>
      </c>
      <c r="AC77" s="36">
        <f t="shared" si="30"/>
        <v>0</v>
      </c>
      <c r="AD77" s="37"/>
      <c r="AE77" s="37"/>
      <c r="AF77" s="37">
        <v>0.49173936957151992</v>
      </c>
      <c r="AG77" s="37">
        <v>0.61540671349875242</v>
      </c>
    </row>
    <row r="78" spans="1:33" x14ac:dyDescent="0.3">
      <c r="A78" s="42"/>
      <c r="B78" s="42"/>
      <c r="C78" s="42"/>
      <c r="D78" s="26">
        <v>7.4</v>
      </c>
      <c r="E78" s="26">
        <v>3.4</v>
      </c>
      <c r="F78" s="26">
        <v>2</v>
      </c>
      <c r="G78" s="26">
        <v>85</v>
      </c>
      <c r="H78" s="26">
        <v>0.4</v>
      </c>
      <c r="I78" s="26">
        <v>62.4</v>
      </c>
      <c r="J78" s="26">
        <v>36.200000000000003</v>
      </c>
      <c r="K78" s="28">
        <f t="shared" si="31"/>
        <v>1.7237569060773479</v>
      </c>
      <c r="L78" s="26">
        <v>0.42</v>
      </c>
      <c r="M78" s="27"/>
      <c r="N78" s="27">
        <f t="shared" si="1"/>
        <v>0.97399000000000002</v>
      </c>
      <c r="O78" s="27">
        <f t="shared" si="2"/>
        <v>1.0345864770195246</v>
      </c>
      <c r="P78" s="27">
        <f t="shared" si="3"/>
        <v>0.43651971712707183</v>
      </c>
      <c r="Q78" s="27">
        <f t="shared" si="4"/>
        <v>5</v>
      </c>
      <c r="R78" s="27">
        <f t="shared" si="5"/>
        <v>1.2</v>
      </c>
      <c r="S78" s="28">
        <f t="shared" si="23"/>
        <v>7.4</v>
      </c>
      <c r="T78" s="28">
        <f t="shared" si="7"/>
        <v>0.4219267570407591</v>
      </c>
      <c r="U78" s="27">
        <f t="shared" si="8"/>
        <v>9.0939623871564443E-2</v>
      </c>
      <c r="V78" s="26">
        <v>0</v>
      </c>
      <c r="W78" s="28">
        <f t="shared" si="24"/>
        <v>0.21553414746526603</v>
      </c>
      <c r="X78" s="27">
        <f t="shared" si="25"/>
        <v>35</v>
      </c>
      <c r="Y78" s="27">
        <f t="shared" si="26"/>
        <v>8.6751318385556822</v>
      </c>
      <c r="Z78" s="28">
        <f t="shared" si="27"/>
        <v>1</v>
      </c>
      <c r="AA78" s="36">
        <f t="shared" si="28"/>
        <v>0.14800000000000002</v>
      </c>
      <c r="AB78" s="36">
        <f t="shared" si="29"/>
        <v>0</v>
      </c>
      <c r="AC78" s="36">
        <f t="shared" si="30"/>
        <v>0</v>
      </c>
      <c r="AD78" s="37"/>
      <c r="AE78" s="37"/>
      <c r="AF78" s="37">
        <v>0.49962709905795322</v>
      </c>
      <c r="AG78" s="37">
        <v>0.52071100566003137</v>
      </c>
    </row>
    <row r="79" spans="1:33" x14ac:dyDescent="0.3">
      <c r="A79" s="42"/>
      <c r="B79" s="42"/>
      <c r="C79" s="42"/>
      <c r="D79" s="26">
        <v>7.4</v>
      </c>
      <c r="E79" s="26">
        <v>4.2</v>
      </c>
      <c r="F79" s="26">
        <v>10</v>
      </c>
      <c r="G79" s="26">
        <v>93</v>
      </c>
      <c r="H79" s="26">
        <v>0.4</v>
      </c>
      <c r="I79" s="26">
        <v>77.400000000000006</v>
      </c>
      <c r="J79" s="26">
        <v>43.2</v>
      </c>
      <c r="K79" s="28">
        <f t="shared" si="31"/>
        <v>1.7916666666666667</v>
      </c>
      <c r="L79" s="26">
        <v>0.43</v>
      </c>
      <c r="M79" s="27"/>
      <c r="N79" s="27">
        <f t="shared" si="1"/>
        <v>0.96787000000000001</v>
      </c>
      <c r="O79" s="27">
        <f t="shared" si="2"/>
        <v>1.0345864770195246</v>
      </c>
      <c r="P79" s="27">
        <f t="shared" si="3"/>
        <v>0.45086610833333335</v>
      </c>
      <c r="Q79" s="27">
        <f t="shared" si="4"/>
        <v>5</v>
      </c>
      <c r="R79" s="27">
        <f t="shared" si="5"/>
        <v>1.2</v>
      </c>
      <c r="S79" s="28">
        <f t="shared" si="23"/>
        <v>17</v>
      </c>
      <c r="T79" s="28">
        <f t="shared" si="7"/>
        <v>0.43579354490714522</v>
      </c>
      <c r="U79" s="27">
        <f t="shared" si="8"/>
        <v>0.18083112110296912</v>
      </c>
      <c r="V79" s="26">
        <v>1</v>
      </c>
      <c r="W79" s="28">
        <f t="shared" si="24"/>
        <v>0.41494676370550393</v>
      </c>
      <c r="X79" s="27">
        <f t="shared" si="25"/>
        <v>35</v>
      </c>
      <c r="Y79" s="27">
        <f t="shared" si="26"/>
        <v>5.6991385939777954</v>
      </c>
      <c r="Z79" s="28">
        <f t="shared" si="27"/>
        <v>0.99999999397928474</v>
      </c>
      <c r="AA79" s="36">
        <f t="shared" si="28"/>
        <v>0.34</v>
      </c>
      <c r="AB79" s="36">
        <f t="shared" si="29"/>
        <v>1</v>
      </c>
      <c r="AC79" s="36">
        <f t="shared" si="30"/>
        <v>0</v>
      </c>
      <c r="AD79" s="37"/>
      <c r="AE79" s="37"/>
      <c r="AF79" s="37">
        <v>0.65040844193702918</v>
      </c>
      <c r="AG79" s="37">
        <v>0.70448219597974648</v>
      </c>
    </row>
    <row r="80" spans="1:33" x14ac:dyDescent="0.3">
      <c r="A80" s="42"/>
      <c r="B80" s="42"/>
      <c r="C80" s="42"/>
      <c r="D80" s="26">
        <v>7.4</v>
      </c>
      <c r="E80" s="26">
        <v>6</v>
      </c>
      <c r="F80" s="26">
        <v>4</v>
      </c>
      <c r="G80" s="26">
        <v>99</v>
      </c>
      <c r="H80" s="26">
        <v>0.4</v>
      </c>
      <c r="I80" s="26">
        <v>109.5</v>
      </c>
      <c r="J80" s="26">
        <v>57.3</v>
      </c>
      <c r="K80" s="28">
        <f t="shared" si="31"/>
        <v>1.9109947643979059</v>
      </c>
      <c r="L80" s="26">
        <v>0.45</v>
      </c>
      <c r="M80" s="27"/>
      <c r="N80" s="27">
        <f t="shared" si="1"/>
        <v>0.95409999999999995</v>
      </c>
      <c r="O80" s="27">
        <f t="shared" si="2"/>
        <v>1.0345864770195246</v>
      </c>
      <c r="P80" s="27">
        <f t="shared" si="3"/>
        <v>0.47405282722513092</v>
      </c>
      <c r="Q80" s="27">
        <f t="shared" si="4"/>
        <v>5</v>
      </c>
      <c r="R80" s="27">
        <f t="shared" si="5"/>
        <v>1.2</v>
      </c>
      <c r="S80" s="28">
        <f t="shared" si="23"/>
        <v>9.8000000000000007</v>
      </c>
      <c r="T80" s="28">
        <f t="shared" si="7"/>
        <v>0.45820512615900416</v>
      </c>
      <c r="U80" s="27">
        <f t="shared" si="8"/>
        <v>0.11136001398239161</v>
      </c>
      <c r="V80" s="26">
        <v>0</v>
      </c>
      <c r="W80" s="28">
        <f t="shared" si="24"/>
        <v>0.24303528621752693</v>
      </c>
      <c r="X80" s="27">
        <f t="shared" si="25"/>
        <v>35</v>
      </c>
      <c r="Y80" s="27">
        <f t="shared" si="26"/>
        <v>8.8669454310851368</v>
      </c>
      <c r="Z80" s="28">
        <f t="shared" si="27"/>
        <v>1</v>
      </c>
      <c r="AA80" s="36">
        <f t="shared" si="28"/>
        <v>0.19600000000000001</v>
      </c>
      <c r="AB80" s="36">
        <f t="shared" si="29"/>
        <v>0</v>
      </c>
      <c r="AC80" s="36">
        <f t="shared" si="30"/>
        <v>0</v>
      </c>
      <c r="AD80" s="37"/>
      <c r="AE80" s="37"/>
      <c r="AF80" s="37">
        <v>0.3096481848895471</v>
      </c>
      <c r="AG80" s="37">
        <v>0.42932089752136882</v>
      </c>
    </row>
    <row r="81" spans="1:33" x14ac:dyDescent="0.3">
      <c r="A81" s="42"/>
      <c r="B81" s="42"/>
      <c r="C81" s="42"/>
      <c r="D81" s="26">
        <v>7.4</v>
      </c>
      <c r="E81" s="26">
        <v>7</v>
      </c>
      <c r="F81" s="26">
        <v>11</v>
      </c>
      <c r="G81" s="26">
        <v>85</v>
      </c>
      <c r="H81" s="26">
        <v>0.4</v>
      </c>
      <c r="I81" s="26">
        <v>128.30000000000001</v>
      </c>
      <c r="J81" s="26">
        <v>66.099999999999994</v>
      </c>
      <c r="K81" s="28">
        <f t="shared" si="31"/>
        <v>1.9409984871406962</v>
      </c>
      <c r="L81" s="26">
        <v>0.44</v>
      </c>
      <c r="M81" s="27"/>
      <c r="N81" s="27">
        <f t="shared" si="1"/>
        <v>0.94645000000000001</v>
      </c>
      <c r="O81" s="27">
        <f t="shared" si="2"/>
        <v>1.0345864770195246</v>
      </c>
      <c r="P81" s="27">
        <f t="shared" si="3"/>
        <v>0.47763508472012112</v>
      </c>
      <c r="Q81" s="27">
        <f t="shared" si="4"/>
        <v>5</v>
      </c>
      <c r="R81" s="27">
        <f t="shared" si="5"/>
        <v>1.2</v>
      </c>
      <c r="S81" s="28">
        <f t="shared" si="23"/>
        <v>18.2</v>
      </c>
      <c r="T81" s="28">
        <f t="shared" si="7"/>
        <v>0.46166762791652771</v>
      </c>
      <c r="U81" s="27">
        <f t="shared" si="8"/>
        <v>0.19407628144378197</v>
      </c>
      <c r="V81" s="26">
        <v>1</v>
      </c>
      <c r="W81" s="28">
        <f t="shared" si="24"/>
        <v>0.42038096177467338</v>
      </c>
      <c r="X81" s="27">
        <f t="shared" si="25"/>
        <v>35</v>
      </c>
      <c r="Y81" s="27">
        <f t="shared" si="26"/>
        <v>6.1443115073246313</v>
      </c>
      <c r="Z81" s="28">
        <f t="shared" si="27"/>
        <v>0.99999999959844454</v>
      </c>
      <c r="AA81" s="36">
        <f t="shared" si="28"/>
        <v>0.36399999999999999</v>
      </c>
      <c r="AB81" s="36">
        <f t="shared" si="29"/>
        <v>1</v>
      </c>
      <c r="AC81" s="36">
        <f t="shared" si="30"/>
        <v>0</v>
      </c>
      <c r="AD81" s="37"/>
      <c r="AE81" s="37"/>
      <c r="AF81" s="37">
        <v>0.72728010543428812</v>
      </c>
      <c r="AG81" s="37">
        <v>0.75834939842499993</v>
      </c>
    </row>
    <row r="82" spans="1:33" x14ac:dyDescent="0.3">
      <c r="A82" s="42"/>
      <c r="B82" s="42"/>
      <c r="C82" s="42"/>
      <c r="D82" s="26">
        <v>7.4</v>
      </c>
      <c r="E82" s="26">
        <v>1.8</v>
      </c>
      <c r="F82" s="26">
        <v>7</v>
      </c>
      <c r="G82" s="26">
        <v>99</v>
      </c>
      <c r="H82" s="26">
        <v>0.4</v>
      </c>
      <c r="I82" s="26">
        <v>30.3</v>
      </c>
      <c r="J82" s="26">
        <v>19.399999999999999</v>
      </c>
      <c r="K82" s="28">
        <f t="shared" si="31"/>
        <v>1.561855670103093</v>
      </c>
      <c r="L82" s="26">
        <v>0.39</v>
      </c>
      <c r="M82" s="27"/>
      <c r="N82" s="27">
        <f t="shared" si="1"/>
        <v>0.98623000000000005</v>
      </c>
      <c r="O82" s="27">
        <f t="shared" si="2"/>
        <v>1.0345864770195246</v>
      </c>
      <c r="P82" s="27">
        <f t="shared" si="3"/>
        <v>0.4004907185567011</v>
      </c>
      <c r="Q82" s="27">
        <f t="shared" si="4"/>
        <v>5</v>
      </c>
      <c r="R82" s="27">
        <f t="shared" si="5"/>
        <v>1.2</v>
      </c>
      <c r="S82" s="28">
        <f t="shared" si="23"/>
        <v>13.4</v>
      </c>
      <c r="T82" s="28">
        <f t="shared" si="7"/>
        <v>0.3871022166367859</v>
      </c>
      <c r="U82" s="27">
        <f t="shared" si="8"/>
        <v>0.14436344918824284</v>
      </c>
      <c r="V82" s="26">
        <v>0</v>
      </c>
      <c r="W82" s="28">
        <f t="shared" si="24"/>
        <v>0.37293366708798159</v>
      </c>
      <c r="X82" s="27">
        <f t="shared" si="25"/>
        <v>35</v>
      </c>
      <c r="Y82" s="27">
        <f t="shared" si="26"/>
        <v>5.2842308987312547</v>
      </c>
      <c r="Z82" s="28">
        <f t="shared" si="27"/>
        <v>0.99999993688302236</v>
      </c>
      <c r="AA82" s="36">
        <f t="shared" si="28"/>
        <v>0.26800000000000002</v>
      </c>
      <c r="AB82" s="36">
        <f t="shared" si="29"/>
        <v>0</v>
      </c>
      <c r="AC82" s="36">
        <f t="shared" si="30"/>
        <v>0</v>
      </c>
      <c r="AD82" s="37"/>
      <c r="AE82" s="37"/>
      <c r="AF82" s="37">
        <v>0.47462728473324783</v>
      </c>
      <c r="AG82" s="37">
        <v>0.60735966017430798</v>
      </c>
    </row>
    <row r="83" spans="1:33" x14ac:dyDescent="0.3">
      <c r="A83" s="42"/>
      <c r="B83" s="42"/>
      <c r="C83" s="42"/>
      <c r="D83" s="26">
        <v>7.4</v>
      </c>
      <c r="E83" s="26">
        <v>2.8</v>
      </c>
      <c r="F83" s="26">
        <v>4</v>
      </c>
      <c r="G83" s="26">
        <v>99</v>
      </c>
      <c r="H83" s="26">
        <v>0.4</v>
      </c>
      <c r="I83" s="26">
        <v>48.8</v>
      </c>
      <c r="J83" s="26">
        <v>27.9</v>
      </c>
      <c r="K83" s="28">
        <f t="shared" si="31"/>
        <v>1.7491039426523298</v>
      </c>
      <c r="L83" s="26">
        <v>0.43</v>
      </c>
      <c r="M83" s="27"/>
      <c r="N83" s="27">
        <f t="shared" si="1"/>
        <v>0.97858000000000001</v>
      </c>
      <c r="O83" s="27">
        <f t="shared" si="2"/>
        <v>1.0345864770195246</v>
      </c>
      <c r="P83" s="27">
        <f t="shared" si="3"/>
        <v>0.44502591541218633</v>
      </c>
      <c r="Q83" s="27">
        <f t="shared" si="4"/>
        <v>5</v>
      </c>
      <c r="R83" s="27">
        <f t="shared" si="5"/>
        <v>1.2</v>
      </c>
      <c r="S83" s="28">
        <f t="shared" si="23"/>
        <v>9.8000000000000007</v>
      </c>
      <c r="T83" s="28">
        <f t="shared" si="7"/>
        <v>0.43014859105275921</v>
      </c>
      <c r="U83" s="27">
        <f t="shared" si="8"/>
        <v>0.11136001398239161</v>
      </c>
      <c r="V83" s="26">
        <v>0</v>
      </c>
      <c r="W83" s="28">
        <f t="shared" si="24"/>
        <v>0.25888731545033217</v>
      </c>
      <c r="X83" s="27">
        <f t="shared" si="25"/>
        <v>35</v>
      </c>
      <c r="Y83" s="27">
        <f t="shared" si="26"/>
        <v>7.5690067710351041</v>
      </c>
      <c r="Z83" s="28">
        <f t="shared" si="27"/>
        <v>0.99999999999998124</v>
      </c>
      <c r="AA83" s="36">
        <f t="shared" si="28"/>
        <v>0.19600000000000001</v>
      </c>
      <c r="AB83" s="36">
        <f t="shared" si="29"/>
        <v>0</v>
      </c>
      <c r="AC83" s="36">
        <f t="shared" si="30"/>
        <v>0</v>
      </c>
      <c r="AD83" s="37"/>
      <c r="AE83" s="37"/>
      <c r="AF83" s="37">
        <v>0.39103818655308159</v>
      </c>
      <c r="AG83" s="37">
        <v>0.53634874976913005</v>
      </c>
    </row>
    <row r="84" spans="1:33" x14ac:dyDescent="0.3">
      <c r="A84" s="42"/>
      <c r="B84" s="42"/>
      <c r="C84" s="42"/>
      <c r="D84" s="26">
        <v>7.4</v>
      </c>
      <c r="E84" s="26">
        <v>3.7</v>
      </c>
      <c r="F84" s="26">
        <v>6</v>
      </c>
      <c r="G84" s="26">
        <v>79</v>
      </c>
      <c r="H84" s="26">
        <v>0.4</v>
      </c>
      <c r="I84" s="26">
        <v>66</v>
      </c>
      <c r="J84" s="26">
        <v>36.1</v>
      </c>
      <c r="K84" s="28">
        <f t="shared" si="31"/>
        <v>1.8282548476454292</v>
      </c>
      <c r="L84" s="26">
        <v>0.44</v>
      </c>
      <c r="M84" s="27"/>
      <c r="N84" s="27">
        <f t="shared" si="1"/>
        <v>0.97169499999999998</v>
      </c>
      <c r="O84" s="27">
        <f t="shared" si="2"/>
        <v>1.0345864770195246</v>
      </c>
      <c r="P84" s="27">
        <f t="shared" si="3"/>
        <v>0.46189158448753465</v>
      </c>
      <c r="Q84" s="27">
        <f t="shared" si="4"/>
        <v>5</v>
      </c>
      <c r="R84" s="27">
        <f t="shared" si="5"/>
        <v>1.2</v>
      </c>
      <c r="S84" s="28">
        <f t="shared" si="23"/>
        <v>12.2</v>
      </c>
      <c r="T84" s="28">
        <f t="shared" si="7"/>
        <v>0.44645043671764317</v>
      </c>
      <c r="U84" s="27">
        <f t="shared" si="8"/>
        <v>0.13303475154594152</v>
      </c>
      <c r="V84" s="26">
        <v>1</v>
      </c>
      <c r="W84" s="28">
        <f t="shared" si="24"/>
        <v>0.29798324876559396</v>
      </c>
      <c r="X84" s="27">
        <f t="shared" si="25"/>
        <v>35</v>
      </c>
      <c r="Y84" s="27">
        <f t="shared" si="26"/>
        <v>7.2611689778576629</v>
      </c>
      <c r="Z84" s="28">
        <f t="shared" si="27"/>
        <v>0.99999999999980815</v>
      </c>
      <c r="AA84" s="36">
        <f t="shared" si="28"/>
        <v>0.24399999999999999</v>
      </c>
      <c r="AB84" s="36">
        <f t="shared" si="29"/>
        <v>1</v>
      </c>
      <c r="AC84" s="36">
        <f t="shared" si="30"/>
        <v>0</v>
      </c>
      <c r="AD84" s="37"/>
      <c r="AE84" s="37"/>
      <c r="AF84" s="37">
        <v>0.59359361495870566</v>
      </c>
      <c r="AG84" s="37">
        <v>0.60387833654299006</v>
      </c>
    </row>
    <row r="85" spans="1:33" x14ac:dyDescent="0.3">
      <c r="A85" s="42"/>
      <c r="B85" s="42"/>
      <c r="C85" s="42"/>
      <c r="D85" s="26">
        <v>7.4</v>
      </c>
      <c r="E85" s="26">
        <v>5.6</v>
      </c>
      <c r="F85" s="26">
        <v>5</v>
      </c>
      <c r="G85" s="26">
        <v>96</v>
      </c>
      <c r="H85" s="26">
        <v>0.4</v>
      </c>
      <c r="I85" s="26">
        <v>99.9</v>
      </c>
      <c r="J85" s="26">
        <v>51</v>
      </c>
      <c r="K85" s="28">
        <f t="shared" si="31"/>
        <v>1.9588235294117649</v>
      </c>
      <c r="L85" s="26">
        <v>0.46</v>
      </c>
      <c r="M85" s="27"/>
      <c r="N85" s="27">
        <f t="shared" si="1"/>
        <v>0.95716000000000001</v>
      </c>
      <c r="O85" s="27">
        <f t="shared" si="2"/>
        <v>1.0345864770195246</v>
      </c>
      <c r="P85" s="27">
        <f t="shared" si="3"/>
        <v>0.48747595764705887</v>
      </c>
      <c r="Q85" s="27">
        <f t="shared" si="4"/>
        <v>5</v>
      </c>
      <c r="R85" s="27">
        <f t="shared" si="5"/>
        <v>1.2</v>
      </c>
      <c r="S85" s="28">
        <f t="shared" si="23"/>
        <v>11</v>
      </c>
      <c r="T85" s="28">
        <f t="shared" si="7"/>
        <v>0.47117951807315117</v>
      </c>
      <c r="U85" s="27">
        <f t="shared" si="8"/>
        <v>0.12204090780370019</v>
      </c>
      <c r="V85" s="26">
        <v>1</v>
      </c>
      <c r="W85" s="28">
        <f t="shared" si="24"/>
        <v>0.2590114873897239</v>
      </c>
      <c r="X85" s="27">
        <f t="shared" si="25"/>
        <v>35</v>
      </c>
      <c r="Y85" s="27">
        <f t="shared" si="26"/>
        <v>8.4228588831340065</v>
      </c>
      <c r="Z85" s="28">
        <f t="shared" si="27"/>
        <v>1</v>
      </c>
      <c r="AA85" s="36">
        <f t="shared" si="28"/>
        <v>0.22</v>
      </c>
      <c r="AB85" s="36">
        <f t="shared" si="29"/>
        <v>1</v>
      </c>
      <c r="AC85" s="36">
        <f t="shared" si="30"/>
        <v>0</v>
      </c>
      <c r="AD85" s="37"/>
      <c r="AE85" s="37"/>
      <c r="AF85" s="37">
        <v>0.33645977409881195</v>
      </c>
      <c r="AG85" s="37">
        <v>0.54463974960824613</v>
      </c>
    </row>
    <row r="86" spans="1:33" x14ac:dyDescent="0.3">
      <c r="A86" s="42"/>
      <c r="B86" s="42"/>
      <c r="C86" s="42"/>
      <c r="D86" s="26">
        <v>7.4</v>
      </c>
      <c r="E86" s="26">
        <v>6.5</v>
      </c>
      <c r="F86" s="26">
        <v>17</v>
      </c>
      <c r="G86" s="26">
        <v>88</v>
      </c>
      <c r="H86" s="26">
        <v>0.4</v>
      </c>
      <c r="I86" s="26">
        <v>117</v>
      </c>
      <c r="J86" s="26">
        <v>59.1</v>
      </c>
      <c r="K86" s="28">
        <f t="shared" si="31"/>
        <v>1.9796954314720812</v>
      </c>
      <c r="L86" s="26">
        <v>0.46</v>
      </c>
      <c r="M86" s="27"/>
      <c r="N86" s="27">
        <f t="shared" si="1"/>
        <v>0.95027499999999998</v>
      </c>
      <c r="O86" s="27">
        <f t="shared" si="2"/>
        <v>1.0345864770195246</v>
      </c>
      <c r="P86" s="27">
        <f t="shared" si="3"/>
        <v>0.48912631979695431</v>
      </c>
      <c r="Q86" s="27">
        <f t="shared" si="4"/>
        <v>5</v>
      </c>
      <c r="R86" s="27">
        <f t="shared" si="5"/>
        <v>1.2</v>
      </c>
      <c r="S86" s="28">
        <f t="shared" si="23"/>
        <v>25.4</v>
      </c>
      <c r="T86" s="28">
        <f t="shared" si="7"/>
        <v>0.47277470821583489</v>
      </c>
      <c r="U86" s="27">
        <f t="shared" si="8"/>
        <v>0.29998649577601666</v>
      </c>
      <c r="V86" s="26">
        <v>1</v>
      </c>
      <c r="W86" s="28">
        <f t="shared" si="24"/>
        <v>0.63452314720495673</v>
      </c>
      <c r="X86" s="27">
        <f t="shared" si="25"/>
        <v>35</v>
      </c>
      <c r="Y86" s="27">
        <f t="shared" si="26"/>
        <v>3.5748657763186502</v>
      </c>
      <c r="Z86" s="28">
        <f t="shared" si="27"/>
        <v>0.99982479619203413</v>
      </c>
      <c r="AA86" s="36">
        <f t="shared" si="28"/>
        <v>0.50800000000000001</v>
      </c>
      <c r="AB86" s="36">
        <f t="shared" si="29"/>
        <v>1</v>
      </c>
      <c r="AC86" s="36">
        <f t="shared" si="30"/>
        <v>0</v>
      </c>
      <c r="AD86" s="37"/>
      <c r="AE86" s="37"/>
      <c r="AF86" s="37">
        <v>0.65250582530451184</v>
      </c>
      <c r="AG86" s="37">
        <v>0.79129367047188992</v>
      </c>
    </row>
    <row r="87" spans="1:33" x14ac:dyDescent="0.3">
      <c r="A87" s="42"/>
      <c r="B87" s="42"/>
      <c r="C87" s="42"/>
      <c r="D87" s="26">
        <v>7.4</v>
      </c>
      <c r="E87" s="26">
        <v>4.0999999999999996</v>
      </c>
      <c r="F87" s="26">
        <v>7</v>
      </c>
      <c r="G87" s="26">
        <v>97</v>
      </c>
      <c r="H87" s="26">
        <v>0.4</v>
      </c>
      <c r="I87" s="26">
        <v>74.099999999999994</v>
      </c>
      <c r="J87" s="26">
        <v>41.3</v>
      </c>
      <c r="K87" s="28">
        <f t="shared" si="31"/>
        <v>1.7941888619854722</v>
      </c>
      <c r="L87" s="26">
        <v>0.43</v>
      </c>
      <c r="M87" s="27"/>
      <c r="N87" s="27">
        <f t="shared" si="1"/>
        <v>0.96863500000000002</v>
      </c>
      <c r="O87" s="27">
        <f t="shared" si="2"/>
        <v>1.0345864770195246</v>
      </c>
      <c r="P87" s="27">
        <f t="shared" si="3"/>
        <v>0.45185767336561738</v>
      </c>
      <c r="Q87" s="27">
        <f t="shared" si="4"/>
        <v>5</v>
      </c>
      <c r="R87" s="27">
        <f t="shared" si="5"/>
        <v>1.2</v>
      </c>
      <c r="S87" s="28">
        <f t="shared" si="23"/>
        <v>13.4</v>
      </c>
      <c r="T87" s="28">
        <f t="shared" si="7"/>
        <v>0.4367519616797485</v>
      </c>
      <c r="U87" s="27">
        <f t="shared" si="8"/>
        <v>0.14436344918824284</v>
      </c>
      <c r="V87" s="26">
        <v>1</v>
      </c>
      <c r="W87" s="28">
        <f t="shared" si="24"/>
        <v>0.33053875392573134</v>
      </c>
      <c r="X87" s="27">
        <f t="shared" si="25"/>
        <v>35</v>
      </c>
      <c r="Y87" s="27">
        <f t="shared" si="26"/>
        <v>6.9150064442226187</v>
      </c>
      <c r="Z87" s="28">
        <f t="shared" si="27"/>
        <v>0.99999999999766076</v>
      </c>
      <c r="AA87" s="36">
        <f t="shared" si="28"/>
        <v>0.26800000000000002</v>
      </c>
      <c r="AB87" s="36">
        <f t="shared" si="29"/>
        <v>1</v>
      </c>
      <c r="AC87" s="36">
        <f t="shared" si="30"/>
        <v>0</v>
      </c>
      <c r="AD87" s="37"/>
      <c r="AE87" s="37"/>
      <c r="AF87" s="37">
        <v>0.62501607918448743</v>
      </c>
      <c r="AG87" s="37">
        <v>0.68537484587977304</v>
      </c>
    </row>
    <row r="88" spans="1:33" x14ac:dyDescent="0.3">
      <c r="A88" s="42"/>
      <c r="B88" s="42"/>
      <c r="C88" s="42"/>
      <c r="D88" s="26">
        <v>7.4</v>
      </c>
      <c r="E88" s="26">
        <v>5</v>
      </c>
      <c r="F88" s="26">
        <v>3</v>
      </c>
      <c r="G88" s="26">
        <v>98</v>
      </c>
      <c r="H88" s="26">
        <v>0.4</v>
      </c>
      <c r="I88" s="26">
        <v>90.5</v>
      </c>
      <c r="J88" s="26">
        <v>48.7</v>
      </c>
      <c r="K88" s="28">
        <f t="shared" si="31"/>
        <v>1.8583162217659137</v>
      </c>
      <c r="L88" s="26">
        <v>0.44</v>
      </c>
      <c r="M88" s="27"/>
      <c r="N88" s="27">
        <f t="shared" si="1"/>
        <v>0.96174999999999999</v>
      </c>
      <c r="O88" s="27">
        <f t="shared" si="2"/>
        <v>1.0345864770195246</v>
      </c>
      <c r="P88" s="27">
        <f t="shared" si="3"/>
        <v>0.46468126283367561</v>
      </c>
      <c r="Q88" s="27">
        <f t="shared" si="4"/>
        <v>5</v>
      </c>
      <c r="R88" s="27">
        <f t="shared" si="5"/>
        <v>1.2</v>
      </c>
      <c r="S88" s="28">
        <f t="shared" si="23"/>
        <v>8.6</v>
      </c>
      <c r="T88" s="28">
        <f t="shared" si="7"/>
        <v>0.44914685543962141</v>
      </c>
      <c r="U88" s="27">
        <f t="shared" si="8"/>
        <v>0.10098736556838772</v>
      </c>
      <c r="V88" s="26">
        <v>0</v>
      </c>
      <c r="W88" s="28">
        <f t="shared" si="24"/>
        <v>0.22484264187832748</v>
      </c>
      <c r="X88" s="27">
        <f t="shared" si="25"/>
        <v>35</v>
      </c>
      <c r="Y88" s="27">
        <f t="shared" si="26"/>
        <v>8.9678117213281094</v>
      </c>
      <c r="Z88" s="28">
        <f t="shared" si="27"/>
        <v>1</v>
      </c>
      <c r="AA88" s="36">
        <f t="shared" si="28"/>
        <v>0.17199999999999999</v>
      </c>
      <c r="AB88" s="36">
        <f t="shared" si="29"/>
        <v>0</v>
      </c>
      <c r="AC88" s="36">
        <f t="shared" si="30"/>
        <v>0</v>
      </c>
      <c r="AD88" s="37"/>
      <c r="AE88" s="37"/>
      <c r="AF88" s="37">
        <v>0.22755485480597537</v>
      </c>
      <c r="AG88" s="37">
        <v>0.36563304751012604</v>
      </c>
    </row>
    <row r="89" spans="1:33" x14ac:dyDescent="0.3">
      <c r="A89" s="42"/>
      <c r="B89" s="42"/>
      <c r="C89" s="42"/>
      <c r="D89" s="26">
        <v>7.4</v>
      </c>
      <c r="E89" s="26">
        <v>6.6</v>
      </c>
      <c r="F89" s="26">
        <v>18</v>
      </c>
      <c r="G89" s="26">
        <v>92</v>
      </c>
      <c r="H89" s="26">
        <v>0.4</v>
      </c>
      <c r="I89" s="26">
        <v>120</v>
      </c>
      <c r="J89" s="26">
        <v>62.2</v>
      </c>
      <c r="K89" s="28">
        <f t="shared" si="31"/>
        <v>1.9292604501607715</v>
      </c>
      <c r="L89" s="26">
        <v>0.45</v>
      </c>
      <c r="M89" s="27"/>
      <c r="N89" s="27">
        <f t="shared" si="1"/>
        <v>0.94950999999999997</v>
      </c>
      <c r="O89" s="27">
        <f t="shared" si="2"/>
        <v>1.0345864770195246</v>
      </c>
      <c r="P89" s="27">
        <f t="shared" si="3"/>
        <v>0.47628154340836015</v>
      </c>
      <c r="Q89" s="27">
        <f t="shared" si="4"/>
        <v>5</v>
      </c>
      <c r="R89" s="27">
        <f t="shared" si="5"/>
        <v>1.2</v>
      </c>
      <c r="S89" s="28">
        <f t="shared" si="23"/>
        <v>26.599999999999998</v>
      </c>
      <c r="T89" s="28">
        <f t="shared" si="7"/>
        <v>0.46035933581932159</v>
      </c>
      <c r="U89" s="27">
        <f t="shared" si="8"/>
        <v>0.32768912298947134</v>
      </c>
      <c r="V89" s="26">
        <v>0</v>
      </c>
      <c r="W89" s="28">
        <f t="shared" si="24"/>
        <v>0.71181161647622226</v>
      </c>
      <c r="X89" s="27">
        <f t="shared" si="25"/>
        <v>35</v>
      </c>
      <c r="Y89" s="27">
        <f t="shared" si="26"/>
        <v>3.0914184718455715</v>
      </c>
      <c r="Z89" s="28">
        <f t="shared" si="27"/>
        <v>0.99900398661476086</v>
      </c>
      <c r="AA89" s="36">
        <f t="shared" si="28"/>
        <v>0.53199999999999992</v>
      </c>
      <c r="AB89" s="36">
        <f t="shared" si="29"/>
        <v>0</v>
      </c>
      <c r="AC89" s="36">
        <f t="shared" si="30"/>
        <v>0</v>
      </c>
      <c r="AD89" s="37"/>
      <c r="AE89" s="37"/>
      <c r="AF89" s="37">
        <v>0.42263001623671576</v>
      </c>
      <c r="AG89" s="37">
        <v>0.50722272819831082</v>
      </c>
    </row>
    <row r="90" spans="1:33" x14ac:dyDescent="0.3">
      <c r="A90" s="42"/>
      <c r="B90" s="42"/>
      <c r="C90" s="42"/>
      <c r="D90" s="26">
        <v>7.4</v>
      </c>
      <c r="E90" s="26">
        <v>8</v>
      </c>
      <c r="F90" s="26">
        <v>32</v>
      </c>
      <c r="G90" s="26">
        <v>66</v>
      </c>
      <c r="H90" s="26">
        <v>0.4</v>
      </c>
      <c r="I90" s="26">
        <v>147.9</v>
      </c>
      <c r="J90" s="26">
        <v>76.099999999999994</v>
      </c>
      <c r="K90" s="28">
        <f t="shared" si="31"/>
        <v>1.9434954007884364</v>
      </c>
      <c r="L90" s="26">
        <v>0.44</v>
      </c>
      <c r="M90" s="27"/>
      <c r="N90" s="27">
        <f t="shared" si="1"/>
        <v>0.93879999999999997</v>
      </c>
      <c r="O90" s="27">
        <f t="shared" si="2"/>
        <v>1.0345864770195246</v>
      </c>
      <c r="P90" s="27">
        <f t="shared" si="3"/>
        <v>0.47438390538764785</v>
      </c>
      <c r="Q90" s="27">
        <f t="shared" si="4"/>
        <v>5</v>
      </c>
      <c r="R90" s="27">
        <f t="shared" si="5"/>
        <v>1.2</v>
      </c>
      <c r="S90" s="28">
        <f t="shared" si="23"/>
        <v>43.4</v>
      </c>
      <c r="T90" s="28">
        <f t="shared" si="7"/>
        <v>0.45852513629819591</v>
      </c>
      <c r="U90" s="27">
        <f t="shared" si="8"/>
        <v>0.21031642370507447</v>
      </c>
      <c r="V90" s="26">
        <v>0</v>
      </c>
      <c r="W90" s="28">
        <f t="shared" si="24"/>
        <v>5</v>
      </c>
      <c r="X90" s="27">
        <f t="shared" si="25"/>
        <v>35</v>
      </c>
      <c r="Y90" s="27">
        <f t="shared" si="26"/>
        <v>-2.5629931970873745</v>
      </c>
      <c r="Z90" s="28">
        <f t="shared" si="27"/>
        <v>5.1887040913442652E-3</v>
      </c>
      <c r="AA90" s="36">
        <f t="shared" si="28"/>
        <v>0.86799999999999999</v>
      </c>
      <c r="AB90" s="36">
        <f t="shared" si="29"/>
        <v>0</v>
      </c>
      <c r="AC90" s="36">
        <f t="shared" si="30"/>
        <v>1</v>
      </c>
      <c r="AD90" s="37"/>
      <c r="AE90" s="37"/>
      <c r="AF90" s="37">
        <v>5.1551185789244489E-2</v>
      </c>
      <c r="AG90" s="37">
        <v>7.591833294700169E-2</v>
      </c>
    </row>
    <row r="91" spans="1:33" x14ac:dyDescent="0.3">
      <c r="A91" s="42"/>
      <c r="B91" s="42"/>
      <c r="C91" s="42"/>
      <c r="D91" s="26">
        <v>7.4</v>
      </c>
      <c r="E91" s="26">
        <v>15</v>
      </c>
      <c r="F91" s="26">
        <v>10</v>
      </c>
      <c r="G91" s="26">
        <v>100</v>
      </c>
      <c r="H91" s="26">
        <v>0.4</v>
      </c>
      <c r="I91" s="26">
        <v>289.7</v>
      </c>
      <c r="J91" s="26">
        <v>147.9</v>
      </c>
      <c r="K91" s="28">
        <f t="shared" si="31"/>
        <v>1.9587559161595671</v>
      </c>
      <c r="L91" s="26">
        <v>0.39</v>
      </c>
      <c r="M91" s="27"/>
      <c r="N91" s="27">
        <f t="shared" si="1"/>
        <v>0.77349999999999985</v>
      </c>
      <c r="O91" s="27">
        <f t="shared" si="2"/>
        <v>1.0345864770195246</v>
      </c>
      <c r="P91" s="27">
        <f t="shared" si="3"/>
        <v>0.39392540229885054</v>
      </c>
      <c r="Q91" s="27">
        <f t="shared" si="4"/>
        <v>5</v>
      </c>
      <c r="R91" s="27">
        <f t="shared" si="5"/>
        <v>1.2</v>
      </c>
      <c r="S91" s="28">
        <f t="shared" si="23"/>
        <v>17</v>
      </c>
      <c r="T91" s="28">
        <f t="shared" si="7"/>
        <v>0.38075638049482879</v>
      </c>
      <c r="U91" s="27">
        <f t="shared" si="8"/>
        <v>0.18083112110296912</v>
      </c>
      <c r="V91" s="26">
        <v>0</v>
      </c>
      <c r="W91" s="28">
        <f t="shared" si="24"/>
        <v>0.47492604291479512</v>
      </c>
      <c r="X91" s="27">
        <f t="shared" si="25"/>
        <v>35</v>
      </c>
      <c r="Y91" s="27">
        <f t="shared" si="26"/>
        <v>6.7196040409623654</v>
      </c>
      <c r="Z91" s="28">
        <f t="shared" si="27"/>
        <v>0.99999999999088907</v>
      </c>
      <c r="AA91" s="36">
        <f t="shared" si="28"/>
        <v>0.34</v>
      </c>
      <c r="AB91" s="36">
        <f t="shared" si="29"/>
        <v>0</v>
      </c>
      <c r="AC91" s="36">
        <f t="shared" si="30"/>
        <v>0</v>
      </c>
      <c r="AD91" s="37"/>
      <c r="AE91" s="37"/>
      <c r="AF91" s="37">
        <v>0.37160223843247897</v>
      </c>
      <c r="AG91" s="37">
        <v>0.65139825747683344</v>
      </c>
    </row>
    <row r="92" spans="1:33" x14ac:dyDescent="0.3">
      <c r="A92" s="42"/>
      <c r="B92" s="42"/>
      <c r="C92" s="42"/>
      <c r="D92" s="26">
        <v>7.4</v>
      </c>
      <c r="E92" s="26">
        <v>1.6</v>
      </c>
      <c r="F92" s="26">
        <v>3</v>
      </c>
      <c r="G92" s="26">
        <v>96</v>
      </c>
      <c r="H92" s="26">
        <v>0.4</v>
      </c>
      <c r="I92" s="26">
        <v>25.3</v>
      </c>
      <c r="J92" s="26">
        <v>25.1</v>
      </c>
      <c r="K92" s="28">
        <f t="shared" si="31"/>
        <v>1.0079681274900398</v>
      </c>
      <c r="L92" s="26">
        <v>0.25</v>
      </c>
      <c r="M92" s="27"/>
      <c r="N92" s="27">
        <f t="shared" si="1"/>
        <v>0.98775999999999997</v>
      </c>
      <c r="O92" s="27">
        <f t="shared" si="2"/>
        <v>1.0345864770195246</v>
      </c>
      <c r="P92" s="27">
        <f t="shared" si="3"/>
        <v>0.25886395537848605</v>
      </c>
      <c r="Q92" s="27">
        <f t="shared" si="4"/>
        <v>5</v>
      </c>
      <c r="R92" s="27">
        <f t="shared" si="5"/>
        <v>1.2</v>
      </c>
      <c r="S92" s="28">
        <f t="shared" si="23"/>
        <v>8.6</v>
      </c>
      <c r="T92" s="28">
        <f t="shared" si="7"/>
        <v>0.2502100705242456</v>
      </c>
      <c r="U92" s="27">
        <f t="shared" si="8"/>
        <v>0.10098736556838772</v>
      </c>
      <c r="V92" s="26">
        <v>0</v>
      </c>
      <c r="W92" s="28">
        <f t="shared" si="24"/>
        <v>0.40361031575106787</v>
      </c>
      <c r="X92" s="27">
        <f t="shared" si="25"/>
        <v>35</v>
      </c>
      <c r="Y92" s="27">
        <f t="shared" si="26"/>
        <v>5.17327288734554</v>
      </c>
      <c r="Z92" s="28">
        <f t="shared" si="27"/>
        <v>0.99999988498566073</v>
      </c>
      <c r="AA92" s="36">
        <f t="shared" si="28"/>
        <v>0.17199999999999999</v>
      </c>
      <c r="AB92" s="36">
        <f t="shared" si="29"/>
        <v>0</v>
      </c>
      <c r="AC92" s="36">
        <f t="shared" si="30"/>
        <v>0</v>
      </c>
      <c r="AD92" s="37"/>
      <c r="AE92" s="37"/>
      <c r="AF92" s="37">
        <v>0.42961506958857409</v>
      </c>
      <c r="AG92" s="37">
        <v>0.60920008754394439</v>
      </c>
    </row>
    <row r="93" spans="1:33" x14ac:dyDescent="0.3">
      <c r="A93" s="42"/>
      <c r="B93" s="42"/>
      <c r="C93" s="42"/>
      <c r="D93" s="26">
        <v>7.4</v>
      </c>
      <c r="E93" s="26">
        <v>2.6</v>
      </c>
      <c r="F93" s="26">
        <v>3</v>
      </c>
      <c r="G93" s="26">
        <v>82</v>
      </c>
      <c r="H93" s="26">
        <v>0.4</v>
      </c>
      <c r="I93" s="26">
        <v>43</v>
      </c>
      <c r="J93" s="26">
        <v>42.7</v>
      </c>
      <c r="K93" s="28">
        <f t="shared" si="31"/>
        <v>1.0070257611241218</v>
      </c>
      <c r="L93" s="26">
        <v>0.25</v>
      </c>
      <c r="M93" s="27"/>
      <c r="N93" s="27">
        <f t="shared" si="1"/>
        <v>0.98011000000000004</v>
      </c>
      <c r="O93" s="27">
        <f t="shared" si="2"/>
        <v>1.0345864770195246</v>
      </c>
      <c r="P93" s="27">
        <f t="shared" si="3"/>
        <v>0.25661896487119434</v>
      </c>
      <c r="Q93" s="27">
        <f t="shared" si="4"/>
        <v>5</v>
      </c>
      <c r="R93" s="27">
        <f t="shared" si="5"/>
        <v>1.2</v>
      </c>
      <c r="S93" s="28">
        <f t="shared" si="23"/>
        <v>8.6</v>
      </c>
      <c r="T93" s="28">
        <f t="shared" si="7"/>
        <v>0.24804013059446889</v>
      </c>
      <c r="U93" s="27">
        <f t="shared" si="8"/>
        <v>0.10098736556838772</v>
      </c>
      <c r="V93" s="26">
        <v>0</v>
      </c>
      <c r="W93" s="28">
        <f t="shared" si="24"/>
        <v>0.40714123688918774</v>
      </c>
      <c r="X93" s="27">
        <f t="shared" si="25"/>
        <v>35</v>
      </c>
      <c r="Y93" s="27">
        <f t="shared" si="26"/>
        <v>5.8584224489571639</v>
      </c>
      <c r="Z93" s="28">
        <f t="shared" si="27"/>
        <v>0.99999999766357628</v>
      </c>
      <c r="AA93" s="36">
        <f t="shared" si="28"/>
        <v>0.17199999999999999</v>
      </c>
      <c r="AB93" s="36">
        <f t="shared" si="29"/>
        <v>0</v>
      </c>
      <c r="AC93" s="36">
        <f t="shared" si="30"/>
        <v>0</v>
      </c>
      <c r="AD93" s="37"/>
      <c r="AE93" s="37"/>
      <c r="AF93" s="37">
        <v>0.50457405304591307</v>
      </c>
      <c r="AG93" s="37">
        <v>0.61558703285189309</v>
      </c>
    </row>
    <row r="94" spans="1:33" x14ac:dyDescent="0.3">
      <c r="A94" s="42"/>
      <c r="B94" s="42"/>
      <c r="C94" s="42"/>
      <c r="D94" s="26">
        <v>7.4</v>
      </c>
      <c r="E94" s="26">
        <v>10.5</v>
      </c>
      <c r="F94" s="26">
        <v>8</v>
      </c>
      <c r="G94" s="26">
        <v>100</v>
      </c>
      <c r="H94" s="26">
        <v>0.4</v>
      </c>
      <c r="I94" s="26">
        <v>202.3</v>
      </c>
      <c r="J94" s="26">
        <v>128.30000000000001</v>
      </c>
      <c r="K94" s="28">
        <f t="shared" si="31"/>
        <v>1.5767731878409976</v>
      </c>
      <c r="L94" s="26">
        <v>0.34</v>
      </c>
      <c r="M94" s="27"/>
      <c r="N94" s="27">
        <f t="shared" si="1"/>
        <v>0.89364999999999994</v>
      </c>
      <c r="O94" s="27">
        <f t="shared" si="2"/>
        <v>1.0345864770195246</v>
      </c>
      <c r="P94" s="27">
        <f t="shared" si="3"/>
        <v>0.36636167342166792</v>
      </c>
      <c r="Q94" s="27">
        <f t="shared" si="4"/>
        <v>5</v>
      </c>
      <c r="R94" s="27">
        <f t="shared" si="5"/>
        <v>1.2</v>
      </c>
      <c r="S94" s="28">
        <f t="shared" si="23"/>
        <v>14.6</v>
      </c>
      <c r="T94" s="28">
        <f t="shared" si="7"/>
        <v>0.35411411376369073</v>
      </c>
      <c r="U94" s="27">
        <f t="shared" si="8"/>
        <v>0.15606511636518641</v>
      </c>
      <c r="V94" s="26">
        <v>0</v>
      </c>
      <c r="W94" s="28">
        <f t="shared" si="24"/>
        <v>0.44071984227472105</v>
      </c>
      <c r="X94" s="27">
        <f t="shared" si="25"/>
        <v>35</v>
      </c>
      <c r="Y94" s="27">
        <f t="shared" si="26"/>
        <v>7.0113630183860707</v>
      </c>
      <c r="Z94" s="28">
        <f t="shared" si="27"/>
        <v>0.99999999999881994</v>
      </c>
      <c r="AA94" s="36">
        <f t="shared" si="28"/>
        <v>0.29199999999999998</v>
      </c>
      <c r="AB94" s="36">
        <f t="shared" si="29"/>
        <v>0</v>
      </c>
      <c r="AC94" s="36">
        <f t="shared" si="30"/>
        <v>0</v>
      </c>
      <c r="AD94" s="37"/>
      <c r="AE94" s="37"/>
      <c r="AF94" s="37">
        <v>0.33160612484632762</v>
      </c>
      <c r="AG94" s="37">
        <v>0.51170978199867401</v>
      </c>
    </row>
    <row r="95" spans="1:33" x14ac:dyDescent="0.3">
      <c r="A95" s="42"/>
      <c r="B95" s="42"/>
      <c r="C95" s="42"/>
      <c r="D95" s="26">
        <v>7.4</v>
      </c>
      <c r="E95" s="26">
        <v>12.4</v>
      </c>
      <c r="F95" s="26">
        <v>12</v>
      </c>
      <c r="G95" s="26">
        <v>100</v>
      </c>
      <c r="H95" s="26">
        <v>0.4</v>
      </c>
      <c r="I95" s="26">
        <v>238.1</v>
      </c>
      <c r="J95" s="26">
        <v>145.1</v>
      </c>
      <c r="K95" s="28">
        <f t="shared" si="31"/>
        <v>1.6409372846312889</v>
      </c>
      <c r="L95" s="26">
        <v>0.34</v>
      </c>
      <c r="M95" s="27"/>
      <c r="N95" s="27">
        <f t="shared" si="1"/>
        <v>0.84291999999999989</v>
      </c>
      <c r="O95" s="27">
        <f t="shared" si="2"/>
        <v>1.0345864770195246</v>
      </c>
      <c r="P95" s="27">
        <f t="shared" si="3"/>
        <v>0.35962650254996548</v>
      </c>
      <c r="Q95" s="27">
        <f t="shared" si="4"/>
        <v>5</v>
      </c>
      <c r="R95" s="27">
        <f t="shared" si="5"/>
        <v>1.2</v>
      </c>
      <c r="S95" s="28">
        <f t="shared" si="23"/>
        <v>19.399999999999999</v>
      </c>
      <c r="T95" s="28">
        <f t="shared" si="7"/>
        <v>0.34760410128884633</v>
      </c>
      <c r="U95" s="27">
        <f t="shared" si="8"/>
        <v>0.20807218920420215</v>
      </c>
      <c r="V95" s="26">
        <v>0</v>
      </c>
      <c r="W95" s="28">
        <f t="shared" si="24"/>
        <v>0.59858956908940997</v>
      </c>
      <c r="X95" s="27">
        <f t="shared" si="25"/>
        <v>35</v>
      </c>
      <c r="Y95" s="27">
        <f t="shared" si="26"/>
        <v>5.3995626715316014</v>
      </c>
      <c r="Z95" s="28">
        <f t="shared" si="27"/>
        <v>0.99999996659822776</v>
      </c>
      <c r="AA95" s="36">
        <f t="shared" si="28"/>
        <v>0.38799999999999996</v>
      </c>
      <c r="AB95" s="36">
        <f t="shared" si="29"/>
        <v>0</v>
      </c>
      <c r="AC95" s="36">
        <f t="shared" si="30"/>
        <v>0</v>
      </c>
      <c r="AD95" s="37"/>
      <c r="AE95" s="37"/>
      <c r="AF95" s="37">
        <v>0.32433733400567771</v>
      </c>
      <c r="AG95" s="37">
        <v>0.44131577686033185</v>
      </c>
    </row>
    <row r="96" spans="1:33" x14ac:dyDescent="0.3">
      <c r="A96" s="42"/>
      <c r="B96" s="42"/>
      <c r="C96" s="42"/>
      <c r="D96" s="26">
        <v>7.4</v>
      </c>
      <c r="E96" s="26">
        <v>13.7</v>
      </c>
      <c r="F96" s="26">
        <v>9</v>
      </c>
      <c r="G96" s="26">
        <v>36</v>
      </c>
      <c r="H96" s="26">
        <v>0.4</v>
      </c>
      <c r="I96" s="26">
        <v>263.3</v>
      </c>
      <c r="J96" s="26">
        <v>157.30000000000001</v>
      </c>
      <c r="K96" s="28">
        <f t="shared" si="31"/>
        <v>1.6738715829624919</v>
      </c>
      <c r="L96" s="26">
        <v>0.34</v>
      </c>
      <c r="M96" s="27"/>
      <c r="N96" s="27">
        <f t="shared" si="1"/>
        <v>0.80820999999999987</v>
      </c>
      <c r="O96" s="27">
        <f t="shared" si="2"/>
        <v>1.0345864770195246</v>
      </c>
      <c r="P96" s="27">
        <f t="shared" si="3"/>
        <v>0.35173833553718997</v>
      </c>
      <c r="Q96" s="27">
        <f t="shared" si="4"/>
        <v>5</v>
      </c>
      <c r="R96" s="27">
        <f t="shared" si="5"/>
        <v>1.2</v>
      </c>
      <c r="S96" s="28">
        <f t="shared" si="23"/>
        <v>15.799999999999999</v>
      </c>
      <c r="T96" s="28">
        <f t="shared" si="7"/>
        <v>0.33997963761375555</v>
      </c>
      <c r="U96" s="27">
        <f t="shared" si="8"/>
        <v>0.1681954191679009</v>
      </c>
      <c r="V96" s="26">
        <v>1</v>
      </c>
      <c r="W96" s="28">
        <f t="shared" si="24"/>
        <v>0.49472203790917779</v>
      </c>
      <c r="X96" s="27">
        <f t="shared" si="25"/>
        <v>35</v>
      </c>
      <c r="Y96" s="27">
        <f t="shared" si="26"/>
        <v>6.6674478351769766</v>
      </c>
      <c r="Z96" s="28">
        <f t="shared" si="27"/>
        <v>0.99999999998698552</v>
      </c>
      <c r="AA96" s="36">
        <f t="shared" si="28"/>
        <v>0.316</v>
      </c>
      <c r="AB96" s="36">
        <f t="shared" si="29"/>
        <v>1</v>
      </c>
      <c r="AC96" s="36">
        <f t="shared" si="30"/>
        <v>0</v>
      </c>
      <c r="AD96" s="37"/>
      <c r="AE96" s="37"/>
      <c r="AF96" s="37">
        <v>0.62750705593153755</v>
      </c>
      <c r="AG96" s="37">
        <v>0.62341116904805727</v>
      </c>
    </row>
    <row r="97" spans="1:33" x14ac:dyDescent="0.3">
      <c r="A97" s="42"/>
      <c r="B97" s="42"/>
      <c r="C97" s="42"/>
      <c r="D97" s="26">
        <v>7.4</v>
      </c>
      <c r="E97" s="26">
        <v>16</v>
      </c>
      <c r="F97" s="26">
        <v>9</v>
      </c>
      <c r="G97" s="26">
        <v>100</v>
      </c>
      <c r="H97" s="26">
        <v>0.4</v>
      </c>
      <c r="I97" s="26">
        <v>306.10000000000002</v>
      </c>
      <c r="J97" s="26">
        <v>177.1</v>
      </c>
      <c r="K97" s="28">
        <f t="shared" si="31"/>
        <v>1.728402032749859</v>
      </c>
      <c r="L97" s="26">
        <v>0.34</v>
      </c>
      <c r="M97" s="27"/>
      <c r="N97" s="27">
        <f t="shared" si="1"/>
        <v>0.74679999999999991</v>
      </c>
      <c r="O97" s="27">
        <f t="shared" si="2"/>
        <v>1.0345864770195246</v>
      </c>
      <c r="P97" s="27">
        <f t="shared" si="3"/>
        <v>0.33560036589497461</v>
      </c>
      <c r="Q97" s="27">
        <f t="shared" si="4"/>
        <v>5</v>
      </c>
      <c r="R97" s="27">
        <f t="shared" si="5"/>
        <v>1.2</v>
      </c>
      <c r="S97" s="28">
        <f t="shared" si="23"/>
        <v>15.799999999999999</v>
      </c>
      <c r="T97" s="28">
        <f t="shared" si="7"/>
        <v>0.32438116421334318</v>
      </c>
      <c r="U97" s="27">
        <f t="shared" si="8"/>
        <v>0.1681954191679009</v>
      </c>
      <c r="V97" s="26">
        <v>0</v>
      </c>
      <c r="W97" s="28">
        <f t="shared" si="24"/>
        <v>0.5185116699848823</v>
      </c>
      <c r="X97" s="27">
        <f t="shared" si="25"/>
        <v>35</v>
      </c>
      <c r="Y97" s="27">
        <f t="shared" si="26"/>
        <v>6.5982173339658523</v>
      </c>
      <c r="Z97" s="28">
        <f t="shared" si="27"/>
        <v>0.99999999997919342</v>
      </c>
      <c r="AA97" s="36">
        <f t="shared" si="28"/>
        <v>0.316</v>
      </c>
      <c r="AB97" s="36">
        <f t="shared" si="29"/>
        <v>0</v>
      </c>
      <c r="AC97" s="36">
        <f t="shared" si="30"/>
        <v>0</v>
      </c>
      <c r="AD97" s="37"/>
      <c r="AE97" s="37"/>
      <c r="AF97" s="37">
        <v>0.27494681278559852</v>
      </c>
      <c r="AG97" s="37">
        <v>0.60202329412381683</v>
      </c>
    </row>
    <row r="98" spans="1:33" x14ac:dyDescent="0.3">
      <c r="A98" s="42"/>
      <c r="B98" s="42"/>
      <c r="C98" s="42"/>
      <c r="D98" s="26">
        <v>7.4</v>
      </c>
      <c r="E98" s="26">
        <v>3</v>
      </c>
      <c r="F98" s="26">
        <v>2</v>
      </c>
      <c r="G98" s="26">
        <v>91</v>
      </c>
      <c r="H98" s="26">
        <v>0.4</v>
      </c>
      <c r="I98" s="26">
        <v>50.8</v>
      </c>
      <c r="J98" s="26">
        <v>37.6</v>
      </c>
      <c r="K98" s="28">
        <f t="shared" si="31"/>
        <v>1.3510638297872339</v>
      </c>
      <c r="L98" s="26">
        <v>0.33</v>
      </c>
      <c r="M98" s="27"/>
      <c r="N98" s="27">
        <f t="shared" si="1"/>
        <v>0.97704999999999997</v>
      </c>
      <c r="O98" s="27">
        <f t="shared" si="2"/>
        <v>1.0345864770195246</v>
      </c>
      <c r="P98" s="27">
        <f t="shared" si="3"/>
        <v>0.34321479787234038</v>
      </c>
      <c r="Q98" s="27">
        <f t="shared" si="4"/>
        <v>5</v>
      </c>
      <c r="R98" s="27">
        <f t="shared" si="5"/>
        <v>1.2</v>
      </c>
      <c r="S98" s="28">
        <f t="shared" ref="S98:S130" si="32">IF(Q98+R98*F98&lt;=50,Q98+R98*F98,50)</f>
        <v>7.4</v>
      </c>
      <c r="T98" s="28">
        <f t="shared" si="7"/>
        <v>0.33174104388169312</v>
      </c>
      <c r="U98" s="27">
        <f t="shared" si="8"/>
        <v>9.0939623871564443E-2</v>
      </c>
      <c r="V98" s="26">
        <v>1</v>
      </c>
      <c r="W98" s="28">
        <f t="shared" ref="W98:W130" si="33">IF(S98&lt;=30,U98/T98,5)</f>
        <v>0.27412834663893959</v>
      </c>
      <c r="X98" s="27">
        <f t="shared" ref="X98:X130" si="34">IF(G98&lt;5,5,IF(G98&gt;35,35,G98))</f>
        <v>35</v>
      </c>
      <c r="Y98" s="27">
        <f t="shared" ref="Y98:Y130" si="35">-(F98*(1+0.004*X98)-13.32*LN(P98)-29.53*LN(D98)-3.7*LN(J98/100)+0.05*X98+16.85)/2.7</f>
        <v>7.5407769465643115</v>
      </c>
      <c r="Z98" s="28">
        <f t="shared" ref="Z98:Z130" si="36">_xlfn.NORM.S.DIST(Y98,TRUE)</f>
        <v>0.99999999999997669</v>
      </c>
      <c r="AA98" s="36">
        <f t="shared" ref="AA98:AA130" si="37">S98/50</f>
        <v>0.14800000000000002</v>
      </c>
      <c r="AB98" s="36">
        <f t="shared" ref="AB98:AB130" si="38">IF(AND(V98=1,W98&lt;=1),1,0)</f>
        <v>1</v>
      </c>
      <c r="AC98" s="36">
        <f t="shared" ref="AC98:AC130" si="39">IF(AND(V98=0,W98&gt;1),1,0)</f>
        <v>0</v>
      </c>
      <c r="AD98" s="37"/>
      <c r="AE98" s="37"/>
      <c r="AF98" s="37">
        <v>0.49884109736260562</v>
      </c>
      <c r="AG98" s="37">
        <v>0.567844437821312</v>
      </c>
    </row>
    <row r="99" spans="1:33" x14ac:dyDescent="0.3">
      <c r="A99" s="42"/>
      <c r="B99" s="42"/>
      <c r="C99" s="42"/>
      <c r="D99" s="26">
        <v>7.4</v>
      </c>
      <c r="E99" s="26">
        <v>1.8</v>
      </c>
      <c r="F99" s="26">
        <v>3</v>
      </c>
      <c r="G99" s="26">
        <v>99</v>
      </c>
      <c r="H99" s="26">
        <v>0.4</v>
      </c>
      <c r="I99" s="26">
        <v>28.7</v>
      </c>
      <c r="J99" s="26">
        <v>25.7</v>
      </c>
      <c r="K99" s="28">
        <f t="shared" si="31"/>
        <v>1.1167315175097277</v>
      </c>
      <c r="L99" s="26">
        <v>0.28000000000000003</v>
      </c>
      <c r="M99" s="27"/>
      <c r="N99" s="27">
        <f t="shared" si="1"/>
        <v>0.98623000000000005</v>
      </c>
      <c r="O99" s="27">
        <f t="shared" si="2"/>
        <v>1.0345864770195246</v>
      </c>
      <c r="P99" s="27">
        <f t="shared" si="3"/>
        <v>0.28635207237354088</v>
      </c>
      <c r="Q99" s="27">
        <f t="shared" si="4"/>
        <v>5</v>
      </c>
      <c r="R99" s="27">
        <f t="shared" si="5"/>
        <v>1.2</v>
      </c>
      <c r="S99" s="28">
        <f t="shared" si="32"/>
        <v>8.6</v>
      </c>
      <c r="T99" s="28">
        <f t="shared" si="7"/>
        <v>0.27677925309682633</v>
      </c>
      <c r="U99" s="27">
        <f t="shared" si="8"/>
        <v>0.10098736556838772</v>
      </c>
      <c r="V99" s="26">
        <v>0</v>
      </c>
      <c r="W99" s="28">
        <f t="shared" si="33"/>
        <v>0.36486609613423254</v>
      </c>
      <c r="X99" s="27">
        <f t="shared" si="34"/>
        <v>35</v>
      </c>
      <c r="Y99" s="27">
        <f t="shared" si="35"/>
        <v>5.7035144905944248</v>
      </c>
      <c r="Z99" s="28">
        <f t="shared" si="36"/>
        <v>0.99999999413189722</v>
      </c>
      <c r="AA99" s="36">
        <f t="shared" si="37"/>
        <v>0.17199999999999999</v>
      </c>
      <c r="AB99" s="36">
        <f t="shared" si="38"/>
        <v>0</v>
      </c>
      <c r="AC99" s="36">
        <f t="shared" si="39"/>
        <v>0</v>
      </c>
      <c r="AD99" s="37"/>
      <c r="AE99" s="37"/>
      <c r="AF99" s="37">
        <v>0.57402176989732756</v>
      </c>
      <c r="AG99" s="37">
        <v>0.62472418319538892</v>
      </c>
    </row>
    <row r="100" spans="1:33" x14ac:dyDescent="0.3">
      <c r="A100" s="42"/>
      <c r="B100" s="42"/>
      <c r="C100" s="42"/>
      <c r="D100" s="26">
        <v>7.4</v>
      </c>
      <c r="E100" s="26">
        <v>2.6</v>
      </c>
      <c r="F100" s="26">
        <v>4</v>
      </c>
      <c r="G100" s="26">
        <v>99</v>
      </c>
      <c r="H100" s="26">
        <v>0.4</v>
      </c>
      <c r="I100" s="26">
        <v>43.2</v>
      </c>
      <c r="J100" s="26">
        <v>32.200000000000003</v>
      </c>
      <c r="K100" s="28">
        <f t="shared" si="31"/>
        <v>1.341614906832298</v>
      </c>
      <c r="L100" s="26">
        <v>0.33</v>
      </c>
      <c r="M100" s="27"/>
      <c r="N100" s="27">
        <f t="shared" si="1"/>
        <v>0.98011000000000004</v>
      </c>
      <c r="O100" s="27">
        <f t="shared" si="2"/>
        <v>1.0345864770195246</v>
      </c>
      <c r="P100" s="27">
        <f t="shared" si="3"/>
        <v>0.34188184844720498</v>
      </c>
      <c r="Q100" s="27">
        <f t="shared" si="4"/>
        <v>5</v>
      </c>
      <c r="R100" s="27">
        <f t="shared" si="5"/>
        <v>1.2</v>
      </c>
      <c r="S100" s="28">
        <f t="shared" si="32"/>
        <v>9.8000000000000007</v>
      </c>
      <c r="T100" s="28">
        <f t="shared" si="7"/>
        <v>0.33045265527934503</v>
      </c>
      <c r="U100" s="27">
        <f t="shared" si="8"/>
        <v>0.11136001398239161</v>
      </c>
      <c r="V100" s="26">
        <v>0</v>
      </c>
      <c r="W100" s="28">
        <f t="shared" si="33"/>
        <v>0.33699234127277466</v>
      </c>
      <c r="X100" s="27">
        <f t="shared" si="34"/>
        <v>35</v>
      </c>
      <c r="Y100" s="27">
        <f t="shared" si="35"/>
        <v>6.4646765951848595</v>
      </c>
      <c r="Z100" s="28">
        <f t="shared" si="36"/>
        <v>0.99999999994924216</v>
      </c>
      <c r="AA100" s="36">
        <f t="shared" si="37"/>
        <v>0.19600000000000001</v>
      </c>
      <c r="AB100" s="36">
        <f t="shared" si="38"/>
        <v>0</v>
      </c>
      <c r="AC100" s="36">
        <f t="shared" si="39"/>
        <v>0</v>
      </c>
      <c r="AD100" s="37"/>
      <c r="AE100" s="37"/>
      <c r="AF100" s="37">
        <v>0.51697702769985188</v>
      </c>
      <c r="AG100" s="37">
        <v>0.58215024600214615</v>
      </c>
    </row>
    <row r="101" spans="1:33" x14ac:dyDescent="0.3">
      <c r="A101" s="42"/>
      <c r="B101" s="42"/>
      <c r="C101" s="42"/>
      <c r="D101" s="26">
        <v>7.4</v>
      </c>
      <c r="E101" s="26">
        <v>4.2</v>
      </c>
      <c r="F101" s="26">
        <v>11</v>
      </c>
      <c r="G101" s="26">
        <v>98</v>
      </c>
      <c r="H101" s="26">
        <v>0.4</v>
      </c>
      <c r="I101" s="26">
        <v>72.900000000000006</v>
      </c>
      <c r="J101" s="26">
        <v>45.9</v>
      </c>
      <c r="K101" s="28">
        <f t="shared" si="31"/>
        <v>1.5882352941176472</v>
      </c>
      <c r="L101" s="26">
        <v>0.38</v>
      </c>
      <c r="M101" s="27"/>
      <c r="N101" s="27">
        <f t="shared" si="1"/>
        <v>0.96787000000000001</v>
      </c>
      <c r="O101" s="27">
        <f t="shared" si="2"/>
        <v>1.0345864770195246</v>
      </c>
      <c r="P101" s="27">
        <f t="shared" si="3"/>
        <v>0.39967337647058832</v>
      </c>
      <c r="Q101" s="27">
        <f t="shared" si="4"/>
        <v>5</v>
      </c>
      <c r="R101" s="27">
        <f t="shared" si="5"/>
        <v>1.2</v>
      </c>
      <c r="S101" s="28">
        <f t="shared" si="32"/>
        <v>18.2</v>
      </c>
      <c r="T101" s="28">
        <f t="shared" si="7"/>
        <v>0.38631219849497972</v>
      </c>
      <c r="U101" s="27">
        <f t="shared" si="8"/>
        <v>0.19407628144378197</v>
      </c>
      <c r="V101" s="26">
        <v>1</v>
      </c>
      <c r="W101" s="28">
        <f t="shared" si="33"/>
        <v>0.50238196515636058</v>
      </c>
      <c r="X101" s="27">
        <f t="shared" si="34"/>
        <v>35</v>
      </c>
      <c r="Y101" s="27">
        <f t="shared" si="35"/>
        <v>4.7654155911133724</v>
      </c>
      <c r="Z101" s="28">
        <f t="shared" si="36"/>
        <v>0.99999905767607966</v>
      </c>
      <c r="AA101" s="36">
        <f t="shared" si="37"/>
        <v>0.36399999999999999</v>
      </c>
      <c r="AB101" s="36">
        <f t="shared" si="38"/>
        <v>1</v>
      </c>
      <c r="AC101" s="36">
        <f t="shared" si="39"/>
        <v>0</v>
      </c>
      <c r="AD101" s="37"/>
      <c r="AE101" s="37"/>
      <c r="AF101" s="37">
        <v>0.73957681270475717</v>
      </c>
      <c r="AG101" s="37">
        <v>0.68758247324685162</v>
      </c>
    </row>
    <row r="102" spans="1:33" x14ac:dyDescent="0.3">
      <c r="A102" s="42"/>
      <c r="B102" s="42"/>
      <c r="C102" s="42"/>
      <c r="D102" s="26">
        <v>7.4</v>
      </c>
      <c r="E102" s="26">
        <v>5</v>
      </c>
      <c r="F102" s="26">
        <v>18</v>
      </c>
      <c r="G102" s="26">
        <v>67</v>
      </c>
      <c r="H102" s="26">
        <v>0.4</v>
      </c>
      <c r="I102" s="26">
        <v>88.4</v>
      </c>
      <c r="J102" s="26">
        <v>53.4</v>
      </c>
      <c r="K102" s="28">
        <f t="shared" si="31"/>
        <v>1.6554307116104869</v>
      </c>
      <c r="L102" s="26">
        <v>0.39</v>
      </c>
      <c r="M102" s="27"/>
      <c r="N102" s="27">
        <f t="shared" si="1"/>
        <v>0.96174999999999999</v>
      </c>
      <c r="O102" s="27">
        <f t="shared" si="2"/>
        <v>1.0345864770195246</v>
      </c>
      <c r="P102" s="27">
        <f t="shared" si="3"/>
        <v>0.4139487265917603</v>
      </c>
      <c r="Q102" s="27">
        <f t="shared" si="4"/>
        <v>5</v>
      </c>
      <c r="R102" s="27">
        <f t="shared" si="5"/>
        <v>1.2</v>
      </c>
      <c r="S102" s="28">
        <f t="shared" si="32"/>
        <v>26.599999999999998</v>
      </c>
      <c r="T102" s="28">
        <f t="shared" si="7"/>
        <v>0.40011032019699239</v>
      </c>
      <c r="U102" s="27">
        <f t="shared" si="8"/>
        <v>0.32768912298947134</v>
      </c>
      <c r="V102" s="26">
        <v>1</v>
      </c>
      <c r="W102" s="28">
        <f t="shared" si="33"/>
        <v>0.81899692771767341</v>
      </c>
      <c r="X102" s="27">
        <f t="shared" si="34"/>
        <v>35</v>
      </c>
      <c r="Y102" s="27">
        <f t="shared" si="35"/>
        <v>2.1903922833680465</v>
      </c>
      <c r="Z102" s="28">
        <f t="shared" si="36"/>
        <v>0.98575210040845973</v>
      </c>
      <c r="AA102" s="36">
        <f t="shared" si="37"/>
        <v>0.53199999999999992</v>
      </c>
      <c r="AB102" s="36">
        <f t="shared" si="38"/>
        <v>1</v>
      </c>
      <c r="AC102" s="36">
        <f t="shared" si="39"/>
        <v>0</v>
      </c>
      <c r="AD102" s="37"/>
      <c r="AE102" s="37"/>
      <c r="AF102" s="37">
        <v>0.55865490567475795</v>
      </c>
      <c r="AG102" s="37">
        <v>0.55935072949125841</v>
      </c>
    </row>
    <row r="103" spans="1:33" x14ac:dyDescent="0.3">
      <c r="A103" s="42"/>
      <c r="B103" s="42"/>
      <c r="C103" s="42"/>
      <c r="D103" s="26">
        <v>7.4</v>
      </c>
      <c r="E103" s="26">
        <v>6</v>
      </c>
      <c r="F103" s="26">
        <v>48</v>
      </c>
      <c r="G103" s="26">
        <v>53</v>
      </c>
      <c r="H103" s="26">
        <v>0.4</v>
      </c>
      <c r="I103" s="26">
        <v>107.8</v>
      </c>
      <c r="J103" s="26">
        <v>62.8</v>
      </c>
      <c r="K103" s="28">
        <f t="shared" si="31"/>
        <v>1.7165605095541401</v>
      </c>
      <c r="L103" s="26">
        <v>0.4</v>
      </c>
      <c r="M103" s="27"/>
      <c r="N103" s="27">
        <f t="shared" si="1"/>
        <v>0.95409999999999995</v>
      </c>
      <c r="O103" s="27">
        <f t="shared" si="2"/>
        <v>1.0345864770195246</v>
      </c>
      <c r="P103" s="27">
        <f t="shared" si="3"/>
        <v>0.42582029936305732</v>
      </c>
      <c r="Q103" s="27">
        <f t="shared" si="4"/>
        <v>5</v>
      </c>
      <c r="R103" s="27">
        <f t="shared" si="5"/>
        <v>1.2</v>
      </c>
      <c r="S103" s="28">
        <f t="shared" si="32"/>
        <v>50</v>
      </c>
      <c r="T103" s="28">
        <f t="shared" si="7"/>
        <v>0.41158502340933006</v>
      </c>
      <c r="U103" s="27">
        <f t="shared" si="8"/>
        <v>0.30303870636902364</v>
      </c>
      <c r="V103" s="26">
        <v>0</v>
      </c>
      <c r="W103" s="28">
        <f t="shared" si="33"/>
        <v>5</v>
      </c>
      <c r="X103" s="27">
        <f t="shared" si="34"/>
        <v>35</v>
      </c>
      <c r="Y103" s="27">
        <f t="shared" si="35"/>
        <v>-10.114585084411146</v>
      </c>
      <c r="Z103" s="28">
        <f t="shared" si="36"/>
        <v>2.3801485655953709E-24</v>
      </c>
      <c r="AA103" s="36">
        <f t="shared" si="37"/>
        <v>1</v>
      </c>
      <c r="AB103" s="36">
        <f t="shared" si="38"/>
        <v>0</v>
      </c>
      <c r="AC103" s="36">
        <f t="shared" si="39"/>
        <v>1</v>
      </c>
      <c r="AD103" s="37"/>
      <c r="AE103" s="37"/>
      <c r="AF103" s="37">
        <v>4.5374908628739503E-2</v>
      </c>
      <c r="AG103" s="37">
        <v>0.13400138755635199</v>
      </c>
    </row>
    <row r="104" spans="1:33" x14ac:dyDescent="0.3">
      <c r="A104" s="42"/>
      <c r="B104" s="42"/>
      <c r="C104" s="42"/>
      <c r="D104" s="26">
        <v>7.4</v>
      </c>
      <c r="E104" s="26">
        <v>9.6</v>
      </c>
      <c r="F104" s="26">
        <v>13</v>
      </c>
      <c r="G104" s="26">
        <v>89</v>
      </c>
      <c r="H104" s="26">
        <v>0.4</v>
      </c>
      <c r="I104" s="26">
        <v>180.3</v>
      </c>
      <c r="J104" s="26">
        <v>99.3</v>
      </c>
      <c r="K104" s="28">
        <f t="shared" si="31"/>
        <v>1.8157099697885197</v>
      </c>
      <c r="L104" s="26">
        <v>0.4</v>
      </c>
      <c r="M104" s="27"/>
      <c r="N104" s="27">
        <f t="shared" si="1"/>
        <v>0.91767999999999994</v>
      </c>
      <c r="O104" s="27">
        <f t="shared" si="2"/>
        <v>1.0345864770195246</v>
      </c>
      <c r="P104" s="27">
        <f t="shared" si="3"/>
        <v>0.43322258851963746</v>
      </c>
      <c r="Q104" s="27">
        <f t="shared" si="4"/>
        <v>5</v>
      </c>
      <c r="R104" s="27">
        <f t="shared" si="5"/>
        <v>1.2</v>
      </c>
      <c r="S104" s="28">
        <f t="shared" si="32"/>
        <v>20.6</v>
      </c>
      <c r="T104" s="28">
        <f t="shared" si="7"/>
        <v>0.41873985224287996</v>
      </c>
      <c r="U104" s="27">
        <f t="shared" si="8"/>
        <v>0.2230130964604535</v>
      </c>
      <c r="V104" s="26">
        <v>1</v>
      </c>
      <c r="W104" s="28">
        <f t="shared" si="33"/>
        <v>0.53258149484921757</v>
      </c>
      <c r="X104" s="27">
        <f t="shared" si="34"/>
        <v>35</v>
      </c>
      <c r="Y104" s="27">
        <f t="shared" si="35"/>
        <v>5.3761055882695974</v>
      </c>
      <c r="Z104" s="28">
        <f t="shared" si="36"/>
        <v>0.99999996194291674</v>
      </c>
      <c r="AA104" s="36">
        <f t="shared" si="37"/>
        <v>0.41200000000000003</v>
      </c>
      <c r="AB104" s="36">
        <f t="shared" si="38"/>
        <v>1</v>
      </c>
      <c r="AC104" s="36">
        <f t="shared" si="39"/>
        <v>0</v>
      </c>
      <c r="AD104" s="37"/>
      <c r="AE104" s="37"/>
      <c r="AF104" s="37">
        <v>0.87904049742298507</v>
      </c>
      <c r="AG104" s="37">
        <v>0.78547983187101766</v>
      </c>
    </row>
    <row r="105" spans="1:33" x14ac:dyDescent="0.3">
      <c r="A105" s="42"/>
      <c r="B105" s="42"/>
      <c r="C105" s="42"/>
      <c r="D105" s="26">
        <v>7.4</v>
      </c>
      <c r="E105" s="26">
        <v>1.7</v>
      </c>
      <c r="F105" s="26">
        <v>3</v>
      </c>
      <c r="G105" s="26">
        <v>97</v>
      </c>
      <c r="H105" s="26">
        <v>0.4</v>
      </c>
      <c r="I105" s="26">
        <v>28.9</v>
      </c>
      <c r="J105" s="26">
        <v>25.3</v>
      </c>
      <c r="K105" s="28">
        <f t="shared" si="31"/>
        <v>1.1422924901185769</v>
      </c>
      <c r="L105" s="26">
        <v>0.28000000000000003</v>
      </c>
      <c r="M105" s="27"/>
      <c r="N105" s="27">
        <f t="shared" si="1"/>
        <v>0.98699499999999996</v>
      </c>
      <c r="O105" s="27">
        <f t="shared" si="2"/>
        <v>1.0345864770195246</v>
      </c>
      <c r="P105" s="27">
        <f t="shared" si="3"/>
        <v>0.29313361383399206</v>
      </c>
      <c r="Q105" s="27">
        <f t="shared" si="4"/>
        <v>5</v>
      </c>
      <c r="R105" s="27">
        <f t="shared" si="5"/>
        <v>1.2</v>
      </c>
      <c r="S105" s="28">
        <f t="shared" si="32"/>
        <v>8.6</v>
      </c>
      <c r="T105" s="28">
        <f t="shared" si="7"/>
        <v>0.28333408598038351</v>
      </c>
      <c r="U105" s="27">
        <f t="shared" si="8"/>
        <v>0.10098736556838772</v>
      </c>
      <c r="V105" s="26">
        <v>1</v>
      </c>
      <c r="W105" s="28">
        <f t="shared" si="33"/>
        <v>0.35642504931573793</v>
      </c>
      <c r="X105" s="27">
        <f t="shared" si="34"/>
        <v>35</v>
      </c>
      <c r="Y105" s="27">
        <f t="shared" si="35"/>
        <v>5.7974898588859345</v>
      </c>
      <c r="Z105" s="28">
        <f t="shared" si="36"/>
        <v>0.99999999663425754</v>
      </c>
      <c r="AA105" s="36">
        <f t="shared" si="37"/>
        <v>0.17199999999999999</v>
      </c>
      <c r="AB105" s="36">
        <f t="shared" si="38"/>
        <v>1</v>
      </c>
      <c r="AC105" s="36">
        <f t="shared" si="39"/>
        <v>0</v>
      </c>
      <c r="AD105" s="37"/>
      <c r="AE105" s="37"/>
      <c r="AF105" s="37">
        <v>0.53946427723417378</v>
      </c>
      <c r="AG105" s="37">
        <v>0.64308724835839548</v>
      </c>
    </row>
    <row r="106" spans="1:33" x14ac:dyDescent="0.3">
      <c r="A106" s="42"/>
      <c r="B106" s="42"/>
      <c r="C106" s="42"/>
      <c r="D106" s="26">
        <v>7.4</v>
      </c>
      <c r="E106" s="26">
        <v>3.3</v>
      </c>
      <c r="F106" s="26">
        <v>9</v>
      </c>
      <c r="G106" s="26">
        <v>99</v>
      </c>
      <c r="H106" s="26">
        <v>0.4</v>
      </c>
      <c r="I106" s="26">
        <v>58</v>
      </c>
      <c r="J106" s="26">
        <v>38.4</v>
      </c>
      <c r="K106" s="28">
        <f t="shared" si="31"/>
        <v>1.5104166666666667</v>
      </c>
      <c r="L106" s="26">
        <v>0.37</v>
      </c>
      <c r="M106" s="27"/>
      <c r="N106" s="27">
        <f t="shared" si="1"/>
        <v>0.97475500000000004</v>
      </c>
      <c r="O106" s="27">
        <f t="shared" si="2"/>
        <v>1.0345864770195246</v>
      </c>
      <c r="P106" s="27">
        <f t="shared" si="3"/>
        <v>0.38279441145833337</v>
      </c>
      <c r="Q106" s="27">
        <f t="shared" si="4"/>
        <v>5</v>
      </c>
      <c r="R106" s="27">
        <f t="shared" si="5"/>
        <v>1.2</v>
      </c>
      <c r="S106" s="28">
        <f t="shared" si="32"/>
        <v>15.799999999999999</v>
      </c>
      <c r="T106" s="28">
        <f t="shared" si="7"/>
        <v>0.36999750137958681</v>
      </c>
      <c r="U106" s="27">
        <f t="shared" si="8"/>
        <v>0.1681954191679009</v>
      </c>
      <c r="V106" s="26">
        <v>0</v>
      </c>
      <c r="W106" s="28">
        <f t="shared" si="33"/>
        <v>0.4545852837945149</v>
      </c>
      <c r="X106" s="27">
        <f t="shared" si="34"/>
        <v>35</v>
      </c>
      <c r="Y106" s="27">
        <f t="shared" si="35"/>
        <v>5.1525041357209034</v>
      </c>
      <c r="Z106" s="28">
        <f t="shared" si="36"/>
        <v>0.9999998714845264</v>
      </c>
      <c r="AA106" s="36">
        <f t="shared" si="37"/>
        <v>0.316</v>
      </c>
      <c r="AB106" s="36">
        <f t="shared" si="38"/>
        <v>0</v>
      </c>
      <c r="AC106" s="36">
        <f t="shared" si="39"/>
        <v>0</v>
      </c>
      <c r="AD106" s="37"/>
      <c r="AE106" s="37"/>
      <c r="AF106" s="37">
        <v>0.37851665203012147</v>
      </c>
      <c r="AG106" s="37">
        <v>0.66332893172211915</v>
      </c>
    </row>
    <row r="107" spans="1:33" x14ac:dyDescent="0.3">
      <c r="A107" s="42"/>
      <c r="B107" s="42"/>
      <c r="C107" s="42"/>
      <c r="D107" s="26">
        <v>7.4</v>
      </c>
      <c r="E107" s="26">
        <v>4.9000000000000004</v>
      </c>
      <c r="F107" s="26">
        <v>10</v>
      </c>
      <c r="G107" s="26">
        <v>87</v>
      </c>
      <c r="H107" s="26">
        <v>0.4</v>
      </c>
      <c r="I107" s="26">
        <v>88.2</v>
      </c>
      <c r="J107" s="26">
        <v>52.6</v>
      </c>
      <c r="K107" s="28">
        <f t="shared" si="31"/>
        <v>1.6768060836501901</v>
      </c>
      <c r="L107" s="26">
        <v>0.4</v>
      </c>
      <c r="M107" s="27"/>
      <c r="N107" s="27">
        <f t="shared" si="1"/>
        <v>0.96251500000000001</v>
      </c>
      <c r="O107" s="27">
        <f t="shared" si="2"/>
        <v>1.0345864770195246</v>
      </c>
      <c r="P107" s="27">
        <f t="shared" si="3"/>
        <v>0.41962726197718631</v>
      </c>
      <c r="Q107" s="27">
        <f t="shared" si="4"/>
        <v>5</v>
      </c>
      <c r="R107" s="27">
        <f t="shared" si="5"/>
        <v>1.2</v>
      </c>
      <c r="S107" s="28">
        <f t="shared" si="32"/>
        <v>17</v>
      </c>
      <c r="T107" s="28">
        <f t="shared" si="7"/>
        <v>0.40559902076631066</v>
      </c>
      <c r="U107" s="27">
        <f t="shared" si="8"/>
        <v>0.18083112110296912</v>
      </c>
      <c r="V107" s="26">
        <v>0</v>
      </c>
      <c r="W107" s="28">
        <f t="shared" si="33"/>
        <v>0.44583717377157206</v>
      </c>
      <c r="X107" s="27">
        <f t="shared" si="34"/>
        <v>35</v>
      </c>
      <c r="Y107" s="27">
        <f t="shared" si="35"/>
        <v>5.6147001594676098</v>
      </c>
      <c r="Z107" s="28">
        <f t="shared" si="36"/>
        <v>0.99999999015483088</v>
      </c>
      <c r="AA107" s="36">
        <f t="shared" si="37"/>
        <v>0.34</v>
      </c>
      <c r="AB107" s="36">
        <f t="shared" si="38"/>
        <v>0</v>
      </c>
      <c r="AC107" s="36">
        <f t="shared" si="39"/>
        <v>0</v>
      </c>
      <c r="AD107" s="37"/>
      <c r="AE107" s="37"/>
      <c r="AF107" s="37">
        <v>0.50775996125570211</v>
      </c>
      <c r="AG107" s="37">
        <v>0.55588715174320236</v>
      </c>
    </row>
    <row r="108" spans="1:33" x14ac:dyDescent="0.3">
      <c r="A108" s="42"/>
      <c r="B108" s="42"/>
      <c r="C108" s="42"/>
      <c r="D108" s="26">
        <v>7.4</v>
      </c>
      <c r="E108" s="26">
        <v>5.7</v>
      </c>
      <c r="F108" s="26">
        <v>47</v>
      </c>
      <c r="G108" s="26">
        <v>71</v>
      </c>
      <c r="H108" s="26">
        <v>0.4</v>
      </c>
      <c r="I108" s="26">
        <v>104</v>
      </c>
      <c r="J108" s="26">
        <v>60.4</v>
      </c>
      <c r="K108" s="28">
        <f t="shared" si="31"/>
        <v>1.7218543046357617</v>
      </c>
      <c r="L108" s="26">
        <v>0.4</v>
      </c>
      <c r="M108" s="27"/>
      <c r="N108" s="27">
        <f t="shared" si="1"/>
        <v>0.956395</v>
      </c>
      <c r="O108" s="27">
        <f t="shared" si="2"/>
        <v>1.0345864770195246</v>
      </c>
      <c r="P108" s="27">
        <f t="shared" si="3"/>
        <v>0.42816094039735098</v>
      </c>
      <c r="Q108" s="27">
        <f t="shared" si="4"/>
        <v>5</v>
      </c>
      <c r="R108" s="27">
        <f t="shared" si="5"/>
        <v>1.2</v>
      </c>
      <c r="S108" s="28">
        <f t="shared" si="32"/>
        <v>50</v>
      </c>
      <c r="T108" s="28">
        <f t="shared" si="7"/>
        <v>0.41384741624577681</v>
      </c>
      <c r="U108" s="27">
        <f t="shared" si="8"/>
        <v>0.30303870636902364</v>
      </c>
      <c r="V108" s="26">
        <v>0</v>
      </c>
      <c r="W108" s="28">
        <f t="shared" si="33"/>
        <v>5</v>
      </c>
      <c r="X108" s="27">
        <f t="shared" si="34"/>
        <v>35</v>
      </c>
      <c r="Y108" s="27">
        <f t="shared" si="35"/>
        <v>-9.7187174741525091</v>
      </c>
      <c r="Z108" s="28">
        <f t="shared" si="36"/>
        <v>1.2546097322514128E-22</v>
      </c>
      <c r="AA108" s="36">
        <f t="shared" si="37"/>
        <v>1</v>
      </c>
      <c r="AB108" s="36">
        <f t="shared" si="38"/>
        <v>0</v>
      </c>
      <c r="AC108" s="36">
        <f t="shared" si="39"/>
        <v>1</v>
      </c>
      <c r="AD108" s="37"/>
      <c r="AE108" s="37"/>
      <c r="AF108" s="37">
        <v>3.2782972685218424E-2</v>
      </c>
      <c r="AG108" s="37">
        <v>3.0480565047235276E-2</v>
      </c>
    </row>
    <row r="109" spans="1:33" x14ac:dyDescent="0.3">
      <c r="A109" s="42"/>
      <c r="B109" s="42"/>
      <c r="C109" s="42"/>
      <c r="D109" s="26">
        <v>7.4</v>
      </c>
      <c r="E109" s="26">
        <v>6.5</v>
      </c>
      <c r="F109" s="26">
        <v>16</v>
      </c>
      <c r="G109" s="26">
        <v>92</v>
      </c>
      <c r="H109" s="26">
        <v>0.4</v>
      </c>
      <c r="I109" s="26">
        <v>119.5</v>
      </c>
      <c r="J109" s="26">
        <v>67.900000000000006</v>
      </c>
      <c r="K109" s="28">
        <f t="shared" si="31"/>
        <v>1.7599410898379968</v>
      </c>
      <c r="L109" s="26">
        <v>0.41</v>
      </c>
      <c r="M109" s="27"/>
      <c r="N109" s="27">
        <f t="shared" si="1"/>
        <v>0.95027499999999998</v>
      </c>
      <c r="O109" s="27">
        <f t="shared" si="2"/>
        <v>1.0345864770195246</v>
      </c>
      <c r="P109" s="27">
        <f t="shared" si="3"/>
        <v>0.43483128497790868</v>
      </c>
      <c r="Q109" s="27">
        <f t="shared" si="4"/>
        <v>5</v>
      </c>
      <c r="R109" s="27">
        <f t="shared" si="5"/>
        <v>1.2</v>
      </c>
      <c r="S109" s="28">
        <f t="shared" si="32"/>
        <v>24.2</v>
      </c>
      <c r="T109" s="28">
        <f t="shared" si="7"/>
        <v>0.42029476958812273</v>
      </c>
      <c r="U109" s="27">
        <f t="shared" si="8"/>
        <v>0.27690710007315766</v>
      </c>
      <c r="V109" s="26">
        <v>1</v>
      </c>
      <c r="W109" s="28">
        <f t="shared" si="33"/>
        <v>0.65884022383747243</v>
      </c>
      <c r="X109" s="27">
        <f t="shared" si="34"/>
        <v>35</v>
      </c>
      <c r="Y109" s="27">
        <f t="shared" si="35"/>
        <v>3.6068332190946313</v>
      </c>
      <c r="Z109" s="28">
        <f t="shared" si="36"/>
        <v>0.99984502162834032</v>
      </c>
      <c r="AA109" s="36">
        <f t="shared" si="37"/>
        <v>0.48399999999999999</v>
      </c>
      <c r="AB109" s="36">
        <f t="shared" si="38"/>
        <v>1</v>
      </c>
      <c r="AC109" s="36">
        <f t="shared" si="39"/>
        <v>0</v>
      </c>
      <c r="AD109" s="37"/>
      <c r="AE109" s="37"/>
      <c r="AF109" s="37">
        <v>0.80236723381132113</v>
      </c>
      <c r="AG109" s="37">
        <v>0.72553514691769805</v>
      </c>
    </row>
    <row r="110" spans="1:33" x14ac:dyDescent="0.3">
      <c r="A110" s="42"/>
      <c r="B110" s="42"/>
      <c r="C110" s="42"/>
      <c r="D110" s="26">
        <v>7.4</v>
      </c>
      <c r="E110" s="26">
        <v>7.6</v>
      </c>
      <c r="F110" s="26">
        <v>7</v>
      </c>
      <c r="G110" s="26">
        <v>99</v>
      </c>
      <c r="H110" s="26">
        <v>0.4</v>
      </c>
      <c r="I110" s="26">
        <v>139.69999999999999</v>
      </c>
      <c r="J110" s="26">
        <v>77.099999999999994</v>
      </c>
      <c r="K110" s="28">
        <f t="shared" si="31"/>
        <v>1.8119325551232166</v>
      </c>
      <c r="L110" s="26">
        <v>0.41</v>
      </c>
      <c r="M110" s="27"/>
      <c r="N110" s="27">
        <f t="shared" si="1"/>
        <v>0.94186000000000003</v>
      </c>
      <c r="O110" s="27">
        <f t="shared" si="2"/>
        <v>1.0345864770195246</v>
      </c>
      <c r="P110" s="27">
        <f t="shared" si="3"/>
        <v>0.44371256705577167</v>
      </c>
      <c r="Q110" s="27">
        <f t="shared" si="4"/>
        <v>5</v>
      </c>
      <c r="R110" s="27">
        <f t="shared" si="5"/>
        <v>1.2</v>
      </c>
      <c r="S110" s="28">
        <f t="shared" si="32"/>
        <v>13.4</v>
      </c>
      <c r="T110" s="28">
        <f t="shared" si="7"/>
        <v>0.42887914825064738</v>
      </c>
      <c r="U110" s="27">
        <f t="shared" si="8"/>
        <v>0.14436344918824284</v>
      </c>
      <c r="V110" s="26">
        <v>0</v>
      </c>
      <c r="W110" s="28">
        <f t="shared" si="33"/>
        <v>0.33660636050292037</v>
      </c>
      <c r="X110" s="27">
        <f t="shared" si="34"/>
        <v>35</v>
      </c>
      <c r="Y110" s="27">
        <f t="shared" si="35"/>
        <v>7.6807088633481815</v>
      </c>
      <c r="Z110" s="28">
        <f t="shared" si="36"/>
        <v>0.99999999999999212</v>
      </c>
      <c r="AA110" s="36">
        <f t="shared" si="37"/>
        <v>0.26800000000000002</v>
      </c>
      <c r="AB110" s="36">
        <f t="shared" si="38"/>
        <v>0</v>
      </c>
      <c r="AC110" s="36">
        <f t="shared" si="39"/>
        <v>0</v>
      </c>
      <c r="AD110" s="37"/>
      <c r="AE110" s="37"/>
      <c r="AF110" s="37">
        <v>0.63907978418200684</v>
      </c>
      <c r="AG110" s="37">
        <v>0.62979799834198014</v>
      </c>
    </row>
    <row r="111" spans="1:33" x14ac:dyDescent="0.3">
      <c r="A111" s="42"/>
      <c r="B111" s="42"/>
      <c r="C111" s="42"/>
      <c r="D111" s="26">
        <v>7.4</v>
      </c>
      <c r="E111" s="26">
        <v>9</v>
      </c>
      <c r="F111" s="26">
        <v>9</v>
      </c>
      <c r="G111" s="26">
        <v>99</v>
      </c>
      <c r="H111" s="26">
        <v>0.4</v>
      </c>
      <c r="I111" s="26">
        <v>165.6</v>
      </c>
      <c r="J111" s="26">
        <v>89</v>
      </c>
      <c r="K111" s="28">
        <f t="shared" si="31"/>
        <v>1.8606741573033707</v>
      </c>
      <c r="L111" s="26">
        <v>0.41</v>
      </c>
      <c r="M111" s="27"/>
      <c r="N111" s="27">
        <f t="shared" si="1"/>
        <v>0.93115000000000003</v>
      </c>
      <c r="O111" s="27">
        <f t="shared" si="2"/>
        <v>1.0345864770195246</v>
      </c>
      <c r="P111" s="27">
        <f t="shared" si="3"/>
        <v>0.45046735280898875</v>
      </c>
      <c r="Q111" s="27">
        <f t="shared" si="4"/>
        <v>5</v>
      </c>
      <c r="R111" s="27">
        <f t="shared" si="5"/>
        <v>1.2</v>
      </c>
      <c r="S111" s="28">
        <f t="shared" si="32"/>
        <v>15.799999999999999</v>
      </c>
      <c r="T111" s="28">
        <f t="shared" si="7"/>
        <v>0.43540811987675693</v>
      </c>
      <c r="U111" s="27">
        <f t="shared" si="8"/>
        <v>0.1681954191679009</v>
      </c>
      <c r="V111" s="26">
        <v>1</v>
      </c>
      <c r="W111" s="28">
        <f t="shared" si="33"/>
        <v>0.38629371270225488</v>
      </c>
      <c r="X111" s="27">
        <f t="shared" si="34"/>
        <v>35</v>
      </c>
      <c r="Y111" s="27">
        <f t="shared" si="35"/>
        <v>7.1074937914838845</v>
      </c>
      <c r="Z111" s="28">
        <f t="shared" si="36"/>
        <v>0.99999999999940914</v>
      </c>
      <c r="AA111" s="36">
        <f t="shared" si="37"/>
        <v>0.316</v>
      </c>
      <c r="AB111" s="36">
        <f t="shared" si="38"/>
        <v>1</v>
      </c>
      <c r="AC111" s="36">
        <f t="shared" si="39"/>
        <v>0</v>
      </c>
      <c r="AD111" s="37"/>
      <c r="AE111" s="37"/>
      <c r="AF111" s="37">
        <v>0.71909988481027942</v>
      </c>
      <c r="AG111" s="37">
        <v>0.7163171074887541</v>
      </c>
    </row>
    <row r="112" spans="1:33" x14ac:dyDescent="0.3">
      <c r="A112" s="42"/>
      <c r="B112" s="42"/>
      <c r="C112" s="42"/>
      <c r="D112" s="26">
        <v>7.4</v>
      </c>
      <c r="E112" s="26">
        <v>4.5999999999999996</v>
      </c>
      <c r="F112" s="26">
        <v>4</v>
      </c>
      <c r="G112" s="26">
        <v>88</v>
      </c>
      <c r="H112" s="26">
        <v>0.4</v>
      </c>
      <c r="I112" s="26">
        <v>82.8</v>
      </c>
      <c r="J112" s="26">
        <v>49.8</v>
      </c>
      <c r="K112" s="28">
        <f t="shared" si="31"/>
        <v>1.6626506024096386</v>
      </c>
      <c r="L112" s="26">
        <v>0.4</v>
      </c>
      <c r="M112" s="27"/>
      <c r="N112" s="27">
        <f t="shared" si="1"/>
        <v>0.96480999999999995</v>
      </c>
      <c r="O112" s="27">
        <f t="shared" si="2"/>
        <v>1.0345864770195246</v>
      </c>
      <c r="P112" s="27">
        <f t="shared" si="3"/>
        <v>0.41707690120481922</v>
      </c>
      <c r="Q112" s="27">
        <f t="shared" si="4"/>
        <v>5</v>
      </c>
      <c r="R112" s="27">
        <f t="shared" si="5"/>
        <v>1.2</v>
      </c>
      <c r="S112" s="28">
        <f t="shared" si="32"/>
        <v>9.8000000000000007</v>
      </c>
      <c r="T112" s="28">
        <f t="shared" si="7"/>
        <v>0.40313391917353297</v>
      </c>
      <c r="U112" s="27">
        <f t="shared" si="8"/>
        <v>0.11136001398239161</v>
      </c>
      <c r="V112" s="26">
        <v>1</v>
      </c>
      <c r="W112" s="28">
        <f t="shared" si="33"/>
        <v>0.27623578341086102</v>
      </c>
      <c r="X112" s="27">
        <f t="shared" si="34"/>
        <v>35</v>
      </c>
      <c r="Y112" s="27">
        <f t="shared" si="35"/>
        <v>8.0429979642198433</v>
      </c>
      <c r="Z112" s="28">
        <f t="shared" si="36"/>
        <v>0.99999999999999956</v>
      </c>
      <c r="AA112" s="36">
        <f t="shared" si="37"/>
        <v>0.19600000000000001</v>
      </c>
      <c r="AB112" s="36">
        <f t="shared" si="38"/>
        <v>1</v>
      </c>
      <c r="AC112" s="36">
        <f t="shared" si="39"/>
        <v>0</v>
      </c>
      <c r="AD112" s="37"/>
      <c r="AE112" s="37"/>
      <c r="AF112" s="37">
        <v>0.57040752896619784</v>
      </c>
      <c r="AG112" s="37">
        <v>0.61867088171654694</v>
      </c>
    </row>
    <row r="113" spans="1:33" x14ac:dyDescent="0.3">
      <c r="A113" s="42"/>
      <c r="B113" s="42"/>
      <c r="C113" s="42"/>
      <c r="D113" s="26">
        <v>7.4</v>
      </c>
      <c r="E113" s="26">
        <v>5.5</v>
      </c>
      <c r="F113" s="26">
        <v>24</v>
      </c>
      <c r="G113" s="26">
        <v>97</v>
      </c>
      <c r="H113" s="26">
        <v>0.4</v>
      </c>
      <c r="I113" s="26">
        <v>99.7</v>
      </c>
      <c r="J113" s="26">
        <v>57.7</v>
      </c>
      <c r="K113" s="28">
        <f t="shared" si="31"/>
        <v>1.72790294627383</v>
      </c>
      <c r="L113" s="26">
        <v>0.41</v>
      </c>
      <c r="M113" s="27"/>
      <c r="N113" s="27">
        <f t="shared" si="1"/>
        <v>0.95792500000000003</v>
      </c>
      <c r="O113" s="27">
        <f t="shared" si="2"/>
        <v>1.0345864770195246</v>
      </c>
      <c r="P113" s="27">
        <f t="shared" si="3"/>
        <v>0.43035237175043328</v>
      </c>
      <c r="Q113" s="27">
        <f t="shared" si="4"/>
        <v>5</v>
      </c>
      <c r="R113" s="27">
        <f t="shared" si="5"/>
        <v>1.2</v>
      </c>
      <c r="S113" s="28">
        <f t="shared" si="32"/>
        <v>33.799999999999997</v>
      </c>
      <c r="T113" s="28">
        <f t="shared" si="7"/>
        <v>0.41596558751686807</v>
      </c>
      <c r="U113" s="27">
        <f t="shared" si="8"/>
        <v>5.2457112275579547</v>
      </c>
      <c r="V113" s="26">
        <v>0</v>
      </c>
      <c r="W113" s="28">
        <f t="shared" si="33"/>
        <v>5</v>
      </c>
      <c r="X113" s="27">
        <f t="shared" si="34"/>
        <v>35</v>
      </c>
      <c r="Y113" s="27">
        <f t="shared" si="35"/>
        <v>-4.5090450609937646E-2</v>
      </c>
      <c r="Z113" s="28">
        <f t="shared" si="36"/>
        <v>0.48201760649582037</v>
      </c>
      <c r="AA113" s="36">
        <f t="shared" si="37"/>
        <v>0.67599999999999993</v>
      </c>
      <c r="AB113" s="36">
        <f t="shared" si="38"/>
        <v>0</v>
      </c>
      <c r="AC113" s="36">
        <f t="shared" si="39"/>
        <v>1</v>
      </c>
      <c r="AD113" s="37"/>
      <c r="AE113" s="37"/>
      <c r="AF113" s="37">
        <v>0.33028341453257049</v>
      </c>
      <c r="AG113" s="37">
        <v>0.16735627609391021</v>
      </c>
    </row>
    <row r="114" spans="1:33" x14ac:dyDescent="0.3">
      <c r="A114" s="42"/>
      <c r="B114" s="42"/>
      <c r="C114" s="42"/>
      <c r="D114" s="26">
        <v>7.4</v>
      </c>
      <c r="E114" s="26">
        <v>6.7</v>
      </c>
      <c r="F114" s="26">
        <v>12</v>
      </c>
      <c r="G114" s="26">
        <v>83</v>
      </c>
      <c r="H114" s="26">
        <v>0.4</v>
      </c>
      <c r="I114" s="26">
        <v>122.5</v>
      </c>
      <c r="J114" s="26">
        <v>68.5</v>
      </c>
      <c r="K114" s="28">
        <f t="shared" si="31"/>
        <v>1.7883211678832116</v>
      </c>
      <c r="L114" s="26">
        <v>0.41</v>
      </c>
      <c r="M114" s="27"/>
      <c r="N114" s="27">
        <f t="shared" si="1"/>
        <v>0.94874499999999995</v>
      </c>
      <c r="O114" s="27">
        <f t="shared" si="2"/>
        <v>1.0345864770195246</v>
      </c>
      <c r="P114" s="27">
        <f t="shared" si="3"/>
        <v>0.44113179927007301</v>
      </c>
      <c r="Q114" s="27">
        <f t="shared" si="4"/>
        <v>5</v>
      </c>
      <c r="R114" s="27">
        <f t="shared" si="5"/>
        <v>1.2</v>
      </c>
      <c r="S114" s="28">
        <f t="shared" si="32"/>
        <v>19.399999999999999</v>
      </c>
      <c r="T114" s="28">
        <f t="shared" si="7"/>
        <v>0.42638465615837357</v>
      </c>
      <c r="U114" s="27">
        <f t="shared" si="8"/>
        <v>0.20807218920420215</v>
      </c>
      <c r="V114" s="26">
        <v>1</v>
      </c>
      <c r="W114" s="28">
        <f t="shared" si="33"/>
        <v>0.48799173750501273</v>
      </c>
      <c r="X114" s="27">
        <f t="shared" si="34"/>
        <v>35</v>
      </c>
      <c r="Y114" s="27">
        <f t="shared" si="35"/>
        <v>5.378747141337322</v>
      </c>
      <c r="Z114" s="28">
        <f t="shared" si="36"/>
        <v>0.99999996249701684</v>
      </c>
      <c r="AA114" s="36">
        <f t="shared" si="37"/>
        <v>0.38799999999999996</v>
      </c>
      <c r="AB114" s="36">
        <f t="shared" si="38"/>
        <v>1</v>
      </c>
      <c r="AC114" s="36">
        <f t="shared" si="39"/>
        <v>0</v>
      </c>
      <c r="AD114" s="37"/>
      <c r="AE114" s="37"/>
      <c r="AF114" s="37">
        <v>0.56309874459048892</v>
      </c>
      <c r="AG114" s="37">
        <v>0.61908085404010849</v>
      </c>
    </row>
    <row r="115" spans="1:33" x14ac:dyDescent="0.3">
      <c r="A115" s="42"/>
      <c r="B115" s="42"/>
      <c r="C115" s="42"/>
      <c r="D115" s="26">
        <v>7.4</v>
      </c>
      <c r="E115" s="26">
        <v>7.7</v>
      </c>
      <c r="F115" s="26">
        <v>6</v>
      </c>
      <c r="G115" s="26">
        <v>98</v>
      </c>
      <c r="H115" s="26">
        <v>0.4</v>
      </c>
      <c r="I115" s="26">
        <v>140.5</v>
      </c>
      <c r="J115" s="26">
        <v>76.5</v>
      </c>
      <c r="K115" s="28">
        <f t="shared" si="31"/>
        <v>1.8366013071895424</v>
      </c>
      <c r="L115" s="26">
        <v>0.42</v>
      </c>
      <c r="M115" s="27"/>
      <c r="N115" s="27">
        <f t="shared" si="1"/>
        <v>0.94109500000000001</v>
      </c>
      <c r="O115" s="27">
        <f t="shared" si="2"/>
        <v>1.0345864770195246</v>
      </c>
      <c r="P115" s="27">
        <f t="shared" si="3"/>
        <v>0.44938823986928106</v>
      </c>
      <c r="Q115" s="27">
        <f t="shared" si="4"/>
        <v>5</v>
      </c>
      <c r="R115" s="27">
        <f t="shared" si="5"/>
        <v>1.2</v>
      </c>
      <c r="S115" s="28">
        <f t="shared" si="32"/>
        <v>12.2</v>
      </c>
      <c r="T115" s="28">
        <f t="shared" si="7"/>
        <v>0.43436508194452289</v>
      </c>
      <c r="U115" s="27">
        <f t="shared" si="8"/>
        <v>0.13303475154594152</v>
      </c>
      <c r="V115" s="26">
        <v>0</v>
      </c>
      <c r="W115" s="28">
        <f t="shared" si="33"/>
        <v>0.30627404705365502</v>
      </c>
      <c r="X115" s="27">
        <f t="shared" si="34"/>
        <v>35</v>
      </c>
      <c r="Y115" s="27">
        <f t="shared" si="35"/>
        <v>8.1549287132557975</v>
      </c>
      <c r="Z115" s="28">
        <f t="shared" si="36"/>
        <v>0.99999999999999978</v>
      </c>
      <c r="AA115" s="36">
        <f t="shared" si="37"/>
        <v>0.24399999999999999</v>
      </c>
      <c r="AB115" s="36">
        <f t="shared" si="38"/>
        <v>0</v>
      </c>
      <c r="AC115" s="36">
        <f t="shared" si="39"/>
        <v>0</v>
      </c>
      <c r="AD115" s="37"/>
      <c r="AE115" s="37"/>
      <c r="AF115" s="37">
        <v>0.53834355636025699</v>
      </c>
      <c r="AG115" s="37">
        <v>0.6015501915560818</v>
      </c>
    </row>
    <row r="116" spans="1:33" x14ac:dyDescent="0.3">
      <c r="A116" s="42"/>
      <c r="B116" s="42"/>
      <c r="C116" s="42"/>
      <c r="D116" s="26">
        <v>7.4</v>
      </c>
      <c r="E116" s="26">
        <v>9.8000000000000007</v>
      </c>
      <c r="F116" s="26">
        <v>23</v>
      </c>
      <c r="G116" s="26">
        <v>75</v>
      </c>
      <c r="H116" s="26">
        <v>0.4</v>
      </c>
      <c r="I116" s="26">
        <v>182.3</v>
      </c>
      <c r="J116" s="26">
        <v>97.3</v>
      </c>
      <c r="K116" s="28">
        <f t="shared" si="31"/>
        <v>1.8735868448098665</v>
      </c>
      <c r="L116" s="26">
        <v>0.41</v>
      </c>
      <c r="M116" s="27"/>
      <c r="N116" s="27">
        <f t="shared" si="1"/>
        <v>0.91233999999999993</v>
      </c>
      <c r="O116" s="27">
        <f t="shared" si="2"/>
        <v>1.0345864770195246</v>
      </c>
      <c r="P116" s="27">
        <f t="shared" si="3"/>
        <v>0.44443053771839669</v>
      </c>
      <c r="Q116" s="27">
        <f t="shared" si="4"/>
        <v>5</v>
      </c>
      <c r="R116" s="27">
        <f t="shared" si="5"/>
        <v>1.2</v>
      </c>
      <c r="S116" s="28">
        <f t="shared" si="32"/>
        <v>32.599999999999994</v>
      </c>
      <c r="T116" s="28">
        <f t="shared" si="7"/>
        <v>0.42957311697977035</v>
      </c>
      <c r="U116" s="27">
        <f t="shared" si="8"/>
        <v>0.95113045962025988</v>
      </c>
      <c r="V116" s="26">
        <v>1</v>
      </c>
      <c r="W116" s="28">
        <f t="shared" si="33"/>
        <v>5</v>
      </c>
      <c r="X116" s="27">
        <f t="shared" si="34"/>
        <v>35</v>
      </c>
      <c r="Y116" s="27">
        <f t="shared" si="35"/>
        <v>1.2520087803545825</v>
      </c>
      <c r="Z116" s="28">
        <f t="shared" si="36"/>
        <v>0.89471666772585456</v>
      </c>
      <c r="AA116" s="36">
        <f t="shared" si="37"/>
        <v>0.65199999999999991</v>
      </c>
      <c r="AB116" s="36">
        <f t="shared" si="38"/>
        <v>0</v>
      </c>
      <c r="AC116" s="36">
        <f t="shared" si="39"/>
        <v>0</v>
      </c>
      <c r="AD116" s="37"/>
      <c r="AE116" s="37"/>
      <c r="AF116" s="37">
        <v>0.53287702457014019</v>
      </c>
      <c r="AG116" s="37">
        <v>0.32948889141859955</v>
      </c>
    </row>
    <row r="117" spans="1:33" x14ac:dyDescent="0.3">
      <c r="A117" s="42"/>
      <c r="B117" s="42"/>
      <c r="C117" s="42"/>
      <c r="D117" s="26">
        <v>7.4</v>
      </c>
      <c r="E117" s="26">
        <v>1.4</v>
      </c>
      <c r="F117" s="26">
        <v>4</v>
      </c>
      <c r="G117" s="26">
        <v>99</v>
      </c>
      <c r="H117" s="26">
        <v>0.4</v>
      </c>
      <c r="I117" s="26">
        <v>23.9</v>
      </c>
      <c r="J117" s="26">
        <v>14.3</v>
      </c>
      <c r="K117" s="28">
        <f t="shared" si="31"/>
        <v>1.6713286713286712</v>
      </c>
      <c r="L117" s="26">
        <v>0.42</v>
      </c>
      <c r="M117" s="27"/>
      <c r="N117" s="27">
        <f t="shared" si="1"/>
        <v>0.98929</v>
      </c>
      <c r="O117" s="27">
        <f t="shared" si="2"/>
        <v>1.0345864770195246</v>
      </c>
      <c r="P117" s="27">
        <f t="shared" si="3"/>
        <v>0.42989147272727268</v>
      </c>
      <c r="Q117" s="27">
        <f t="shared" si="4"/>
        <v>5</v>
      </c>
      <c r="R117" s="27">
        <f t="shared" si="5"/>
        <v>1.2</v>
      </c>
      <c r="S117" s="28">
        <f t="shared" si="32"/>
        <v>9.8000000000000007</v>
      </c>
      <c r="T117" s="28">
        <f t="shared" si="7"/>
        <v>0.41552009645991134</v>
      </c>
      <c r="U117" s="27">
        <f t="shared" si="8"/>
        <v>0.11136001398239161</v>
      </c>
      <c r="V117" s="26">
        <v>0</v>
      </c>
      <c r="W117" s="28">
        <f t="shared" si="33"/>
        <v>0.26800151167450315</v>
      </c>
      <c r="X117" s="27">
        <f t="shared" si="34"/>
        <v>35</v>
      </c>
      <c r="Y117" s="27">
        <f t="shared" si="35"/>
        <v>6.482404231011226</v>
      </c>
      <c r="Z117" s="28">
        <f t="shared" si="36"/>
        <v>0.99999999995486377</v>
      </c>
      <c r="AA117" s="36">
        <f t="shared" si="37"/>
        <v>0.19600000000000001</v>
      </c>
      <c r="AB117" s="36">
        <f t="shared" si="38"/>
        <v>0</v>
      </c>
      <c r="AC117" s="36">
        <f t="shared" si="39"/>
        <v>0</v>
      </c>
      <c r="AD117" s="37"/>
      <c r="AE117" s="37"/>
      <c r="AF117" s="37">
        <v>0.52501656325340562</v>
      </c>
      <c r="AG117" s="37">
        <v>0.58575320405926756</v>
      </c>
    </row>
    <row r="118" spans="1:33" x14ac:dyDescent="0.3">
      <c r="A118" s="42"/>
      <c r="B118" s="42"/>
      <c r="C118" s="42"/>
      <c r="D118" s="26">
        <v>7.4</v>
      </c>
      <c r="E118" s="26">
        <v>2.4</v>
      </c>
      <c r="F118" s="26">
        <v>2</v>
      </c>
      <c r="G118" s="26">
        <v>99</v>
      </c>
      <c r="H118" s="26">
        <v>0.4</v>
      </c>
      <c r="I118" s="26">
        <v>41.8</v>
      </c>
      <c r="J118" s="26">
        <v>22.2</v>
      </c>
      <c r="K118" s="28">
        <f t="shared" si="31"/>
        <v>1.8828828828828827</v>
      </c>
      <c r="L118" s="26">
        <v>0.47</v>
      </c>
      <c r="M118" s="27"/>
      <c r="N118" s="27">
        <f t="shared" si="1"/>
        <v>0.98163999999999996</v>
      </c>
      <c r="O118" s="27">
        <f t="shared" si="2"/>
        <v>1.0345864770195246</v>
      </c>
      <c r="P118" s="27">
        <f t="shared" si="3"/>
        <v>0.48056141981981981</v>
      </c>
      <c r="Q118" s="27">
        <f t="shared" si="4"/>
        <v>5</v>
      </c>
      <c r="R118" s="27">
        <f t="shared" si="5"/>
        <v>1.2</v>
      </c>
      <c r="S118" s="28">
        <f t="shared" si="32"/>
        <v>7.4</v>
      </c>
      <c r="T118" s="28">
        <f t="shared" si="7"/>
        <v>0.46449613492362585</v>
      </c>
      <c r="U118" s="27">
        <f t="shared" si="8"/>
        <v>9.0939623871564443E-2</v>
      </c>
      <c r="V118" s="26">
        <v>0</v>
      </c>
      <c r="W118" s="28">
        <f t="shared" si="33"/>
        <v>0.19578122837667331</v>
      </c>
      <c r="X118" s="27">
        <f t="shared" si="34"/>
        <v>35</v>
      </c>
      <c r="Y118" s="27">
        <f t="shared" si="35"/>
        <v>8.4792655818160672</v>
      </c>
      <c r="Z118" s="28">
        <f t="shared" si="36"/>
        <v>1</v>
      </c>
      <c r="AA118" s="36">
        <f t="shared" si="37"/>
        <v>0.14800000000000002</v>
      </c>
      <c r="AB118" s="36">
        <f t="shared" si="38"/>
        <v>0</v>
      </c>
      <c r="AC118" s="36">
        <f t="shared" si="39"/>
        <v>0</v>
      </c>
      <c r="AD118" s="37"/>
      <c r="AE118" s="37"/>
      <c r="AF118" s="37">
        <v>0.3864604696887734</v>
      </c>
      <c r="AG118" s="37">
        <v>0.50318769469910907</v>
      </c>
    </row>
    <row r="119" spans="1:33" x14ac:dyDescent="0.3">
      <c r="A119" s="42"/>
      <c r="B119" s="42"/>
      <c r="C119" s="42"/>
      <c r="D119" s="26">
        <v>7.4</v>
      </c>
      <c r="E119" s="26">
        <v>3.5</v>
      </c>
      <c r="F119" s="26">
        <v>3</v>
      </c>
      <c r="G119" s="26">
        <v>99</v>
      </c>
      <c r="H119" s="26">
        <v>0.4</v>
      </c>
      <c r="I119" s="26">
        <v>61.5</v>
      </c>
      <c r="J119" s="26">
        <v>30.9</v>
      </c>
      <c r="K119" s="28">
        <f t="shared" si="31"/>
        <v>1.9902912621359223</v>
      </c>
      <c r="L119" s="26">
        <v>0.48</v>
      </c>
      <c r="M119" s="27"/>
      <c r="N119" s="27">
        <f t="shared" si="1"/>
        <v>0.97322500000000001</v>
      </c>
      <c r="O119" s="27">
        <f t="shared" si="2"/>
        <v>1.0345864770195246</v>
      </c>
      <c r="P119" s="27">
        <f t="shared" si="3"/>
        <v>0.50362031553398068</v>
      </c>
      <c r="Q119" s="27">
        <f t="shared" si="4"/>
        <v>5</v>
      </c>
      <c r="R119" s="27">
        <f t="shared" si="5"/>
        <v>1.2</v>
      </c>
      <c r="S119" s="28">
        <f t="shared" si="32"/>
        <v>8.6</v>
      </c>
      <c r="T119" s="28">
        <f t="shared" si="7"/>
        <v>0.48678416615769898</v>
      </c>
      <c r="U119" s="27">
        <f t="shared" si="8"/>
        <v>0.10098736556838772</v>
      </c>
      <c r="V119" s="26">
        <v>0</v>
      </c>
      <c r="W119" s="28">
        <f t="shared" si="33"/>
        <v>0.20745819726533951</v>
      </c>
      <c r="X119" s="27">
        <f t="shared" si="34"/>
        <v>35</v>
      </c>
      <c r="Y119" s="27">
        <f t="shared" si="35"/>
        <v>8.741388842043893</v>
      </c>
      <c r="Z119" s="28">
        <f t="shared" si="36"/>
        <v>1</v>
      </c>
      <c r="AA119" s="36">
        <f t="shared" si="37"/>
        <v>0.17199999999999999</v>
      </c>
      <c r="AB119" s="36">
        <f t="shared" si="38"/>
        <v>0</v>
      </c>
      <c r="AC119" s="36">
        <f t="shared" si="39"/>
        <v>0</v>
      </c>
      <c r="AD119" s="37"/>
      <c r="AE119" s="37"/>
      <c r="AF119" s="37">
        <v>0.44340538520216638</v>
      </c>
      <c r="AG119" s="37">
        <v>0.53133932626702562</v>
      </c>
    </row>
    <row r="120" spans="1:33" x14ac:dyDescent="0.3">
      <c r="A120" s="42"/>
      <c r="B120" s="42"/>
      <c r="C120" s="42"/>
      <c r="D120" s="26">
        <v>7.4</v>
      </c>
      <c r="E120" s="26">
        <v>4.4000000000000004</v>
      </c>
      <c r="F120" s="26">
        <v>7</v>
      </c>
      <c r="G120" s="26">
        <v>51</v>
      </c>
      <c r="H120" s="26">
        <v>0.4</v>
      </c>
      <c r="I120" s="26">
        <v>78.900000000000006</v>
      </c>
      <c r="J120" s="26">
        <v>39.299999999999997</v>
      </c>
      <c r="K120" s="28">
        <f t="shared" si="31"/>
        <v>2.0076335877862599</v>
      </c>
      <c r="L120" s="26">
        <v>0.48</v>
      </c>
      <c r="M120" s="27"/>
      <c r="N120" s="27">
        <f t="shared" si="1"/>
        <v>0.96633999999999998</v>
      </c>
      <c r="O120" s="27">
        <f t="shared" si="2"/>
        <v>1.0345864770195246</v>
      </c>
      <c r="P120" s="27">
        <f t="shared" si="3"/>
        <v>0.50441472671755738</v>
      </c>
      <c r="Q120" s="27">
        <f t="shared" si="4"/>
        <v>5</v>
      </c>
      <c r="R120" s="27">
        <f t="shared" si="5"/>
        <v>1.2</v>
      </c>
      <c r="S120" s="28">
        <f t="shared" si="32"/>
        <v>13.4</v>
      </c>
      <c r="T120" s="28">
        <f t="shared" si="7"/>
        <v>0.48755201998260622</v>
      </c>
      <c r="U120" s="27">
        <f t="shared" si="8"/>
        <v>0.14436344918824284</v>
      </c>
      <c r="V120" s="26">
        <v>1</v>
      </c>
      <c r="W120" s="28">
        <f t="shared" si="33"/>
        <v>0.29609855619794812</v>
      </c>
      <c r="X120" s="27">
        <f t="shared" si="34"/>
        <v>35</v>
      </c>
      <c r="Y120" s="27">
        <f t="shared" si="35"/>
        <v>7.3898063481908247</v>
      </c>
      <c r="Z120" s="28">
        <f t="shared" si="36"/>
        <v>0.9999999999999265</v>
      </c>
      <c r="AA120" s="36">
        <f t="shared" si="37"/>
        <v>0.26800000000000002</v>
      </c>
      <c r="AB120" s="36">
        <f t="shared" si="38"/>
        <v>1</v>
      </c>
      <c r="AC120" s="36">
        <f t="shared" si="39"/>
        <v>0</v>
      </c>
      <c r="AD120" s="37"/>
      <c r="AE120" s="37"/>
      <c r="AF120" s="37">
        <v>0.80865442111870001</v>
      </c>
      <c r="AG120" s="37">
        <v>0.76649597647251522</v>
      </c>
    </row>
    <row r="121" spans="1:33" x14ac:dyDescent="0.3">
      <c r="A121" s="42"/>
      <c r="B121" s="42"/>
      <c r="C121" s="42"/>
      <c r="D121" s="26">
        <v>7.4</v>
      </c>
      <c r="E121" s="26">
        <v>3</v>
      </c>
      <c r="F121" s="26">
        <v>1</v>
      </c>
      <c r="G121" s="26">
        <v>96</v>
      </c>
      <c r="H121" s="26">
        <v>0.4</v>
      </c>
      <c r="I121" s="26">
        <v>51.8</v>
      </c>
      <c r="J121" s="26">
        <v>26.7</v>
      </c>
      <c r="K121" s="28">
        <f t="shared" si="31"/>
        <v>1.9400749063670411</v>
      </c>
      <c r="L121" s="26">
        <v>0.47</v>
      </c>
      <c r="M121" s="27"/>
      <c r="N121" s="27">
        <f t="shared" si="1"/>
        <v>0.97704999999999997</v>
      </c>
      <c r="O121" s="27">
        <f t="shared" si="2"/>
        <v>1.0345864770195246</v>
      </c>
      <c r="P121" s="27">
        <f t="shared" si="3"/>
        <v>0.49284304868913853</v>
      </c>
      <c r="Q121" s="27">
        <f t="shared" si="4"/>
        <v>5</v>
      </c>
      <c r="R121" s="27">
        <f t="shared" si="5"/>
        <v>1.2</v>
      </c>
      <c r="S121" s="28">
        <f t="shared" si="32"/>
        <v>6.2</v>
      </c>
      <c r="T121" s="28">
        <f t="shared" si="7"/>
        <v>0.47636718595910826</v>
      </c>
      <c r="U121" s="27">
        <f t="shared" si="8"/>
        <v>8.1264342588874716E-2</v>
      </c>
      <c r="V121" s="26">
        <v>0</v>
      </c>
      <c r="W121" s="28">
        <f t="shared" si="33"/>
        <v>0.17059181443251323</v>
      </c>
      <c r="X121" s="27">
        <f t="shared" si="34"/>
        <v>35</v>
      </c>
      <c r="Y121" s="27">
        <f t="shared" si="35"/>
        <v>9.2789150246203533</v>
      </c>
      <c r="Z121" s="28">
        <f t="shared" si="36"/>
        <v>1</v>
      </c>
      <c r="AA121" s="36">
        <f t="shared" si="37"/>
        <v>0.124</v>
      </c>
      <c r="AB121" s="36">
        <f t="shared" si="38"/>
        <v>0</v>
      </c>
      <c r="AC121" s="36">
        <f t="shared" si="39"/>
        <v>0</v>
      </c>
      <c r="AD121" s="37"/>
      <c r="AE121" s="37"/>
      <c r="AF121" s="37">
        <v>0.46196892917405358</v>
      </c>
      <c r="AG121" s="37">
        <v>0.54707640792387602</v>
      </c>
    </row>
    <row r="122" spans="1:33" x14ac:dyDescent="0.3">
      <c r="A122" s="43"/>
      <c r="B122" s="43"/>
      <c r="C122" s="43"/>
      <c r="D122" s="26">
        <v>7.4</v>
      </c>
      <c r="E122" s="26">
        <v>5.0999999999999996</v>
      </c>
      <c r="F122" s="26">
        <v>5</v>
      </c>
      <c r="G122" s="26">
        <v>100</v>
      </c>
      <c r="H122" s="26">
        <v>0.4</v>
      </c>
      <c r="I122" s="26">
        <v>90.8</v>
      </c>
      <c r="J122" s="26">
        <v>44.2</v>
      </c>
      <c r="K122" s="28">
        <f t="shared" si="31"/>
        <v>2.0542986425339365</v>
      </c>
      <c r="L122" s="26">
        <v>0.49</v>
      </c>
      <c r="M122" s="27"/>
      <c r="N122" s="27">
        <f t="shared" si="1"/>
        <v>0.96098499999999998</v>
      </c>
      <c r="O122" s="27">
        <f t="shared" si="2"/>
        <v>1.0345864770195246</v>
      </c>
      <c r="P122" s="27">
        <f t="shared" si="3"/>
        <v>0.51327904705882355</v>
      </c>
      <c r="Q122" s="27">
        <f t="shared" si="4"/>
        <v>5</v>
      </c>
      <c r="R122" s="27">
        <f t="shared" si="5"/>
        <v>1.2</v>
      </c>
      <c r="S122" s="28">
        <f t="shared" si="32"/>
        <v>11</v>
      </c>
      <c r="T122" s="28">
        <f t="shared" si="7"/>
        <v>0.49612000394350508</v>
      </c>
      <c r="U122" s="27">
        <f t="shared" si="8"/>
        <v>0.12204090780370019</v>
      </c>
      <c r="V122" s="26">
        <v>0</v>
      </c>
      <c r="W122" s="28">
        <f t="shared" si="33"/>
        <v>0.24599070151099453</v>
      </c>
      <c r="X122" s="27">
        <f t="shared" si="34"/>
        <v>35</v>
      </c>
      <c r="Y122" s="27">
        <f t="shared" si="35"/>
        <v>8.4812125340105542</v>
      </c>
      <c r="Z122" s="28">
        <f t="shared" si="36"/>
        <v>1</v>
      </c>
      <c r="AA122" s="36">
        <f t="shared" si="37"/>
        <v>0.22</v>
      </c>
      <c r="AB122" s="36">
        <f t="shared" si="38"/>
        <v>0</v>
      </c>
      <c r="AC122" s="36">
        <f t="shared" si="39"/>
        <v>0</v>
      </c>
      <c r="AD122" s="37"/>
      <c r="AE122" s="37"/>
      <c r="AF122" s="37">
        <v>0.34079996269706858</v>
      </c>
      <c r="AG122" s="37">
        <v>0.5355936799365254</v>
      </c>
    </row>
    <row r="123" spans="1:33" ht="12" customHeight="1" x14ac:dyDescent="0.3">
      <c r="A123" s="41" t="s">
        <v>15</v>
      </c>
      <c r="B123" s="41">
        <v>1999</v>
      </c>
      <c r="C123" s="41" t="s">
        <v>16</v>
      </c>
      <c r="D123" s="26">
        <v>7.4</v>
      </c>
      <c r="E123" s="26">
        <v>6</v>
      </c>
      <c r="F123" s="26">
        <v>55</v>
      </c>
      <c r="G123" s="26">
        <v>99</v>
      </c>
      <c r="H123" s="26">
        <v>0.4</v>
      </c>
      <c r="I123" s="26">
        <v>107.3</v>
      </c>
      <c r="J123" s="26">
        <v>51.7</v>
      </c>
      <c r="K123" s="28">
        <f t="shared" si="31"/>
        <v>2.0754352030947776</v>
      </c>
      <c r="L123" s="26">
        <v>0.48</v>
      </c>
      <c r="M123" s="27"/>
      <c r="N123" s="27">
        <f t="shared" si="1"/>
        <v>0.95409999999999995</v>
      </c>
      <c r="O123" s="27">
        <f t="shared" si="2"/>
        <v>1.0345864770195246</v>
      </c>
      <c r="P123" s="27">
        <f t="shared" si="3"/>
        <v>0.51484490909090896</v>
      </c>
      <c r="Q123" s="27">
        <f t="shared" si="4"/>
        <v>5</v>
      </c>
      <c r="R123" s="27">
        <f t="shared" si="5"/>
        <v>1.2</v>
      </c>
      <c r="S123" s="28">
        <f t="shared" si="32"/>
        <v>50</v>
      </c>
      <c r="T123" s="28">
        <f t="shared" si="7"/>
        <v>0.49763351882782525</v>
      </c>
      <c r="U123" s="27">
        <f t="shared" si="8"/>
        <v>0.30303870636902364</v>
      </c>
      <c r="V123" s="26">
        <v>0</v>
      </c>
      <c r="W123" s="28">
        <f t="shared" si="33"/>
        <v>5</v>
      </c>
      <c r="X123" s="27">
        <f t="shared" si="34"/>
        <v>35</v>
      </c>
      <c r="Y123" s="27">
        <f t="shared" si="35"/>
        <v>-12.400089102586119</v>
      </c>
      <c r="Z123" s="28">
        <f t="shared" si="36"/>
        <v>1.3051658691400792E-35</v>
      </c>
      <c r="AA123" s="36">
        <f t="shared" si="37"/>
        <v>1</v>
      </c>
      <c r="AB123" s="36">
        <f t="shared" si="38"/>
        <v>0</v>
      </c>
      <c r="AC123" s="36">
        <f t="shared" si="39"/>
        <v>1</v>
      </c>
      <c r="AD123" s="37"/>
      <c r="AE123" s="37"/>
      <c r="AF123" s="37">
        <v>7.9884325711521986E-2</v>
      </c>
      <c r="AG123" s="37">
        <v>9.6122602690322842E-2</v>
      </c>
    </row>
    <row r="124" spans="1:33" x14ac:dyDescent="0.3">
      <c r="A124" s="42"/>
      <c r="B124" s="42"/>
      <c r="C124" s="42"/>
      <c r="D124" s="26">
        <v>7.4</v>
      </c>
      <c r="E124" s="26">
        <v>1</v>
      </c>
      <c r="F124" s="26">
        <v>3</v>
      </c>
      <c r="G124" s="26">
        <v>94</v>
      </c>
      <c r="H124" s="26">
        <v>0.4</v>
      </c>
      <c r="I124" s="26">
        <v>15.1</v>
      </c>
      <c r="J124" s="26">
        <v>14.7</v>
      </c>
      <c r="K124" s="28">
        <f t="shared" si="31"/>
        <v>1.0272108843537415</v>
      </c>
      <c r="L124" s="26">
        <v>0.26</v>
      </c>
      <c r="M124" s="27"/>
      <c r="N124" s="27">
        <f t="shared" si="1"/>
        <v>0.99234999999999995</v>
      </c>
      <c r="O124" s="27">
        <f t="shared" si="2"/>
        <v>1.0345864770195246</v>
      </c>
      <c r="P124" s="27">
        <f t="shared" si="3"/>
        <v>0.26503170748299321</v>
      </c>
      <c r="Q124" s="27">
        <f t="shared" si="4"/>
        <v>5</v>
      </c>
      <c r="R124" s="27">
        <f t="shared" si="5"/>
        <v>1.2</v>
      </c>
      <c r="S124" s="28">
        <f t="shared" si="32"/>
        <v>8.6</v>
      </c>
      <c r="T124" s="28">
        <f t="shared" si="7"/>
        <v>0.25617163317899388</v>
      </c>
      <c r="U124" s="27">
        <f t="shared" si="8"/>
        <v>0.10098736556838772</v>
      </c>
      <c r="V124" s="26">
        <v>1</v>
      </c>
      <c r="W124" s="28">
        <f t="shared" si="33"/>
        <v>0.39421759667599565</v>
      </c>
      <c r="X124" s="27">
        <f t="shared" si="34"/>
        <v>35</v>
      </c>
      <c r="Y124" s="27">
        <f t="shared" si="35"/>
        <v>4.5562611353773459</v>
      </c>
      <c r="Z124" s="28">
        <f t="shared" si="36"/>
        <v>0.99999739639034313</v>
      </c>
      <c r="AA124" s="36">
        <f t="shared" si="37"/>
        <v>0.17199999999999999</v>
      </c>
      <c r="AB124" s="36">
        <f t="shared" si="38"/>
        <v>1</v>
      </c>
      <c r="AC124" s="36">
        <f t="shared" si="39"/>
        <v>0</v>
      </c>
      <c r="AD124" s="37"/>
      <c r="AE124" s="37"/>
      <c r="AF124" s="37">
        <v>0.49512189568544673</v>
      </c>
      <c r="AG124" s="37">
        <v>0.60270297672594608</v>
      </c>
    </row>
    <row r="125" spans="1:33" x14ac:dyDescent="0.3">
      <c r="A125" s="42"/>
      <c r="B125" s="42"/>
      <c r="C125" s="42"/>
      <c r="D125" s="26">
        <v>7.4</v>
      </c>
      <c r="E125" s="26">
        <v>1.8</v>
      </c>
      <c r="F125" s="26">
        <v>1</v>
      </c>
      <c r="G125" s="26">
        <v>87</v>
      </c>
      <c r="H125" s="26">
        <v>0.4</v>
      </c>
      <c r="I125" s="26">
        <v>29.9</v>
      </c>
      <c r="J125" s="26">
        <v>21.5</v>
      </c>
      <c r="K125" s="28">
        <f t="shared" si="31"/>
        <v>1.3906976744186046</v>
      </c>
      <c r="L125" s="26">
        <v>0.35</v>
      </c>
      <c r="M125" s="27"/>
      <c r="N125" s="27">
        <f t="shared" si="1"/>
        <v>0.98623000000000005</v>
      </c>
      <c r="O125" s="27">
        <f t="shared" si="2"/>
        <v>1.0345864770195246</v>
      </c>
      <c r="P125" s="27">
        <f t="shared" si="3"/>
        <v>0.35660241953488375</v>
      </c>
      <c r="Q125" s="27">
        <f t="shared" si="4"/>
        <v>5</v>
      </c>
      <c r="R125" s="27">
        <f t="shared" si="5"/>
        <v>1.2</v>
      </c>
      <c r="S125" s="28">
        <f t="shared" si="32"/>
        <v>6.2</v>
      </c>
      <c r="T125" s="28">
        <f t="shared" si="7"/>
        <v>0.3446811141028997</v>
      </c>
      <c r="U125" s="27">
        <f t="shared" si="8"/>
        <v>8.1264342588874716E-2</v>
      </c>
      <c r="V125" s="26">
        <v>1</v>
      </c>
      <c r="W125" s="28">
        <f t="shared" si="33"/>
        <v>0.23576673993404346</v>
      </c>
      <c r="X125" s="27">
        <f t="shared" si="34"/>
        <v>35</v>
      </c>
      <c r="Y125" s="27">
        <f t="shared" si="35"/>
        <v>7.3858031534646775</v>
      </c>
      <c r="Z125" s="28">
        <f t="shared" si="36"/>
        <v>0.99999999999992428</v>
      </c>
      <c r="AA125" s="36">
        <f t="shared" si="37"/>
        <v>0.124</v>
      </c>
      <c r="AB125" s="36">
        <f t="shared" si="38"/>
        <v>1</v>
      </c>
      <c r="AC125" s="36">
        <f t="shared" si="39"/>
        <v>0</v>
      </c>
      <c r="AD125" s="37"/>
      <c r="AE125" s="37"/>
      <c r="AF125" s="37">
        <v>0.67106882877249863</v>
      </c>
      <c r="AG125" s="37">
        <v>0.57598646388181163</v>
      </c>
    </row>
    <row r="126" spans="1:33" x14ac:dyDescent="0.3">
      <c r="A126" s="42"/>
      <c r="B126" s="42"/>
      <c r="C126" s="42"/>
      <c r="D126" s="26">
        <v>7.4</v>
      </c>
      <c r="E126" s="26">
        <v>2.5</v>
      </c>
      <c r="F126" s="26">
        <v>16</v>
      </c>
      <c r="G126" s="26">
        <v>99</v>
      </c>
      <c r="H126" s="26">
        <v>0.4</v>
      </c>
      <c r="I126" s="26">
        <v>42.3</v>
      </c>
      <c r="J126" s="26">
        <v>26.9</v>
      </c>
      <c r="K126" s="28">
        <f t="shared" si="31"/>
        <v>1.5724907063197027</v>
      </c>
      <c r="L126" s="26">
        <v>0.39</v>
      </c>
      <c r="M126" s="27"/>
      <c r="N126" s="27">
        <f t="shared" si="1"/>
        <v>0.98087500000000005</v>
      </c>
      <c r="O126" s="27">
        <f t="shared" si="2"/>
        <v>1.0345864770195246</v>
      </c>
      <c r="P126" s="27">
        <f t="shared" si="3"/>
        <v>0.40102837360594795</v>
      </c>
      <c r="Q126" s="27">
        <f t="shared" si="4"/>
        <v>5</v>
      </c>
      <c r="R126" s="27">
        <f t="shared" si="5"/>
        <v>1.2</v>
      </c>
      <c r="S126" s="28">
        <f t="shared" si="32"/>
        <v>24.2</v>
      </c>
      <c r="T126" s="28">
        <f t="shared" si="7"/>
        <v>0.38762189774724826</v>
      </c>
      <c r="U126" s="27">
        <f t="shared" si="8"/>
        <v>0.27690710007315766</v>
      </c>
      <c r="V126" s="26">
        <v>0</v>
      </c>
      <c r="W126" s="28">
        <f t="shared" si="33"/>
        <v>0.71437424377328906</v>
      </c>
      <c r="X126" s="27">
        <f t="shared" si="34"/>
        <v>35</v>
      </c>
      <c r="Y126" s="27">
        <f t="shared" si="35"/>
        <v>1.938759379890008</v>
      </c>
      <c r="Z126" s="28">
        <f t="shared" si="36"/>
        <v>0.97373467779528644</v>
      </c>
      <c r="AA126" s="36">
        <f t="shared" si="37"/>
        <v>0.48399999999999999</v>
      </c>
      <c r="AB126" s="36">
        <f t="shared" si="38"/>
        <v>0</v>
      </c>
      <c r="AC126" s="36">
        <f t="shared" si="39"/>
        <v>0</v>
      </c>
      <c r="AD126" s="37"/>
      <c r="AE126" s="37"/>
      <c r="AF126" s="37">
        <v>0.42487466971673937</v>
      </c>
      <c r="AG126" s="37">
        <v>0.48618407281421133</v>
      </c>
    </row>
    <row r="127" spans="1:33" x14ac:dyDescent="0.3">
      <c r="A127" s="42"/>
      <c r="B127" s="42"/>
      <c r="C127" s="42"/>
      <c r="D127" s="26">
        <v>7.4</v>
      </c>
      <c r="E127" s="26">
        <v>1</v>
      </c>
      <c r="F127" s="26">
        <v>6</v>
      </c>
      <c r="G127" s="26">
        <v>84</v>
      </c>
      <c r="H127" s="26">
        <v>0.4</v>
      </c>
      <c r="I127" s="26">
        <v>15.1</v>
      </c>
      <c r="J127" s="26">
        <v>14.7</v>
      </c>
      <c r="K127" s="28">
        <f t="shared" si="31"/>
        <v>1.0272108843537415</v>
      </c>
      <c r="L127" s="26">
        <v>0.26</v>
      </c>
      <c r="M127" s="27"/>
      <c r="N127" s="27">
        <f t="shared" si="1"/>
        <v>0.99234999999999995</v>
      </c>
      <c r="O127" s="27">
        <f t="shared" si="2"/>
        <v>1.0345864770195246</v>
      </c>
      <c r="P127" s="27">
        <f t="shared" si="3"/>
        <v>0.26503170748299321</v>
      </c>
      <c r="Q127" s="27">
        <f t="shared" si="4"/>
        <v>5</v>
      </c>
      <c r="R127" s="27">
        <f t="shared" si="5"/>
        <v>1.2</v>
      </c>
      <c r="S127" s="28">
        <f t="shared" si="32"/>
        <v>12.2</v>
      </c>
      <c r="T127" s="28">
        <f t="shared" si="7"/>
        <v>0.25617163317899388</v>
      </c>
      <c r="U127" s="27">
        <f t="shared" si="8"/>
        <v>0.13303475154594152</v>
      </c>
      <c r="V127" s="26">
        <v>1</v>
      </c>
      <c r="W127" s="28">
        <f t="shared" si="33"/>
        <v>0.51931882501989057</v>
      </c>
      <c r="X127" s="27">
        <f t="shared" si="34"/>
        <v>35</v>
      </c>
      <c r="Y127" s="27">
        <f t="shared" si="35"/>
        <v>3.2895944687106811</v>
      </c>
      <c r="Z127" s="28">
        <f t="shared" si="36"/>
        <v>0.99949834064798215</v>
      </c>
      <c r="AA127" s="36">
        <f t="shared" si="37"/>
        <v>0.24399999999999999</v>
      </c>
      <c r="AB127" s="36">
        <f t="shared" si="38"/>
        <v>1</v>
      </c>
      <c r="AC127" s="36">
        <f t="shared" si="39"/>
        <v>0</v>
      </c>
      <c r="AD127" s="37"/>
      <c r="AE127" s="37"/>
      <c r="AF127" s="37">
        <v>0.60731681887108269</v>
      </c>
      <c r="AG127" s="37">
        <v>0.69106837257450526</v>
      </c>
    </row>
    <row r="128" spans="1:33" x14ac:dyDescent="0.3">
      <c r="A128" s="42"/>
      <c r="B128" s="42"/>
      <c r="C128" s="42"/>
      <c r="D128" s="26">
        <v>7.4</v>
      </c>
      <c r="E128" s="26">
        <v>1.9</v>
      </c>
      <c r="F128" s="26">
        <v>4</v>
      </c>
      <c r="G128" s="26">
        <v>72</v>
      </c>
      <c r="H128" s="26">
        <v>0.4</v>
      </c>
      <c r="I128" s="26">
        <v>31.1</v>
      </c>
      <c r="J128" s="26">
        <v>22.2</v>
      </c>
      <c r="K128" s="28">
        <f t="shared" si="31"/>
        <v>1.400900900900901</v>
      </c>
      <c r="L128" s="26">
        <v>0.35</v>
      </c>
      <c r="M128" s="27"/>
      <c r="N128" s="27">
        <f t="shared" si="1"/>
        <v>0.98546500000000004</v>
      </c>
      <c r="O128" s="27">
        <f t="shared" si="2"/>
        <v>1.0345864770195246</v>
      </c>
      <c r="P128" s="27">
        <f t="shared" si="3"/>
        <v>0.35894008963963969</v>
      </c>
      <c r="Q128" s="27">
        <f t="shared" si="4"/>
        <v>5</v>
      </c>
      <c r="R128" s="27">
        <f t="shared" si="5"/>
        <v>1.2</v>
      </c>
      <c r="S128" s="28">
        <f t="shared" si="32"/>
        <v>9.8000000000000007</v>
      </c>
      <c r="T128" s="28">
        <f t="shared" si="7"/>
        <v>0.34694063532870423</v>
      </c>
      <c r="U128" s="27">
        <f t="shared" si="8"/>
        <v>0.11136001398239161</v>
      </c>
      <c r="V128" s="26">
        <v>1</v>
      </c>
      <c r="W128" s="28">
        <f t="shared" si="33"/>
        <v>0.32097714318440979</v>
      </c>
      <c r="X128" s="27">
        <f t="shared" si="34"/>
        <v>35</v>
      </c>
      <c r="Y128" s="27">
        <f t="shared" si="35"/>
        <v>6.1952766822534526</v>
      </c>
      <c r="Z128" s="28">
        <f t="shared" si="36"/>
        <v>0.99999999970908637</v>
      </c>
      <c r="AA128" s="36">
        <f t="shared" si="37"/>
        <v>0.19600000000000001</v>
      </c>
      <c r="AB128" s="36">
        <f t="shared" si="38"/>
        <v>1</v>
      </c>
      <c r="AC128" s="36">
        <f t="shared" si="39"/>
        <v>0</v>
      </c>
      <c r="AD128" s="37"/>
      <c r="AE128" s="37"/>
      <c r="AF128" s="37">
        <v>0.49291638553090955</v>
      </c>
      <c r="AG128" s="37">
        <v>0.58141788126053284</v>
      </c>
    </row>
    <row r="129" spans="1:33" x14ac:dyDescent="0.3">
      <c r="A129" s="42"/>
      <c r="B129" s="42"/>
      <c r="C129" s="42"/>
      <c r="D129" s="26">
        <v>7.4</v>
      </c>
      <c r="E129" s="26">
        <v>2.6</v>
      </c>
      <c r="F129" s="26">
        <v>4</v>
      </c>
      <c r="G129" s="26">
        <v>99</v>
      </c>
      <c r="H129" s="26">
        <v>0.4</v>
      </c>
      <c r="I129" s="26">
        <v>47.3</v>
      </c>
      <c r="J129" s="26">
        <v>30.9</v>
      </c>
      <c r="K129" s="28">
        <f t="shared" si="31"/>
        <v>1.5307443365695792</v>
      </c>
      <c r="L129" s="26">
        <v>0.38</v>
      </c>
      <c r="M129" s="27"/>
      <c r="N129" s="27">
        <f t="shared" si="1"/>
        <v>0.98011000000000004</v>
      </c>
      <c r="O129" s="27">
        <f t="shared" si="2"/>
        <v>1.0345864770195246</v>
      </c>
      <c r="P129" s="27">
        <f t="shared" si="3"/>
        <v>0.39007743624595476</v>
      </c>
      <c r="Q129" s="27">
        <f t="shared" si="4"/>
        <v>5</v>
      </c>
      <c r="R129" s="27">
        <f t="shared" si="5"/>
        <v>1.2</v>
      </c>
      <c r="S129" s="28">
        <f t="shared" si="32"/>
        <v>9.8000000000000007</v>
      </c>
      <c r="T129" s="28">
        <f t="shared" si="7"/>
        <v>0.37703705288097755</v>
      </c>
      <c r="U129" s="27">
        <f t="shared" si="8"/>
        <v>0.11136001398239161</v>
      </c>
      <c r="V129" s="26">
        <v>0</v>
      </c>
      <c r="W129" s="28">
        <f t="shared" si="33"/>
        <v>0.29535562388756936</v>
      </c>
      <c r="X129" s="27">
        <f t="shared" si="34"/>
        <v>35</v>
      </c>
      <c r="Y129" s="27">
        <f t="shared" si="35"/>
        <v>7.0588116039559319</v>
      </c>
      <c r="Z129" s="28">
        <f t="shared" si="36"/>
        <v>0.99999999999916034</v>
      </c>
      <c r="AA129" s="36">
        <f t="shared" si="37"/>
        <v>0.19600000000000001</v>
      </c>
      <c r="AB129" s="36">
        <f t="shared" si="38"/>
        <v>0</v>
      </c>
      <c r="AC129" s="36">
        <f t="shared" si="39"/>
        <v>0</v>
      </c>
      <c r="AD129" s="37"/>
      <c r="AE129" s="37"/>
      <c r="AF129" s="37">
        <v>0.40692204838834289</v>
      </c>
      <c r="AG129" s="37">
        <v>0.51647638293129128</v>
      </c>
    </row>
    <row r="130" spans="1:33" x14ac:dyDescent="0.3">
      <c r="A130" s="42"/>
      <c r="B130" s="42"/>
      <c r="C130" s="42"/>
      <c r="D130" s="26">
        <v>7.4</v>
      </c>
      <c r="E130" s="26">
        <v>3.3</v>
      </c>
      <c r="F130" s="26">
        <v>7</v>
      </c>
      <c r="G130" s="26">
        <v>99</v>
      </c>
      <c r="H130" s="26">
        <v>0.4</v>
      </c>
      <c r="I130" s="26">
        <v>60.3</v>
      </c>
      <c r="J130" s="26">
        <v>36.9</v>
      </c>
      <c r="K130" s="28">
        <f t="shared" si="31"/>
        <v>1.6341463414634145</v>
      </c>
      <c r="L130" s="26">
        <v>0.4</v>
      </c>
      <c r="M130" s="27"/>
      <c r="N130" s="27">
        <f t="shared" si="1"/>
        <v>0.97475500000000004</v>
      </c>
      <c r="O130" s="27">
        <f t="shared" si="2"/>
        <v>1.0345864770195246</v>
      </c>
      <c r="P130" s="27">
        <f t="shared" si="3"/>
        <v>0.41415200243902439</v>
      </c>
      <c r="Q130" s="27">
        <f t="shared" si="4"/>
        <v>5</v>
      </c>
      <c r="R130" s="27">
        <f t="shared" si="5"/>
        <v>1.2</v>
      </c>
      <c r="S130" s="28">
        <f t="shared" si="32"/>
        <v>13.4</v>
      </c>
      <c r="T130" s="28">
        <f t="shared" si="7"/>
        <v>0.40030680048334771</v>
      </c>
      <c r="U130" s="27">
        <f t="shared" si="8"/>
        <v>0.14436344918824284</v>
      </c>
      <c r="V130" s="26">
        <v>0</v>
      </c>
      <c r="W130" s="28">
        <f t="shared" si="33"/>
        <v>0.36063201777719534</v>
      </c>
      <c r="X130" s="27">
        <f t="shared" si="34"/>
        <v>35</v>
      </c>
      <c r="Y130" s="27">
        <f t="shared" si="35"/>
        <v>6.3307709362657816</v>
      </c>
      <c r="Z130" s="28">
        <f t="shared" si="36"/>
        <v>0.99999999987803034</v>
      </c>
      <c r="AA130" s="36">
        <f t="shared" si="37"/>
        <v>0.26800000000000002</v>
      </c>
      <c r="AB130" s="36">
        <f t="shared" si="38"/>
        <v>0</v>
      </c>
      <c r="AC130" s="36">
        <f t="shared" si="39"/>
        <v>0</v>
      </c>
      <c r="AD130" s="37"/>
      <c r="AE130" s="37"/>
      <c r="AF130" s="37">
        <v>0.49447318440252835</v>
      </c>
      <c r="AG130" s="37">
        <v>0.6161702381990779</v>
      </c>
    </row>
    <row r="131" spans="1:33" x14ac:dyDescent="0.3">
      <c r="A131" s="42"/>
      <c r="B131" s="42"/>
      <c r="C131" s="42"/>
      <c r="D131" s="26">
        <v>7.4</v>
      </c>
      <c r="E131" s="26">
        <v>1.9</v>
      </c>
      <c r="F131" s="26">
        <v>2</v>
      </c>
      <c r="G131" s="26">
        <v>71</v>
      </c>
      <c r="H131" s="26">
        <v>0.4</v>
      </c>
      <c r="I131" s="26">
        <v>36.1</v>
      </c>
      <c r="J131" s="26">
        <v>34</v>
      </c>
      <c r="K131" s="28">
        <f t="shared" si="31"/>
        <v>1.0617647058823529</v>
      </c>
      <c r="L131" s="26">
        <v>0.26</v>
      </c>
      <c r="M131" s="27"/>
      <c r="N131" s="27">
        <f t="shared" si="1"/>
        <v>0.98546500000000004</v>
      </c>
      <c r="O131" s="27">
        <f t="shared" si="2"/>
        <v>1.0345864770195246</v>
      </c>
      <c r="P131" s="27">
        <f t="shared" si="3"/>
        <v>0.27204630852941181</v>
      </c>
      <c r="Q131" s="27">
        <f t="shared" si="4"/>
        <v>5</v>
      </c>
      <c r="R131" s="27">
        <f t="shared" si="5"/>
        <v>1.2</v>
      </c>
      <c r="S131" s="28">
        <f t="shared" ref="S131:S180" si="40">IF(Q131+R131*F131&lt;=50,Q131+R131*F131,50)</f>
        <v>7.4</v>
      </c>
      <c r="T131" s="28">
        <f t="shared" si="7"/>
        <v>0.26295173440999636</v>
      </c>
      <c r="U131" s="27">
        <f t="shared" si="8"/>
        <v>9.0939623871564443E-2</v>
      </c>
      <c r="V131" s="26">
        <v>1</v>
      </c>
      <c r="W131" s="28">
        <f t="shared" ref="W131:W180" si="41">IF(S131&lt;=30,U131/T131,5)</f>
        <v>0.34584150614413017</v>
      </c>
      <c r="X131" s="27">
        <f t="shared" ref="X131:X180" si="42">IF(G131&lt;5,5,IF(G131&gt;35,35,G131))</f>
        <v>35</v>
      </c>
      <c r="Y131" s="27">
        <f t="shared" ref="Y131:Y180" si="43">-(F131*(1+0.004*X131)-13.32*LN(P131)-29.53*LN(D131)-3.7*LN(J131/100)+0.05*X131+16.85)/2.7</f>
        <v>6.2564294181674205</v>
      </c>
      <c r="Z131" s="28">
        <f t="shared" ref="Z131:Z180" si="44">_xlfn.NORM.S.DIST(Y131,TRUE)</f>
        <v>0.99999999980305443</v>
      </c>
      <c r="AA131" s="36">
        <f t="shared" ref="AA131:AA180" si="45">S131/50</f>
        <v>0.14800000000000002</v>
      </c>
      <c r="AB131" s="36">
        <f t="shared" ref="AB131:AB180" si="46">IF(AND(V131=1,W131&lt;=1),1,0)</f>
        <v>1</v>
      </c>
      <c r="AC131" s="36">
        <f t="shared" ref="AC131:AC180" si="47">IF(AND(V131=0,W131&gt;1),1,0)</f>
        <v>0</v>
      </c>
      <c r="AD131" s="37"/>
      <c r="AE131" s="37"/>
      <c r="AF131" s="37">
        <v>0.52419343158194709</v>
      </c>
      <c r="AG131" s="37">
        <v>0.66320146727060314</v>
      </c>
    </row>
    <row r="132" spans="1:33" x14ac:dyDescent="0.3">
      <c r="A132" s="42"/>
      <c r="B132" s="42"/>
      <c r="C132" s="42"/>
      <c r="D132" s="26">
        <v>7.4</v>
      </c>
      <c r="E132" s="26">
        <v>2.7</v>
      </c>
      <c r="F132" s="26">
        <v>2</v>
      </c>
      <c r="G132" s="26">
        <v>99</v>
      </c>
      <c r="H132" s="26">
        <v>0.4</v>
      </c>
      <c r="I132" s="26">
        <v>48</v>
      </c>
      <c r="J132" s="26">
        <v>37.9</v>
      </c>
      <c r="K132" s="28">
        <f t="shared" si="31"/>
        <v>1.2664907651715041</v>
      </c>
      <c r="L132" s="26">
        <v>0.31</v>
      </c>
      <c r="M132" s="27"/>
      <c r="N132" s="27">
        <f t="shared" si="1"/>
        <v>0.97934500000000002</v>
      </c>
      <c r="O132" s="27">
        <f t="shared" si="2"/>
        <v>1.0345864770195246</v>
      </c>
      <c r="P132" s="27">
        <f t="shared" si="3"/>
        <v>0.3224861635883905</v>
      </c>
      <c r="Q132" s="27">
        <f t="shared" si="4"/>
        <v>5</v>
      </c>
      <c r="R132" s="27">
        <f t="shared" si="5"/>
        <v>1.2</v>
      </c>
      <c r="S132" s="28">
        <f t="shared" si="40"/>
        <v>7.4</v>
      </c>
      <c r="T132" s="28">
        <f t="shared" si="7"/>
        <v>0.31170537287266764</v>
      </c>
      <c r="U132" s="27">
        <f t="shared" si="8"/>
        <v>9.0939623871564443E-2</v>
      </c>
      <c r="V132" s="26">
        <v>0</v>
      </c>
      <c r="W132" s="28">
        <f t="shared" si="41"/>
        <v>0.2917486568597375</v>
      </c>
      <c r="X132" s="27">
        <f t="shared" si="42"/>
        <v>35</v>
      </c>
      <c r="Y132" s="27">
        <f t="shared" si="43"/>
        <v>7.2443391863549929</v>
      </c>
      <c r="Z132" s="28">
        <f t="shared" si="44"/>
        <v>0.99999999999978273</v>
      </c>
      <c r="AA132" s="36">
        <f t="shared" si="45"/>
        <v>0.14800000000000002</v>
      </c>
      <c r="AB132" s="36">
        <f t="shared" si="46"/>
        <v>0</v>
      </c>
      <c r="AC132" s="36">
        <f t="shared" si="47"/>
        <v>0</v>
      </c>
      <c r="AD132" s="37"/>
      <c r="AE132" s="37"/>
      <c r="AF132" s="37">
        <v>0.51681726235052161</v>
      </c>
      <c r="AG132" s="37">
        <v>0.58380931732729935</v>
      </c>
    </row>
    <row r="133" spans="1:33" x14ac:dyDescent="0.3">
      <c r="A133" s="42"/>
      <c r="B133" s="42"/>
      <c r="C133" s="42"/>
      <c r="D133" s="26">
        <v>7.4</v>
      </c>
      <c r="E133" s="26">
        <v>3.4</v>
      </c>
      <c r="F133" s="26">
        <v>9</v>
      </c>
      <c r="G133" s="26">
        <v>89</v>
      </c>
      <c r="H133" s="26">
        <v>0.4</v>
      </c>
      <c r="I133" s="26">
        <v>61</v>
      </c>
      <c r="J133" s="26">
        <v>43.9</v>
      </c>
      <c r="K133" s="28">
        <f t="shared" si="31"/>
        <v>1.3895216400911161</v>
      </c>
      <c r="L133" s="26">
        <v>0.34</v>
      </c>
      <c r="M133" s="27"/>
      <c r="N133" s="27">
        <f t="shared" si="1"/>
        <v>0.97399000000000002</v>
      </c>
      <c r="O133" s="27">
        <f t="shared" si="2"/>
        <v>1.0345864770195246</v>
      </c>
      <c r="P133" s="27">
        <f t="shared" si="3"/>
        <v>0.35187884738041003</v>
      </c>
      <c r="Q133" s="27">
        <f t="shared" si="4"/>
        <v>5</v>
      </c>
      <c r="R133" s="27">
        <f t="shared" si="5"/>
        <v>1.2</v>
      </c>
      <c r="S133" s="28">
        <f t="shared" si="40"/>
        <v>15.799999999999999</v>
      </c>
      <c r="T133" s="28">
        <f t="shared" si="7"/>
        <v>0.34011545211195471</v>
      </c>
      <c r="U133" s="27">
        <f t="shared" si="8"/>
        <v>0.1681954191679009</v>
      </c>
      <c r="V133" s="26">
        <v>1</v>
      </c>
      <c r="W133" s="28">
        <f t="shared" si="41"/>
        <v>0.49452448609284755</v>
      </c>
      <c r="X133" s="27">
        <f t="shared" si="42"/>
        <v>35</v>
      </c>
      <c r="Y133" s="27">
        <f t="shared" si="43"/>
        <v>4.9204960484701941</v>
      </c>
      <c r="Z133" s="28">
        <f t="shared" si="44"/>
        <v>0.99999956837428416</v>
      </c>
      <c r="AA133" s="36">
        <f t="shared" si="45"/>
        <v>0.316</v>
      </c>
      <c r="AB133" s="36">
        <f t="shared" si="46"/>
        <v>1</v>
      </c>
      <c r="AC133" s="36">
        <f t="shared" si="47"/>
        <v>0</v>
      </c>
      <c r="AD133" s="37"/>
      <c r="AE133" s="37"/>
      <c r="AF133" s="37">
        <v>0.64233592365587378</v>
      </c>
      <c r="AG133" s="37">
        <v>0.64408419485479806</v>
      </c>
    </row>
    <row r="134" spans="1:33" x14ac:dyDescent="0.3">
      <c r="A134" s="42"/>
      <c r="B134" s="42"/>
      <c r="C134" s="42"/>
      <c r="D134" s="26">
        <v>7.4</v>
      </c>
      <c r="E134" s="26">
        <v>10</v>
      </c>
      <c r="F134" s="26">
        <v>8</v>
      </c>
      <c r="G134" s="26">
        <v>94</v>
      </c>
      <c r="H134" s="26">
        <v>0.4</v>
      </c>
      <c r="I134" s="26">
        <v>194.3</v>
      </c>
      <c r="J134" s="26">
        <v>111.2</v>
      </c>
      <c r="K134" s="28">
        <f t="shared" si="31"/>
        <v>1.7473021582733814</v>
      </c>
      <c r="L134" s="26">
        <v>0.38</v>
      </c>
      <c r="M134" s="27"/>
      <c r="N134" s="27">
        <f t="shared" si="1"/>
        <v>0.90699999999999992</v>
      </c>
      <c r="O134" s="27">
        <f t="shared" si="2"/>
        <v>1.0345864770195246</v>
      </c>
      <c r="P134" s="27">
        <f t="shared" si="3"/>
        <v>0.4120487949640288</v>
      </c>
      <c r="Q134" s="27">
        <f t="shared" si="4"/>
        <v>5</v>
      </c>
      <c r="R134" s="27">
        <f t="shared" si="5"/>
        <v>1.2</v>
      </c>
      <c r="S134" s="28">
        <f t="shared" si="40"/>
        <v>14.6</v>
      </c>
      <c r="T134" s="28">
        <f t="shared" si="7"/>
        <v>0.39827390374468685</v>
      </c>
      <c r="U134" s="27">
        <f t="shared" si="8"/>
        <v>0.15606511636518641</v>
      </c>
      <c r="V134" s="26">
        <v>0</v>
      </c>
      <c r="W134" s="28">
        <f t="shared" si="41"/>
        <v>0.3918537340704899</v>
      </c>
      <c r="X134" s="27">
        <f t="shared" si="42"/>
        <v>35</v>
      </c>
      <c r="Y134" s="27">
        <f t="shared" si="43"/>
        <v>7.3951130668805982</v>
      </c>
      <c r="Z134" s="28">
        <f t="shared" si="44"/>
        <v>0.99999999999992939</v>
      </c>
      <c r="AA134" s="36">
        <f t="shared" si="45"/>
        <v>0.29199999999999998</v>
      </c>
      <c r="AB134" s="36">
        <f t="shared" si="46"/>
        <v>0</v>
      </c>
      <c r="AC134" s="36">
        <f t="shared" si="47"/>
        <v>0</v>
      </c>
      <c r="AD134" s="37"/>
      <c r="AE134" s="37"/>
      <c r="AF134" s="37">
        <v>0.55096633460028499</v>
      </c>
      <c r="AG134" s="37">
        <v>0.58413649283588986</v>
      </c>
    </row>
    <row r="135" spans="1:33" x14ac:dyDescent="0.3">
      <c r="A135" s="42"/>
      <c r="B135" s="42"/>
      <c r="C135" s="42"/>
      <c r="D135" s="26">
        <v>7.4</v>
      </c>
      <c r="E135" s="26">
        <v>2.6</v>
      </c>
      <c r="F135" s="26">
        <v>3</v>
      </c>
      <c r="G135" s="26">
        <v>99</v>
      </c>
      <c r="H135" s="26">
        <v>0.4</v>
      </c>
      <c r="I135" s="26">
        <v>42.6</v>
      </c>
      <c r="J135" s="26">
        <v>35.6</v>
      </c>
      <c r="K135" s="28">
        <f t="shared" si="31"/>
        <v>1.196629213483146</v>
      </c>
      <c r="L135" s="26">
        <v>0.28999999999999998</v>
      </c>
      <c r="M135" s="27"/>
      <c r="N135" s="27">
        <f t="shared" si="1"/>
        <v>0.98011000000000004</v>
      </c>
      <c r="O135" s="27">
        <f t="shared" si="2"/>
        <v>1.0345864770195246</v>
      </c>
      <c r="P135" s="27">
        <f t="shared" si="3"/>
        <v>0.30493534719101129</v>
      </c>
      <c r="Q135" s="27">
        <f t="shared" si="4"/>
        <v>5</v>
      </c>
      <c r="R135" s="27">
        <f t="shared" si="5"/>
        <v>1.2</v>
      </c>
      <c r="S135" s="28">
        <f t="shared" si="40"/>
        <v>8.6</v>
      </c>
      <c r="T135" s="28">
        <f t="shared" si="7"/>
        <v>0.29474128452701259</v>
      </c>
      <c r="U135" s="27">
        <f t="shared" si="8"/>
        <v>0.10098736556838772</v>
      </c>
      <c r="V135" s="26">
        <v>0</v>
      </c>
      <c r="W135" s="28">
        <f t="shared" si="41"/>
        <v>0.34263054030740098</v>
      </c>
      <c r="X135" s="27">
        <f t="shared" si="42"/>
        <v>35</v>
      </c>
      <c r="Y135" s="27">
        <f t="shared" si="43"/>
        <v>6.4602527041615776</v>
      </c>
      <c r="Z135" s="28">
        <f t="shared" si="44"/>
        <v>0.99999999994773581</v>
      </c>
      <c r="AA135" s="36">
        <f t="shared" si="45"/>
        <v>0.17199999999999999</v>
      </c>
      <c r="AB135" s="36">
        <f t="shared" si="46"/>
        <v>0</v>
      </c>
      <c r="AC135" s="36">
        <f t="shared" si="47"/>
        <v>0</v>
      </c>
      <c r="AD135" s="37"/>
      <c r="AE135" s="37"/>
      <c r="AF135" s="37">
        <v>0.52459198868190859</v>
      </c>
      <c r="AG135" s="37">
        <v>0.62249045661579594</v>
      </c>
    </row>
    <row r="136" spans="1:33" x14ac:dyDescent="0.3">
      <c r="A136" s="42"/>
      <c r="B136" s="42"/>
      <c r="C136" s="42"/>
      <c r="D136" s="26">
        <v>7.4</v>
      </c>
      <c r="E136" s="26">
        <v>3.3</v>
      </c>
      <c r="F136" s="26">
        <v>3</v>
      </c>
      <c r="G136" s="26">
        <v>95</v>
      </c>
      <c r="H136" s="26">
        <v>0.4</v>
      </c>
      <c r="I136" s="26">
        <v>55.6</v>
      </c>
      <c r="J136" s="26">
        <v>41.6</v>
      </c>
      <c r="K136" s="28">
        <f t="shared" si="31"/>
        <v>1.3365384615384615</v>
      </c>
      <c r="L136" s="26">
        <v>0.33</v>
      </c>
      <c r="M136" s="27"/>
      <c r="N136" s="27">
        <f t="shared" si="1"/>
        <v>0.97475500000000004</v>
      </c>
      <c r="O136" s="27">
        <f t="shared" si="2"/>
        <v>1.0345864770195246</v>
      </c>
      <c r="P136" s="27">
        <f t="shared" si="3"/>
        <v>0.33872736250000002</v>
      </c>
      <c r="Q136" s="27">
        <f t="shared" si="4"/>
        <v>5</v>
      </c>
      <c r="R136" s="27">
        <f t="shared" si="5"/>
        <v>1.2</v>
      </c>
      <c r="S136" s="28">
        <f t="shared" si="40"/>
        <v>8.6</v>
      </c>
      <c r="T136" s="28">
        <f t="shared" si="7"/>
        <v>0.3274036245629447</v>
      </c>
      <c r="U136" s="27">
        <f t="shared" si="8"/>
        <v>0.10098736556838772</v>
      </c>
      <c r="V136" s="26">
        <v>0</v>
      </c>
      <c r="W136" s="28">
        <f t="shared" si="41"/>
        <v>0.30844913737041568</v>
      </c>
      <c r="X136" s="27">
        <f t="shared" si="42"/>
        <v>35</v>
      </c>
      <c r="Y136" s="27">
        <f t="shared" si="43"/>
        <v>7.192166540328067</v>
      </c>
      <c r="Z136" s="28">
        <f t="shared" si="44"/>
        <v>0.99999999999968114</v>
      </c>
      <c r="AA136" s="36">
        <f t="shared" si="45"/>
        <v>0.17199999999999999</v>
      </c>
      <c r="AB136" s="36">
        <f t="shared" si="46"/>
        <v>0</v>
      </c>
      <c r="AC136" s="36">
        <f t="shared" si="47"/>
        <v>0</v>
      </c>
      <c r="AD136" s="37"/>
      <c r="AE136" s="37"/>
      <c r="AF136" s="37">
        <v>0.41187142658616122</v>
      </c>
      <c r="AG136" s="37">
        <v>0.56721382411026078</v>
      </c>
    </row>
    <row r="137" spans="1:33" x14ac:dyDescent="0.3">
      <c r="A137" s="42"/>
      <c r="B137" s="42"/>
      <c r="C137" s="42"/>
      <c r="D137" s="26">
        <v>7.4</v>
      </c>
      <c r="E137" s="26">
        <v>4.0999999999999996</v>
      </c>
      <c r="F137" s="26">
        <v>25</v>
      </c>
      <c r="G137" s="26">
        <v>71</v>
      </c>
      <c r="H137" s="26">
        <v>0.4</v>
      </c>
      <c r="I137" s="26">
        <v>70</v>
      </c>
      <c r="J137" s="26">
        <v>48</v>
      </c>
      <c r="K137" s="28">
        <f t="shared" si="31"/>
        <v>1.4583333333333333</v>
      </c>
      <c r="L137" s="26">
        <v>0.35</v>
      </c>
      <c r="M137" s="27"/>
      <c r="N137" s="27">
        <f t="shared" si="1"/>
        <v>0.96863500000000002</v>
      </c>
      <c r="O137" s="27">
        <f t="shared" si="2"/>
        <v>1.0345864770195246</v>
      </c>
      <c r="P137" s="27">
        <f t="shared" si="3"/>
        <v>0.36727410416666667</v>
      </c>
      <c r="Q137" s="27">
        <f t="shared" si="4"/>
        <v>5</v>
      </c>
      <c r="R137" s="27">
        <f t="shared" si="5"/>
        <v>1.2</v>
      </c>
      <c r="S137" s="28">
        <f t="shared" si="40"/>
        <v>35</v>
      </c>
      <c r="T137" s="28">
        <f t="shared" si="7"/>
        <v>0.35499604172743843</v>
      </c>
      <c r="U137" s="27">
        <f t="shared" si="8"/>
        <v>-0.74542027927623178</v>
      </c>
      <c r="V137" s="26">
        <v>0</v>
      </c>
      <c r="W137" s="28">
        <f t="shared" si="41"/>
        <v>5</v>
      </c>
      <c r="X137" s="27">
        <f t="shared" si="42"/>
        <v>35</v>
      </c>
      <c r="Y137" s="27">
        <f t="shared" si="43"/>
        <v>-1.5014508674133904</v>
      </c>
      <c r="Z137" s="28">
        <f t="shared" si="44"/>
        <v>6.6619492804893418E-2</v>
      </c>
      <c r="AA137" s="36">
        <f t="shared" si="45"/>
        <v>0.7</v>
      </c>
      <c r="AB137" s="36">
        <f t="shared" si="46"/>
        <v>0</v>
      </c>
      <c r="AC137" s="36">
        <f t="shared" si="47"/>
        <v>1</v>
      </c>
      <c r="AD137" s="37"/>
      <c r="AE137" s="37"/>
      <c r="AF137" s="37">
        <v>0.46691344248316208</v>
      </c>
      <c r="AG137" s="37">
        <v>0.10424865948165322</v>
      </c>
    </row>
    <row r="138" spans="1:33" x14ac:dyDescent="0.3">
      <c r="A138" s="42"/>
      <c r="B138" s="42"/>
      <c r="C138" s="42"/>
      <c r="D138" s="26">
        <v>7.4</v>
      </c>
      <c r="E138" s="26">
        <v>3.2</v>
      </c>
      <c r="F138" s="26">
        <v>5</v>
      </c>
      <c r="G138" s="26">
        <v>52</v>
      </c>
      <c r="H138" s="26">
        <v>0.4</v>
      </c>
      <c r="I138" s="26">
        <v>52.1</v>
      </c>
      <c r="J138" s="26">
        <v>42.9</v>
      </c>
      <c r="K138" s="28">
        <f t="shared" si="31"/>
        <v>1.2144522144522145</v>
      </c>
      <c r="L138" s="26">
        <v>0.3</v>
      </c>
      <c r="M138" s="27"/>
      <c r="N138" s="27">
        <f t="shared" si="1"/>
        <v>0.97551999999999994</v>
      </c>
      <c r="O138" s="27">
        <f t="shared" si="2"/>
        <v>1.0345864770195246</v>
      </c>
      <c r="P138" s="27">
        <f t="shared" si="3"/>
        <v>0.30802783030303033</v>
      </c>
      <c r="Q138" s="27">
        <f t="shared" si="4"/>
        <v>5</v>
      </c>
      <c r="R138" s="27">
        <f t="shared" si="5"/>
        <v>1.2</v>
      </c>
      <c r="S138" s="28">
        <f t="shared" si="40"/>
        <v>11</v>
      </c>
      <c r="T138" s="28">
        <f t="shared" si="7"/>
        <v>0.29773038517805533</v>
      </c>
      <c r="U138" s="27">
        <f t="shared" si="8"/>
        <v>0.12204090780370019</v>
      </c>
      <c r="V138" s="26">
        <v>1</v>
      </c>
      <c r="W138" s="28">
        <f t="shared" si="41"/>
        <v>0.40990410747198203</v>
      </c>
      <c r="X138" s="27">
        <f t="shared" si="42"/>
        <v>35</v>
      </c>
      <c r="Y138" s="27">
        <f t="shared" si="43"/>
        <v>5.9211973270539646</v>
      </c>
      <c r="Z138" s="28">
        <f t="shared" si="44"/>
        <v>0.99999999840196951</v>
      </c>
      <c r="AA138" s="36">
        <f t="shared" si="45"/>
        <v>0.22</v>
      </c>
      <c r="AB138" s="36">
        <f t="shared" si="46"/>
        <v>1</v>
      </c>
      <c r="AC138" s="36">
        <f t="shared" si="47"/>
        <v>0</v>
      </c>
      <c r="AD138" s="37"/>
      <c r="AE138" s="37"/>
      <c r="AF138" s="37">
        <v>0.62034970408398116</v>
      </c>
      <c r="AG138" s="37">
        <v>0.63772725970768263</v>
      </c>
    </row>
    <row r="139" spans="1:33" x14ac:dyDescent="0.3">
      <c r="A139" s="42"/>
      <c r="B139" s="42"/>
      <c r="C139" s="42"/>
      <c r="D139" s="26">
        <v>7.4</v>
      </c>
      <c r="E139" s="26">
        <v>3.8</v>
      </c>
      <c r="F139" s="26">
        <v>11</v>
      </c>
      <c r="G139" s="26">
        <v>55</v>
      </c>
      <c r="H139" s="26">
        <v>0.4</v>
      </c>
      <c r="I139" s="26">
        <v>63.8</v>
      </c>
      <c r="J139" s="26">
        <v>48.6</v>
      </c>
      <c r="K139" s="28">
        <f t="shared" si="31"/>
        <v>1.3127572016460904</v>
      </c>
      <c r="L139" s="26">
        <v>0.32</v>
      </c>
      <c r="M139" s="27"/>
      <c r="N139" s="27">
        <f t="shared" si="1"/>
        <v>0.97092999999999996</v>
      </c>
      <c r="O139" s="27">
        <f t="shared" si="2"/>
        <v>1.0345864770195246</v>
      </c>
      <c r="P139" s="27">
        <f t="shared" si="3"/>
        <v>0.33139479094650204</v>
      </c>
      <c r="Q139" s="27">
        <f t="shared" si="4"/>
        <v>5</v>
      </c>
      <c r="R139" s="27">
        <f t="shared" si="5"/>
        <v>1.2</v>
      </c>
      <c r="S139" s="28">
        <f t="shared" si="40"/>
        <v>18.2</v>
      </c>
      <c r="T139" s="28">
        <f t="shared" si="7"/>
        <v>0.32031618265608552</v>
      </c>
      <c r="U139" s="27">
        <f t="shared" si="8"/>
        <v>0.19407628144378197</v>
      </c>
      <c r="V139" s="26">
        <v>1</v>
      </c>
      <c r="W139" s="28">
        <f t="shared" si="41"/>
        <v>0.60588971757370191</v>
      </c>
      <c r="X139" s="27">
        <f t="shared" si="42"/>
        <v>35</v>
      </c>
      <c r="Y139" s="27">
        <f t="shared" si="43"/>
        <v>3.9195465981859705</v>
      </c>
      <c r="Z139" s="28">
        <f t="shared" si="44"/>
        <v>0.99995564214604493</v>
      </c>
      <c r="AA139" s="36">
        <f t="shared" si="45"/>
        <v>0.36399999999999999</v>
      </c>
      <c r="AB139" s="36">
        <f t="shared" si="46"/>
        <v>1</v>
      </c>
      <c r="AC139" s="36">
        <f t="shared" si="47"/>
        <v>0</v>
      </c>
      <c r="AD139" s="37"/>
      <c r="AE139" s="37"/>
      <c r="AF139" s="37">
        <v>0.63636997273118068</v>
      </c>
      <c r="AG139" s="37">
        <v>0.59250438411457662</v>
      </c>
    </row>
    <row r="140" spans="1:33" x14ac:dyDescent="0.3">
      <c r="A140" s="42"/>
      <c r="B140" s="42"/>
      <c r="C140" s="42"/>
      <c r="D140" s="26">
        <v>7.4</v>
      </c>
      <c r="E140" s="26">
        <v>2.9</v>
      </c>
      <c r="F140" s="26">
        <v>7</v>
      </c>
      <c r="G140" s="26">
        <v>59</v>
      </c>
      <c r="H140" s="26">
        <v>0.4</v>
      </c>
      <c r="I140" s="26">
        <v>52.9</v>
      </c>
      <c r="J140" s="26">
        <v>28.9</v>
      </c>
      <c r="K140" s="28">
        <f t="shared" si="31"/>
        <v>1.8304498269896194</v>
      </c>
      <c r="L140" s="26">
        <v>0.45</v>
      </c>
      <c r="M140" s="27"/>
      <c r="N140" s="27">
        <f t="shared" si="1"/>
        <v>0.97781499999999999</v>
      </c>
      <c r="O140" s="27">
        <f t="shared" si="2"/>
        <v>1.0345864770195246</v>
      </c>
      <c r="P140" s="27">
        <f t="shared" si="3"/>
        <v>0.46535873737024219</v>
      </c>
      <c r="Q140" s="27">
        <f t="shared" si="4"/>
        <v>5</v>
      </c>
      <c r="R140" s="27">
        <f t="shared" si="5"/>
        <v>1.2</v>
      </c>
      <c r="S140" s="28">
        <f t="shared" si="40"/>
        <v>13.4</v>
      </c>
      <c r="T140" s="28">
        <f t="shared" si="7"/>
        <v>0.44980168183800839</v>
      </c>
      <c r="U140" s="27">
        <f t="shared" si="8"/>
        <v>0.14436344918824284</v>
      </c>
      <c r="V140" s="26">
        <v>1</v>
      </c>
      <c r="W140" s="28">
        <f t="shared" si="41"/>
        <v>0.32094910939046667</v>
      </c>
      <c r="X140" s="27">
        <f t="shared" si="42"/>
        <v>35</v>
      </c>
      <c r="Y140" s="27">
        <f t="shared" si="43"/>
        <v>6.57099950901772</v>
      </c>
      <c r="Z140" s="28">
        <f t="shared" si="44"/>
        <v>0.99999999997501066</v>
      </c>
      <c r="AA140" s="36">
        <f t="shared" si="45"/>
        <v>0.26800000000000002</v>
      </c>
      <c r="AB140" s="36">
        <f t="shared" si="46"/>
        <v>1</v>
      </c>
      <c r="AC140" s="36">
        <f t="shared" si="47"/>
        <v>0</v>
      </c>
      <c r="AD140" s="37"/>
      <c r="AE140" s="37"/>
      <c r="AF140" s="37">
        <v>0.61080317885477975</v>
      </c>
      <c r="AG140" s="37">
        <v>0.6493856697371907</v>
      </c>
    </row>
    <row r="141" spans="1:33" x14ac:dyDescent="0.3">
      <c r="A141" s="42"/>
      <c r="B141" s="42"/>
      <c r="C141" s="42"/>
      <c r="D141" s="26">
        <v>7.4</v>
      </c>
      <c r="E141" s="26">
        <v>3.8</v>
      </c>
      <c r="F141" s="26">
        <v>4</v>
      </c>
      <c r="G141" s="26">
        <v>99</v>
      </c>
      <c r="H141" s="26">
        <v>0.4</v>
      </c>
      <c r="I141" s="26">
        <v>68.5</v>
      </c>
      <c r="J141" s="26">
        <v>35.5</v>
      </c>
      <c r="K141" s="28">
        <f t="shared" si="31"/>
        <v>1.9295774647887325</v>
      </c>
      <c r="L141" s="26">
        <v>0.47</v>
      </c>
      <c r="M141" s="27"/>
      <c r="N141" s="27">
        <f t="shared" si="1"/>
        <v>0.97092999999999996</v>
      </c>
      <c r="O141" s="27">
        <f t="shared" si="2"/>
        <v>1.0345864770195246</v>
      </c>
      <c r="P141" s="27">
        <f t="shared" si="3"/>
        <v>0.48710600845070429</v>
      </c>
      <c r="Q141" s="27">
        <f t="shared" si="4"/>
        <v>5</v>
      </c>
      <c r="R141" s="27">
        <f t="shared" si="5"/>
        <v>1.2</v>
      </c>
      <c r="S141" s="28">
        <f t="shared" si="40"/>
        <v>9.8000000000000007</v>
      </c>
      <c r="T141" s="28">
        <f t="shared" si="7"/>
        <v>0.4708219363682169</v>
      </c>
      <c r="U141" s="27">
        <f t="shared" si="8"/>
        <v>0.11136001398239161</v>
      </c>
      <c r="V141" s="26">
        <v>0</v>
      </c>
      <c r="W141" s="28">
        <f t="shared" si="41"/>
        <v>0.23652256910837732</v>
      </c>
      <c r="X141" s="27">
        <f t="shared" si="42"/>
        <v>35</v>
      </c>
      <c r="Y141" s="27">
        <f t="shared" si="43"/>
        <v>8.344860234730227</v>
      </c>
      <c r="Z141" s="28">
        <f t="shared" si="44"/>
        <v>1</v>
      </c>
      <c r="AA141" s="36">
        <f t="shared" si="45"/>
        <v>0.19600000000000001</v>
      </c>
      <c r="AB141" s="36">
        <f t="shared" si="46"/>
        <v>0</v>
      </c>
      <c r="AC141" s="36">
        <f t="shared" si="47"/>
        <v>0</v>
      </c>
      <c r="AD141" s="37"/>
      <c r="AE141" s="37"/>
      <c r="AF141" s="37">
        <v>0.44185324489008554</v>
      </c>
      <c r="AG141" s="37">
        <v>0.48490612322538107</v>
      </c>
    </row>
    <row r="142" spans="1:33" x14ac:dyDescent="0.3">
      <c r="A142" s="42"/>
      <c r="B142" s="42"/>
      <c r="C142" s="42"/>
      <c r="D142" s="26">
        <v>7.4</v>
      </c>
      <c r="E142" s="26">
        <v>5.4</v>
      </c>
      <c r="F142" s="26">
        <v>11</v>
      </c>
      <c r="G142" s="26">
        <v>47</v>
      </c>
      <c r="H142" s="26">
        <v>0.4</v>
      </c>
      <c r="I142" s="26">
        <v>98.4</v>
      </c>
      <c r="J142" s="26">
        <v>49.4</v>
      </c>
      <c r="K142" s="28">
        <f t="shared" si="31"/>
        <v>1.9919028340080973</v>
      </c>
      <c r="L142" s="26">
        <v>0.47</v>
      </c>
      <c r="M142" s="27"/>
      <c r="N142" s="27">
        <f t="shared" si="1"/>
        <v>0.95869000000000004</v>
      </c>
      <c r="O142" s="27">
        <f t="shared" si="2"/>
        <v>1.0345864770195246</v>
      </c>
      <c r="P142" s="27">
        <f t="shared" si="3"/>
        <v>0.49650050526315803</v>
      </c>
      <c r="Q142" s="27">
        <f t="shared" si="4"/>
        <v>5</v>
      </c>
      <c r="R142" s="27">
        <f t="shared" si="5"/>
        <v>1.2</v>
      </c>
      <c r="S142" s="28">
        <f t="shared" si="40"/>
        <v>18.2</v>
      </c>
      <c r="T142" s="28">
        <f t="shared" si="7"/>
        <v>0.47990237287219845</v>
      </c>
      <c r="U142" s="27">
        <f t="shared" si="8"/>
        <v>0.19407628144378197</v>
      </c>
      <c r="V142" s="26">
        <v>1</v>
      </c>
      <c r="W142" s="28">
        <f t="shared" si="41"/>
        <v>0.40440783879071573</v>
      </c>
      <c r="X142" s="27">
        <f t="shared" si="42"/>
        <v>35</v>
      </c>
      <c r="Y142" s="27">
        <f t="shared" si="43"/>
        <v>5.9363394543099419</v>
      </c>
      <c r="Z142" s="28">
        <f t="shared" si="44"/>
        <v>0.99999999854271981</v>
      </c>
      <c r="AA142" s="36">
        <f t="shared" si="45"/>
        <v>0.36399999999999999</v>
      </c>
      <c r="AB142" s="36">
        <f t="shared" si="46"/>
        <v>1</v>
      </c>
      <c r="AC142" s="36">
        <f t="shared" si="47"/>
        <v>0</v>
      </c>
      <c r="AD142" s="37"/>
      <c r="AE142" s="37"/>
      <c r="AF142" s="37">
        <v>0.77511735691042405</v>
      </c>
      <c r="AG142" s="37">
        <v>0.70676341454309666</v>
      </c>
    </row>
    <row r="143" spans="1:33" x14ac:dyDescent="0.3">
      <c r="A143" s="42"/>
      <c r="B143" s="42"/>
      <c r="C143" s="42"/>
      <c r="D143" s="26">
        <v>7.4</v>
      </c>
      <c r="E143" s="26">
        <v>6.4</v>
      </c>
      <c r="F143" s="26">
        <v>38</v>
      </c>
      <c r="G143" s="26">
        <v>61</v>
      </c>
      <c r="H143" s="26">
        <v>0.4</v>
      </c>
      <c r="I143" s="26">
        <v>118.4</v>
      </c>
      <c r="J143" s="26">
        <v>59.4</v>
      </c>
      <c r="K143" s="28">
        <f t="shared" si="31"/>
        <v>1.9932659932659935</v>
      </c>
      <c r="L143" s="26">
        <v>0.46</v>
      </c>
      <c r="M143" s="27"/>
      <c r="N143" s="27">
        <f t="shared" si="1"/>
        <v>0.95104</v>
      </c>
      <c r="O143" s="27">
        <f t="shared" si="2"/>
        <v>1.0345864770195246</v>
      </c>
      <c r="P143" s="27">
        <f t="shared" si="3"/>
        <v>0.49287567946127947</v>
      </c>
      <c r="Q143" s="27">
        <f t="shared" si="4"/>
        <v>5</v>
      </c>
      <c r="R143" s="27">
        <f t="shared" si="5"/>
        <v>1.2</v>
      </c>
      <c r="S143" s="28">
        <f t="shared" si="40"/>
        <v>50</v>
      </c>
      <c r="T143" s="28">
        <f t="shared" si="7"/>
        <v>0.47639872587661708</v>
      </c>
      <c r="U143" s="27">
        <f t="shared" si="8"/>
        <v>0.30303870636902364</v>
      </c>
      <c r="V143" s="26">
        <v>0</v>
      </c>
      <c r="W143" s="28">
        <f t="shared" si="41"/>
        <v>5</v>
      </c>
      <c r="X143" s="27">
        <f t="shared" si="42"/>
        <v>35</v>
      </c>
      <c r="Y143" s="27">
        <f t="shared" si="43"/>
        <v>-5.2471904110566596</v>
      </c>
      <c r="Z143" s="28">
        <f t="shared" si="44"/>
        <v>7.7218131170025488E-8</v>
      </c>
      <c r="AA143" s="36">
        <f t="shared" si="45"/>
        <v>1</v>
      </c>
      <c r="AB143" s="36">
        <f t="shared" si="46"/>
        <v>0</v>
      </c>
      <c r="AC143" s="36">
        <f t="shared" si="47"/>
        <v>1</v>
      </c>
      <c r="AD143" s="37"/>
      <c r="AE143" s="37"/>
      <c r="AF143" s="37">
        <v>3.2209909597812031E-2</v>
      </c>
      <c r="AG143" s="37">
        <v>2.4785459884023305E-2</v>
      </c>
    </row>
    <row r="144" spans="1:33" x14ac:dyDescent="0.3">
      <c r="A144" s="42"/>
      <c r="B144" s="42"/>
      <c r="C144" s="42"/>
      <c r="D144" s="26">
        <v>7.4</v>
      </c>
      <c r="E144" s="26">
        <v>3.2</v>
      </c>
      <c r="F144" s="26">
        <v>9</v>
      </c>
      <c r="G144" s="26">
        <v>59</v>
      </c>
      <c r="H144" s="26">
        <v>0.4</v>
      </c>
      <c r="I144" s="26">
        <v>61.3</v>
      </c>
      <c r="J144" s="26">
        <v>32.799999999999997</v>
      </c>
      <c r="K144" s="28">
        <f t="shared" si="31"/>
        <v>1.8689024390243902</v>
      </c>
      <c r="L144" s="26">
        <v>0.46</v>
      </c>
      <c r="M144" s="27"/>
      <c r="N144" s="27">
        <f t="shared" si="1"/>
        <v>0.97551999999999994</v>
      </c>
      <c r="O144" s="27">
        <f t="shared" si="2"/>
        <v>1.0345864770195246</v>
      </c>
      <c r="P144" s="27">
        <f t="shared" si="3"/>
        <v>0.47401944390243905</v>
      </c>
      <c r="Q144" s="27">
        <f t="shared" si="4"/>
        <v>5</v>
      </c>
      <c r="R144" s="27">
        <f t="shared" si="5"/>
        <v>1.2</v>
      </c>
      <c r="S144" s="28">
        <f t="shared" si="40"/>
        <v>15.799999999999999</v>
      </c>
      <c r="T144" s="28">
        <f t="shared" si="7"/>
        <v>0.45817285884889197</v>
      </c>
      <c r="U144" s="27">
        <f t="shared" si="8"/>
        <v>0.1681954191679009</v>
      </c>
      <c r="V144" s="26">
        <v>1</v>
      </c>
      <c r="W144" s="28">
        <f t="shared" si="41"/>
        <v>0.36710035507226041</v>
      </c>
      <c r="X144" s="27">
        <f t="shared" si="42"/>
        <v>35</v>
      </c>
      <c r="Y144" s="27">
        <f t="shared" si="43"/>
        <v>5.9909954892567603</v>
      </c>
      <c r="Z144" s="28">
        <f t="shared" si="44"/>
        <v>0.99999999895719782</v>
      </c>
      <c r="AA144" s="36">
        <f t="shared" si="45"/>
        <v>0.316</v>
      </c>
      <c r="AB144" s="36">
        <f t="shared" si="46"/>
        <v>1</v>
      </c>
      <c r="AC144" s="36">
        <f t="shared" si="47"/>
        <v>0</v>
      </c>
      <c r="AD144" s="37"/>
      <c r="AE144" s="37"/>
      <c r="AF144" s="37">
        <v>0.64039596264692078</v>
      </c>
      <c r="AG144" s="37">
        <v>0.65515500950979544</v>
      </c>
    </row>
    <row r="145" spans="1:33" x14ac:dyDescent="0.3">
      <c r="A145" s="42"/>
      <c r="B145" s="42"/>
      <c r="C145" s="42"/>
      <c r="D145" s="26">
        <v>7.4</v>
      </c>
      <c r="E145" s="26">
        <v>4</v>
      </c>
      <c r="F145" s="26">
        <v>4</v>
      </c>
      <c r="G145" s="26">
        <v>99</v>
      </c>
      <c r="H145" s="26">
        <v>0.4</v>
      </c>
      <c r="I145" s="26">
        <v>75.099999999999994</v>
      </c>
      <c r="J145" s="26">
        <v>38.6</v>
      </c>
      <c r="K145" s="28">
        <f t="shared" si="31"/>
        <v>1.9455958549222796</v>
      </c>
      <c r="L145" s="26">
        <v>0.47</v>
      </c>
      <c r="M145" s="27"/>
      <c r="N145" s="27">
        <f t="shared" si="1"/>
        <v>0.96940000000000004</v>
      </c>
      <c r="O145" s="27">
        <f t="shared" si="2"/>
        <v>1.0345864770195246</v>
      </c>
      <c r="P145" s="27">
        <f t="shared" si="3"/>
        <v>0.4903757616580311</v>
      </c>
      <c r="Q145" s="27">
        <f t="shared" si="4"/>
        <v>5</v>
      </c>
      <c r="R145" s="27">
        <f t="shared" si="5"/>
        <v>1.2</v>
      </c>
      <c r="S145" s="28">
        <f t="shared" si="40"/>
        <v>9.8000000000000007</v>
      </c>
      <c r="T145" s="28">
        <f t="shared" si="7"/>
        <v>0.47398238093225803</v>
      </c>
      <c r="U145" s="27">
        <f t="shared" si="8"/>
        <v>0.11136001398239161</v>
      </c>
      <c r="V145" s="26">
        <v>0</v>
      </c>
      <c r="W145" s="28">
        <f t="shared" si="41"/>
        <v>0.23494547152440942</v>
      </c>
      <c r="X145" s="27">
        <f t="shared" si="42"/>
        <v>35</v>
      </c>
      <c r="Y145" s="27">
        <f t="shared" si="43"/>
        <v>8.4925919637402068</v>
      </c>
      <c r="Z145" s="28">
        <f t="shared" si="44"/>
        <v>1</v>
      </c>
      <c r="AA145" s="36">
        <f t="shared" si="45"/>
        <v>0.19600000000000001</v>
      </c>
      <c r="AB145" s="36">
        <f t="shared" si="46"/>
        <v>0</v>
      </c>
      <c r="AC145" s="36">
        <f t="shared" si="47"/>
        <v>0</v>
      </c>
      <c r="AD145" s="37"/>
      <c r="AE145" s="37"/>
      <c r="AF145" s="37">
        <v>0.43821789606867423</v>
      </c>
      <c r="AG145" s="37">
        <v>0.49191110767116597</v>
      </c>
    </row>
    <row r="146" spans="1:33" x14ac:dyDescent="0.3">
      <c r="A146" s="42"/>
      <c r="B146" s="42"/>
      <c r="C146" s="42"/>
      <c r="D146" s="26">
        <v>7.4</v>
      </c>
      <c r="E146" s="26">
        <v>5.4</v>
      </c>
      <c r="F146" s="26">
        <v>24</v>
      </c>
      <c r="G146" s="26">
        <v>98</v>
      </c>
      <c r="H146" s="26">
        <v>0.4</v>
      </c>
      <c r="I146" s="26">
        <v>101</v>
      </c>
      <c r="J146" s="26">
        <v>50.5</v>
      </c>
      <c r="K146" s="28">
        <f t="shared" si="31"/>
        <v>2</v>
      </c>
      <c r="L146" s="26">
        <v>0.47</v>
      </c>
      <c r="M146" s="27"/>
      <c r="N146" s="27">
        <f t="shared" si="1"/>
        <v>0.95869000000000004</v>
      </c>
      <c r="O146" s="27">
        <f t="shared" si="2"/>
        <v>1.0345864770195246</v>
      </c>
      <c r="P146" s="27">
        <f t="shared" si="3"/>
        <v>0.4985188000000001</v>
      </c>
      <c r="Q146" s="27">
        <f t="shared" si="4"/>
        <v>5</v>
      </c>
      <c r="R146" s="27">
        <f t="shared" si="5"/>
        <v>1.2</v>
      </c>
      <c r="S146" s="28">
        <f t="shared" si="40"/>
        <v>33.799999999999997</v>
      </c>
      <c r="T146" s="28">
        <f t="shared" si="7"/>
        <v>0.48185319552615041</v>
      </c>
      <c r="U146" s="27">
        <f t="shared" si="8"/>
        <v>5.2457112275579547</v>
      </c>
      <c r="V146" s="26">
        <v>0</v>
      </c>
      <c r="W146" s="28">
        <f t="shared" si="41"/>
        <v>5</v>
      </c>
      <c r="X146" s="27">
        <f t="shared" si="42"/>
        <v>35</v>
      </c>
      <c r="Y146" s="27">
        <f t="shared" si="43"/>
        <v>0.49764366171331437</v>
      </c>
      <c r="Z146" s="28">
        <f t="shared" si="44"/>
        <v>0.69063238814580208</v>
      </c>
      <c r="AA146" s="36">
        <f t="shared" si="45"/>
        <v>0.67599999999999993</v>
      </c>
      <c r="AB146" s="36">
        <f t="shared" si="46"/>
        <v>0</v>
      </c>
      <c r="AC146" s="36">
        <f t="shared" si="47"/>
        <v>1</v>
      </c>
      <c r="AD146" s="37"/>
      <c r="AE146" s="37"/>
      <c r="AF146" s="37">
        <v>0.14753491143470099</v>
      </c>
      <c r="AG146" s="37">
        <v>0.23832523106488512</v>
      </c>
    </row>
    <row r="147" spans="1:33" x14ac:dyDescent="0.3">
      <c r="A147" s="42"/>
      <c r="B147" s="42"/>
      <c r="C147" s="42"/>
      <c r="D147" s="26">
        <v>7.4</v>
      </c>
      <c r="E147" s="26">
        <v>1</v>
      </c>
      <c r="F147" s="26">
        <v>9</v>
      </c>
      <c r="G147" s="26">
        <v>99</v>
      </c>
      <c r="H147" s="26">
        <v>0.4</v>
      </c>
      <c r="I147" s="26">
        <v>15.8</v>
      </c>
      <c r="J147" s="26">
        <v>13.2</v>
      </c>
      <c r="K147" s="28">
        <f t="shared" si="31"/>
        <v>1.196969696969697</v>
      </c>
      <c r="L147" s="26">
        <v>0.3</v>
      </c>
      <c r="M147" s="27"/>
      <c r="N147" s="27">
        <f t="shared" si="1"/>
        <v>0.99234999999999995</v>
      </c>
      <c r="O147" s="27">
        <f t="shared" si="2"/>
        <v>1.0345864770195246</v>
      </c>
      <c r="P147" s="27">
        <f t="shared" si="3"/>
        <v>0.3088313484848485</v>
      </c>
      <c r="Q147" s="27">
        <f t="shared" si="4"/>
        <v>5</v>
      </c>
      <c r="R147" s="27">
        <f t="shared" si="5"/>
        <v>1.2</v>
      </c>
      <c r="S147" s="28">
        <f t="shared" si="40"/>
        <v>15.799999999999999</v>
      </c>
      <c r="T147" s="28">
        <f t="shared" si="7"/>
        <v>0.2985070415520425</v>
      </c>
      <c r="U147" s="27">
        <f t="shared" si="8"/>
        <v>0.1681954191679009</v>
      </c>
      <c r="V147" s="26">
        <v>0</v>
      </c>
      <c r="W147" s="28">
        <f t="shared" si="41"/>
        <v>0.56345544913578616</v>
      </c>
      <c r="X147" s="27">
        <f t="shared" si="42"/>
        <v>35</v>
      </c>
      <c r="Y147" s="27">
        <f t="shared" si="43"/>
        <v>2.6299668402199252</v>
      </c>
      <c r="Z147" s="28">
        <f t="shared" si="44"/>
        <v>0.99573034014855555</v>
      </c>
      <c r="AA147" s="36">
        <f t="shared" si="45"/>
        <v>0.316</v>
      </c>
      <c r="AB147" s="36">
        <f t="shared" si="46"/>
        <v>0</v>
      </c>
      <c r="AC147" s="36">
        <f t="shared" si="47"/>
        <v>0</v>
      </c>
      <c r="AD147" s="37"/>
      <c r="AE147" s="37"/>
      <c r="AF147" s="37">
        <v>0.3118907667432082</v>
      </c>
      <c r="AG147" s="37">
        <v>0.47373148600433607</v>
      </c>
    </row>
    <row r="148" spans="1:33" x14ac:dyDescent="0.3">
      <c r="A148" s="42"/>
      <c r="B148" s="42"/>
      <c r="C148" s="42"/>
      <c r="D148" s="26">
        <v>7.4</v>
      </c>
      <c r="E148" s="26">
        <v>2.9</v>
      </c>
      <c r="F148" s="26">
        <v>4</v>
      </c>
      <c r="G148" s="26">
        <v>64</v>
      </c>
      <c r="H148" s="26">
        <v>0.4</v>
      </c>
      <c r="I148" s="26">
        <v>55.3</v>
      </c>
      <c r="J148" s="26">
        <v>33.700000000000003</v>
      </c>
      <c r="K148" s="28">
        <f t="shared" si="31"/>
        <v>1.6409495548961421</v>
      </c>
      <c r="L148" s="26">
        <v>0.4</v>
      </c>
      <c r="M148" s="27"/>
      <c r="N148" s="27">
        <f t="shared" si="1"/>
        <v>0.97781499999999999</v>
      </c>
      <c r="O148" s="27">
        <f t="shared" si="2"/>
        <v>1.0345864770195246</v>
      </c>
      <c r="P148" s="27">
        <f t="shared" si="3"/>
        <v>0.41718172314540053</v>
      </c>
      <c r="Q148" s="27">
        <f t="shared" si="4"/>
        <v>5</v>
      </c>
      <c r="R148" s="27">
        <f t="shared" si="5"/>
        <v>1.2</v>
      </c>
      <c r="S148" s="28">
        <f t="shared" si="40"/>
        <v>9.8000000000000007</v>
      </c>
      <c r="T148" s="28">
        <f t="shared" si="7"/>
        <v>0.4032352368912005</v>
      </c>
      <c r="U148" s="27">
        <f t="shared" si="8"/>
        <v>0.11136001398239161</v>
      </c>
      <c r="V148" s="26">
        <v>1</v>
      </c>
      <c r="W148" s="28">
        <f t="shared" si="41"/>
        <v>0.27616637583792897</v>
      </c>
      <c r="X148" s="27">
        <f t="shared" si="42"/>
        <v>35</v>
      </c>
      <c r="Y148" s="27">
        <f t="shared" si="43"/>
        <v>7.5090845525646941</v>
      </c>
      <c r="Z148" s="28">
        <f t="shared" si="44"/>
        <v>0.99999999999997025</v>
      </c>
      <c r="AA148" s="36">
        <f t="shared" si="45"/>
        <v>0.19600000000000001</v>
      </c>
      <c r="AB148" s="36">
        <f t="shared" si="46"/>
        <v>1</v>
      </c>
      <c r="AC148" s="36">
        <f t="shared" si="47"/>
        <v>0</v>
      </c>
      <c r="AD148" s="37"/>
      <c r="AE148" s="37"/>
      <c r="AF148" s="37">
        <v>0.54899769565278556</v>
      </c>
      <c r="AG148" s="37">
        <v>0.62671582658140401</v>
      </c>
    </row>
    <row r="149" spans="1:33" x14ac:dyDescent="0.3">
      <c r="A149" s="42"/>
      <c r="B149" s="42"/>
      <c r="C149" s="42"/>
      <c r="D149" s="26">
        <v>7.4</v>
      </c>
      <c r="E149" s="26">
        <v>4</v>
      </c>
      <c r="F149" s="26">
        <v>5</v>
      </c>
      <c r="G149" s="26">
        <v>89</v>
      </c>
      <c r="H149" s="26">
        <v>0.4</v>
      </c>
      <c r="I149" s="26">
        <v>75.599999999999994</v>
      </c>
      <c r="J149" s="26">
        <v>43</v>
      </c>
      <c r="K149" s="28">
        <f t="shared" si="31"/>
        <v>1.7581395348837208</v>
      </c>
      <c r="L149" s="26">
        <v>0.42</v>
      </c>
      <c r="M149" s="27"/>
      <c r="N149" s="27">
        <f t="shared" si="1"/>
        <v>0.96940000000000004</v>
      </c>
      <c r="O149" s="27">
        <f t="shared" si="2"/>
        <v>1.0345864770195246</v>
      </c>
      <c r="P149" s="27">
        <f t="shared" si="3"/>
        <v>0.44312852093023258</v>
      </c>
      <c r="Q149" s="27">
        <f t="shared" si="4"/>
        <v>5</v>
      </c>
      <c r="R149" s="27">
        <f t="shared" si="5"/>
        <v>1.2</v>
      </c>
      <c r="S149" s="28">
        <f t="shared" si="40"/>
        <v>11</v>
      </c>
      <c r="T149" s="28">
        <f t="shared" si="7"/>
        <v>0.42831462692883232</v>
      </c>
      <c r="U149" s="27">
        <f t="shared" si="8"/>
        <v>0.12204090780370019</v>
      </c>
      <c r="V149" s="26">
        <v>0</v>
      </c>
      <c r="W149" s="28">
        <f t="shared" si="41"/>
        <v>0.28493285106506111</v>
      </c>
      <c r="X149" s="27">
        <f t="shared" si="42"/>
        <v>35</v>
      </c>
      <c r="Y149" s="27">
        <f t="shared" si="43"/>
        <v>7.7184918288846447</v>
      </c>
      <c r="Z149" s="28">
        <f t="shared" si="44"/>
        <v>0.99999999999999412</v>
      </c>
      <c r="AA149" s="36">
        <f t="shared" si="45"/>
        <v>0.22</v>
      </c>
      <c r="AB149" s="36">
        <f t="shared" si="46"/>
        <v>0</v>
      </c>
      <c r="AC149" s="36">
        <f t="shared" si="47"/>
        <v>0</v>
      </c>
      <c r="AD149" s="37"/>
      <c r="AE149" s="37"/>
      <c r="AF149" s="37">
        <v>0.54377619812491151</v>
      </c>
      <c r="AG149" s="37">
        <v>0.57522845520047439</v>
      </c>
    </row>
    <row r="150" spans="1:33" x14ac:dyDescent="0.3">
      <c r="A150" s="42"/>
      <c r="B150" s="42"/>
      <c r="C150" s="42"/>
      <c r="D150" s="26">
        <v>7.4</v>
      </c>
      <c r="E150" s="26">
        <v>4.8</v>
      </c>
      <c r="F150" s="26">
        <v>12</v>
      </c>
      <c r="G150" s="26">
        <v>94</v>
      </c>
      <c r="H150" s="26">
        <v>0.4</v>
      </c>
      <c r="I150" s="26">
        <v>90</v>
      </c>
      <c r="J150" s="26">
        <v>49.4</v>
      </c>
      <c r="K150" s="28">
        <f t="shared" si="31"/>
        <v>1.8218623481781377</v>
      </c>
      <c r="L150" s="26">
        <v>0.43</v>
      </c>
      <c r="M150" s="27"/>
      <c r="N150" s="27">
        <f t="shared" si="1"/>
        <v>0.96328000000000003</v>
      </c>
      <c r="O150" s="27">
        <f t="shared" si="2"/>
        <v>1.0345864770195246</v>
      </c>
      <c r="P150" s="27">
        <f t="shared" si="3"/>
        <v>0.45629052631578954</v>
      </c>
      <c r="Q150" s="27">
        <f t="shared" si="4"/>
        <v>5</v>
      </c>
      <c r="R150" s="27">
        <f t="shared" si="5"/>
        <v>1.2</v>
      </c>
      <c r="S150" s="28">
        <f t="shared" si="40"/>
        <v>19.399999999999999</v>
      </c>
      <c r="T150" s="28">
        <f t="shared" si="7"/>
        <v>0.44103662327994886</v>
      </c>
      <c r="U150" s="27">
        <f t="shared" si="8"/>
        <v>0.20807218920420215</v>
      </c>
      <c r="V150" s="26">
        <v>0</v>
      </c>
      <c r="W150" s="28">
        <f t="shared" si="41"/>
        <v>0.47177984371635256</v>
      </c>
      <c r="X150" s="27">
        <f t="shared" si="42"/>
        <v>35</v>
      </c>
      <c r="Y150" s="27">
        <f t="shared" si="43"/>
        <v>5.0974736735422832</v>
      </c>
      <c r="Z150" s="28">
        <f t="shared" si="44"/>
        <v>0.99999982789186614</v>
      </c>
      <c r="AA150" s="36">
        <f t="shared" si="45"/>
        <v>0.38799999999999996</v>
      </c>
      <c r="AB150" s="36">
        <f t="shared" si="46"/>
        <v>0</v>
      </c>
      <c r="AC150" s="36">
        <f t="shared" si="47"/>
        <v>0</v>
      </c>
      <c r="AD150" s="37"/>
      <c r="AE150" s="37"/>
      <c r="AF150" s="37">
        <v>0.5559903219486223</v>
      </c>
      <c r="AG150" s="37">
        <v>0.64083982342404577</v>
      </c>
    </row>
    <row r="151" spans="1:33" x14ac:dyDescent="0.3">
      <c r="A151" s="42"/>
      <c r="B151" s="42"/>
      <c r="C151" s="42"/>
      <c r="D151" s="26">
        <v>7.4</v>
      </c>
      <c r="E151" s="26">
        <v>6.1</v>
      </c>
      <c r="F151" s="26">
        <v>12</v>
      </c>
      <c r="G151" s="26">
        <v>96</v>
      </c>
      <c r="H151" s="26">
        <v>0.4</v>
      </c>
      <c r="I151" s="26">
        <v>114</v>
      </c>
      <c r="J151" s="26">
        <v>60.4</v>
      </c>
      <c r="K151" s="28">
        <f t="shared" si="31"/>
        <v>1.8874172185430464</v>
      </c>
      <c r="L151" s="26">
        <v>0.44</v>
      </c>
      <c r="M151" s="27"/>
      <c r="N151" s="27">
        <f t="shared" si="1"/>
        <v>0.95333500000000004</v>
      </c>
      <c r="O151" s="27">
        <f t="shared" si="2"/>
        <v>1.0345864770195246</v>
      </c>
      <c r="P151" s="27">
        <f t="shared" si="3"/>
        <v>0.46782863245033113</v>
      </c>
      <c r="Q151" s="27">
        <f t="shared" si="4"/>
        <v>5</v>
      </c>
      <c r="R151" s="27">
        <f t="shared" si="5"/>
        <v>1.2</v>
      </c>
      <c r="S151" s="28">
        <f t="shared" si="40"/>
        <v>19.399999999999999</v>
      </c>
      <c r="T151" s="28">
        <f t="shared" si="7"/>
        <v>0.45218900772612974</v>
      </c>
      <c r="U151" s="27">
        <f t="shared" si="8"/>
        <v>0.20807218920420215</v>
      </c>
      <c r="V151" s="26">
        <v>1</v>
      </c>
      <c r="W151" s="28">
        <f t="shared" si="41"/>
        <v>0.46014428844812161</v>
      </c>
      <c r="X151" s="27">
        <f t="shared" si="42"/>
        <v>35</v>
      </c>
      <c r="Y151" s="27">
        <f t="shared" si="43"/>
        <v>5.4961679683744631</v>
      </c>
      <c r="Z151" s="28">
        <f t="shared" si="44"/>
        <v>0.99999998059335815</v>
      </c>
      <c r="AA151" s="36">
        <f t="shared" si="45"/>
        <v>0.38799999999999996</v>
      </c>
      <c r="AB151" s="36">
        <f t="shared" si="46"/>
        <v>1</v>
      </c>
      <c r="AC151" s="36">
        <f t="shared" si="47"/>
        <v>0</v>
      </c>
      <c r="AD151" s="37"/>
      <c r="AE151" s="37"/>
      <c r="AF151" s="37">
        <v>0.73429662844779509</v>
      </c>
      <c r="AG151" s="37">
        <v>0.72600846540621766</v>
      </c>
    </row>
    <row r="152" spans="1:33" x14ac:dyDescent="0.3">
      <c r="A152" s="42"/>
      <c r="B152" s="42"/>
      <c r="C152" s="42"/>
      <c r="D152" s="26">
        <v>7.4</v>
      </c>
      <c r="E152" s="26">
        <v>1.1000000000000001</v>
      </c>
      <c r="F152" s="26">
        <v>4</v>
      </c>
      <c r="G152" s="26">
        <v>99</v>
      </c>
      <c r="H152" s="26">
        <v>0.4</v>
      </c>
      <c r="I152" s="26">
        <v>17.899999999999999</v>
      </c>
      <c r="J152" s="26">
        <v>14.9</v>
      </c>
      <c r="K152" s="28">
        <f t="shared" si="31"/>
        <v>1.2013422818791946</v>
      </c>
      <c r="L152" s="26">
        <v>0.3</v>
      </c>
      <c r="M152" s="27"/>
      <c r="N152" s="27">
        <f t="shared" si="1"/>
        <v>0.99158500000000005</v>
      </c>
      <c r="O152" s="27">
        <f t="shared" si="2"/>
        <v>1.0345864770195246</v>
      </c>
      <c r="P152" s="27">
        <f t="shared" si="3"/>
        <v>0.30972057651006712</v>
      </c>
      <c r="Q152" s="27">
        <f t="shared" si="4"/>
        <v>5</v>
      </c>
      <c r="R152" s="27">
        <f t="shared" si="5"/>
        <v>1.2</v>
      </c>
      <c r="S152" s="28">
        <f t="shared" si="40"/>
        <v>9.8000000000000007</v>
      </c>
      <c r="T152" s="28">
        <f t="shared" si="7"/>
        <v>0.29936654246856365</v>
      </c>
      <c r="U152" s="27">
        <f t="shared" si="8"/>
        <v>0.11136001398239161</v>
      </c>
      <c r="V152" s="26">
        <v>0</v>
      </c>
      <c r="W152" s="28">
        <f t="shared" si="41"/>
        <v>0.37198550333688502</v>
      </c>
      <c r="X152" s="27">
        <f t="shared" si="42"/>
        <v>35</v>
      </c>
      <c r="Y152" s="27">
        <f t="shared" si="43"/>
        <v>4.9212749191485097</v>
      </c>
      <c r="Z152" s="28">
        <f t="shared" si="44"/>
        <v>0.99999957008875651</v>
      </c>
      <c r="AA152" s="36">
        <f t="shared" si="45"/>
        <v>0.19600000000000001</v>
      </c>
      <c r="AB152" s="36">
        <f t="shared" si="46"/>
        <v>0</v>
      </c>
      <c r="AC152" s="36">
        <f t="shared" si="47"/>
        <v>0</v>
      </c>
      <c r="AD152" s="37"/>
      <c r="AE152" s="37"/>
      <c r="AF152" s="37">
        <v>0.36097461247510343</v>
      </c>
      <c r="AG152" s="37">
        <v>0.57553981132796073</v>
      </c>
    </row>
    <row r="153" spans="1:33" x14ac:dyDescent="0.3">
      <c r="A153" s="42"/>
      <c r="B153" s="42"/>
      <c r="C153" s="42"/>
      <c r="D153" s="26">
        <v>7.4</v>
      </c>
      <c r="E153" s="26">
        <v>3</v>
      </c>
      <c r="F153" s="26">
        <v>6</v>
      </c>
      <c r="G153" s="26">
        <v>85</v>
      </c>
      <c r="H153" s="26">
        <v>0.4</v>
      </c>
      <c r="I153" s="26">
        <v>53.2</v>
      </c>
      <c r="J153" s="26">
        <v>31.2</v>
      </c>
      <c r="K153" s="28">
        <f t="shared" si="31"/>
        <v>1.7051282051282053</v>
      </c>
      <c r="L153" s="26">
        <v>0.42</v>
      </c>
      <c r="M153" s="27"/>
      <c r="N153" s="27">
        <f t="shared" si="1"/>
        <v>0.97704999999999997</v>
      </c>
      <c r="O153" s="27">
        <f t="shared" si="2"/>
        <v>1.0345864770195246</v>
      </c>
      <c r="P153" s="27">
        <f t="shared" si="3"/>
        <v>0.43315883333333333</v>
      </c>
      <c r="Q153" s="27">
        <f t="shared" si="4"/>
        <v>5</v>
      </c>
      <c r="R153" s="27">
        <f t="shared" si="5"/>
        <v>1.2</v>
      </c>
      <c r="S153" s="28">
        <f t="shared" si="40"/>
        <v>12.2</v>
      </c>
      <c r="T153" s="28">
        <f t="shared" si="7"/>
        <v>0.41867822840792729</v>
      </c>
      <c r="U153" s="27">
        <f t="shared" si="8"/>
        <v>0.13303475154594152</v>
      </c>
      <c r="V153" s="26">
        <v>1</v>
      </c>
      <c r="W153" s="28">
        <f t="shared" si="41"/>
        <v>0.31774938967287997</v>
      </c>
      <c r="X153" s="27">
        <f t="shared" si="42"/>
        <v>35</v>
      </c>
      <c r="Y153" s="27">
        <f t="shared" si="43"/>
        <v>6.7444196461824193</v>
      </c>
      <c r="Z153" s="28">
        <f t="shared" si="44"/>
        <v>0.99999999999231803</v>
      </c>
      <c r="AA153" s="36">
        <f t="shared" si="45"/>
        <v>0.24399999999999999</v>
      </c>
      <c r="AB153" s="36">
        <f t="shared" si="46"/>
        <v>1</v>
      </c>
      <c r="AC153" s="36">
        <f t="shared" si="47"/>
        <v>0</v>
      </c>
      <c r="AD153" s="37"/>
      <c r="AE153" s="37"/>
      <c r="AF153" s="37">
        <v>0.59990709889464289</v>
      </c>
      <c r="AG153" s="37">
        <v>0.599365400697081</v>
      </c>
    </row>
    <row r="154" spans="1:33" x14ac:dyDescent="0.3">
      <c r="A154" s="42"/>
      <c r="B154" s="42"/>
      <c r="C154" s="42"/>
      <c r="D154" s="26">
        <v>7.4</v>
      </c>
      <c r="E154" s="26">
        <v>3.8</v>
      </c>
      <c r="F154" s="26">
        <v>4</v>
      </c>
      <c r="G154" s="26">
        <v>95</v>
      </c>
      <c r="H154" s="26">
        <v>0.4</v>
      </c>
      <c r="I154" s="26">
        <v>68</v>
      </c>
      <c r="J154" s="26">
        <v>38</v>
      </c>
      <c r="K154" s="28">
        <f t="shared" si="31"/>
        <v>1.7894736842105263</v>
      </c>
      <c r="L154" s="26">
        <v>0.43</v>
      </c>
      <c r="M154" s="27"/>
      <c r="N154" s="27">
        <f t="shared" si="1"/>
        <v>0.97092999999999996</v>
      </c>
      <c r="O154" s="27">
        <f t="shared" si="2"/>
        <v>1.0345864770195246</v>
      </c>
      <c r="P154" s="27">
        <f t="shared" si="3"/>
        <v>0.45173795789473681</v>
      </c>
      <c r="Q154" s="27">
        <f t="shared" si="4"/>
        <v>5</v>
      </c>
      <c r="R154" s="27">
        <f t="shared" si="5"/>
        <v>1.2</v>
      </c>
      <c r="S154" s="28">
        <f t="shared" si="40"/>
        <v>9.8000000000000007</v>
      </c>
      <c r="T154" s="28">
        <f t="shared" si="7"/>
        <v>0.43663624832611425</v>
      </c>
      <c r="U154" s="27">
        <f t="shared" si="8"/>
        <v>0.11136001398239161</v>
      </c>
      <c r="V154" s="26">
        <v>0</v>
      </c>
      <c r="W154" s="28">
        <f t="shared" si="41"/>
        <v>0.25504069900128679</v>
      </c>
      <c r="X154" s="27">
        <f t="shared" si="42"/>
        <v>35</v>
      </c>
      <c r="Y154" s="27">
        <f t="shared" si="43"/>
        <v>8.0662464678993153</v>
      </c>
      <c r="Z154" s="28">
        <f t="shared" si="44"/>
        <v>0.99999999999999967</v>
      </c>
      <c r="AA154" s="36">
        <f t="shared" si="45"/>
        <v>0.19600000000000001</v>
      </c>
      <c r="AB154" s="36">
        <f t="shared" si="46"/>
        <v>0</v>
      </c>
      <c r="AC154" s="36">
        <f t="shared" si="47"/>
        <v>0</v>
      </c>
      <c r="AD154" s="37"/>
      <c r="AE154" s="37"/>
      <c r="AF154" s="37">
        <v>0.37104020872819216</v>
      </c>
      <c r="AG154" s="37">
        <v>0.51031960970330625</v>
      </c>
    </row>
    <row r="155" spans="1:33" x14ac:dyDescent="0.3">
      <c r="A155" s="42"/>
      <c r="B155" s="42"/>
      <c r="C155" s="42"/>
      <c r="D155" s="26">
        <v>7.4</v>
      </c>
      <c r="E155" s="26">
        <v>4.5999999999999996</v>
      </c>
      <c r="F155" s="26">
        <v>4</v>
      </c>
      <c r="G155" s="26">
        <v>98</v>
      </c>
      <c r="H155" s="26">
        <v>0.4</v>
      </c>
      <c r="I155" s="26">
        <v>82.6</v>
      </c>
      <c r="J155" s="26">
        <v>44.6</v>
      </c>
      <c r="K155" s="28">
        <f t="shared" si="31"/>
        <v>1.8520179372197307</v>
      </c>
      <c r="L155" s="26">
        <v>0.44</v>
      </c>
      <c r="M155" s="27"/>
      <c r="N155" s="27">
        <f t="shared" si="1"/>
        <v>0.96480999999999995</v>
      </c>
      <c r="O155" s="27">
        <f t="shared" si="2"/>
        <v>1.0345864770195246</v>
      </c>
      <c r="P155" s="27">
        <f t="shared" si="3"/>
        <v>0.46457981076233179</v>
      </c>
      <c r="Q155" s="27">
        <f t="shared" si="4"/>
        <v>5</v>
      </c>
      <c r="R155" s="27">
        <f t="shared" si="5"/>
        <v>1.2</v>
      </c>
      <c r="S155" s="28">
        <f t="shared" si="40"/>
        <v>9.8000000000000007</v>
      </c>
      <c r="T155" s="28">
        <f t="shared" si="7"/>
        <v>0.44904879493564492</v>
      </c>
      <c r="U155" s="27">
        <f t="shared" si="8"/>
        <v>0.11136001398239161</v>
      </c>
      <c r="V155" s="26">
        <v>0</v>
      </c>
      <c r="W155" s="28">
        <f t="shared" si="41"/>
        <v>0.24799089817923034</v>
      </c>
      <c r="X155" s="27">
        <f t="shared" si="42"/>
        <v>35</v>
      </c>
      <c r="Y155" s="27">
        <f t="shared" si="43"/>
        <v>8.4239948491946297</v>
      </c>
      <c r="Z155" s="28">
        <f t="shared" si="44"/>
        <v>1</v>
      </c>
      <c r="AA155" s="36">
        <f t="shared" si="45"/>
        <v>0.19600000000000001</v>
      </c>
      <c r="AB155" s="36">
        <f t="shared" si="46"/>
        <v>0</v>
      </c>
      <c r="AC155" s="36">
        <f t="shared" si="47"/>
        <v>0</v>
      </c>
      <c r="AD155" s="37"/>
      <c r="AE155" s="37"/>
      <c r="AF155" s="37">
        <v>0.27200584251439619</v>
      </c>
      <c r="AG155" s="37">
        <v>0.37381303396316545</v>
      </c>
    </row>
    <row r="156" spans="1:33" x14ac:dyDescent="0.3">
      <c r="A156" s="42"/>
      <c r="B156" s="42"/>
      <c r="C156" s="42"/>
      <c r="D156" s="26">
        <v>7.4</v>
      </c>
      <c r="E156" s="26">
        <v>5.5</v>
      </c>
      <c r="F156" s="26">
        <v>24</v>
      </c>
      <c r="G156" s="26">
        <v>89</v>
      </c>
      <c r="H156" s="26">
        <v>0.4</v>
      </c>
      <c r="I156" s="26">
        <v>99.5</v>
      </c>
      <c r="J156" s="26">
        <v>52.5</v>
      </c>
      <c r="K156" s="28">
        <f t="shared" si="31"/>
        <v>1.8952380952380952</v>
      </c>
      <c r="L156" s="26">
        <v>0.45</v>
      </c>
      <c r="M156" s="27"/>
      <c r="N156" s="27">
        <f t="shared" si="1"/>
        <v>0.95792500000000003</v>
      </c>
      <c r="O156" s="27">
        <f t="shared" si="2"/>
        <v>1.0345864770195246</v>
      </c>
      <c r="P156" s="27">
        <f t="shared" si="3"/>
        <v>0.47202894761904762</v>
      </c>
      <c r="Q156" s="27">
        <f t="shared" si="4"/>
        <v>5</v>
      </c>
      <c r="R156" s="27">
        <f t="shared" si="5"/>
        <v>1.2</v>
      </c>
      <c r="S156" s="28">
        <f t="shared" si="40"/>
        <v>33.799999999999997</v>
      </c>
      <c r="T156" s="28">
        <f t="shared" si="7"/>
        <v>0.45624890533934515</v>
      </c>
      <c r="U156" s="27">
        <f t="shared" si="8"/>
        <v>5.2457112275579547</v>
      </c>
      <c r="V156" s="26">
        <v>1</v>
      </c>
      <c r="W156" s="28">
        <f t="shared" si="41"/>
        <v>5</v>
      </c>
      <c r="X156" s="27">
        <f t="shared" si="42"/>
        <v>35</v>
      </c>
      <c r="Y156" s="27">
        <f t="shared" si="43"/>
        <v>0.28150374225571406</v>
      </c>
      <c r="Z156" s="28">
        <f t="shared" si="44"/>
        <v>0.61083797090691316</v>
      </c>
      <c r="AA156" s="36">
        <f t="shared" si="45"/>
        <v>0.67599999999999993</v>
      </c>
      <c r="AB156" s="36">
        <f t="shared" si="46"/>
        <v>0</v>
      </c>
      <c r="AC156" s="36">
        <f t="shared" si="47"/>
        <v>0</v>
      </c>
      <c r="AD156" s="37"/>
      <c r="AE156" s="37"/>
      <c r="AF156" s="37">
        <v>0.57370061819451212</v>
      </c>
      <c r="AG156" s="37">
        <v>0.31391106856163231</v>
      </c>
    </row>
    <row r="157" spans="1:33" x14ac:dyDescent="0.3">
      <c r="A157" s="42"/>
      <c r="B157" s="42"/>
      <c r="C157" s="42"/>
      <c r="D157" s="26">
        <v>7.4</v>
      </c>
      <c r="E157" s="26">
        <v>9.1</v>
      </c>
      <c r="F157" s="26">
        <v>15</v>
      </c>
      <c r="G157" s="26">
        <v>81</v>
      </c>
      <c r="H157" s="26">
        <v>0.4</v>
      </c>
      <c r="I157" s="26">
        <v>169.3</v>
      </c>
      <c r="J157" s="26">
        <v>86.3</v>
      </c>
      <c r="K157" s="28">
        <f t="shared" si="31"/>
        <v>1.961761297798378</v>
      </c>
      <c r="L157" s="26">
        <v>0.43</v>
      </c>
      <c r="M157" s="27"/>
      <c r="N157" s="27">
        <f t="shared" si="1"/>
        <v>0.93038500000000002</v>
      </c>
      <c r="O157" s="27">
        <f t="shared" si="2"/>
        <v>1.0345864770195246</v>
      </c>
      <c r="P157" s="27">
        <f t="shared" si="3"/>
        <v>0.4745502541135575</v>
      </c>
      <c r="Q157" s="27">
        <f t="shared" si="4"/>
        <v>5</v>
      </c>
      <c r="R157" s="27">
        <f t="shared" si="5"/>
        <v>1.2</v>
      </c>
      <c r="S157" s="28">
        <f t="shared" si="40"/>
        <v>23</v>
      </c>
      <c r="T157" s="28">
        <f t="shared" si="7"/>
        <v>0.4586859239458258</v>
      </c>
      <c r="U157" s="27">
        <f t="shared" si="8"/>
        <v>0.25694061830425469</v>
      </c>
      <c r="V157" s="26">
        <v>1</v>
      </c>
      <c r="W157" s="28">
        <f t="shared" si="41"/>
        <v>0.56016678273868559</v>
      </c>
      <c r="X157" s="27">
        <f t="shared" si="42"/>
        <v>35</v>
      </c>
      <c r="Y157" s="27">
        <f t="shared" si="43"/>
        <v>4.7888812254707904</v>
      </c>
      <c r="Z157" s="28">
        <f t="shared" si="44"/>
        <v>0.99999916143147205</v>
      </c>
      <c r="AA157" s="36">
        <f t="shared" si="45"/>
        <v>0.46</v>
      </c>
      <c r="AB157" s="36">
        <f t="shared" si="46"/>
        <v>1</v>
      </c>
      <c r="AC157" s="36">
        <f t="shared" si="47"/>
        <v>0</v>
      </c>
      <c r="AD157" s="37"/>
      <c r="AE157" s="37"/>
      <c r="AF157" s="37">
        <v>0.82625423848750401</v>
      </c>
      <c r="AG157" s="37">
        <v>0.71999151336806622</v>
      </c>
    </row>
    <row r="158" spans="1:33" x14ac:dyDescent="0.3">
      <c r="A158" s="42"/>
      <c r="B158" s="42"/>
      <c r="C158" s="42"/>
      <c r="D158" s="26">
        <v>7.4</v>
      </c>
      <c r="E158" s="26">
        <v>1.2</v>
      </c>
      <c r="F158" s="26">
        <v>3</v>
      </c>
      <c r="G158" s="26">
        <v>97</v>
      </c>
      <c r="H158" s="26">
        <v>0.4</v>
      </c>
      <c r="I158" s="26">
        <v>20</v>
      </c>
      <c r="J158" s="26">
        <v>14</v>
      </c>
      <c r="K158" s="28">
        <f t="shared" si="31"/>
        <v>1.4285714285714286</v>
      </c>
      <c r="L158" s="26">
        <v>0.36</v>
      </c>
      <c r="M158" s="27"/>
      <c r="N158" s="27">
        <f t="shared" si="1"/>
        <v>0.99082000000000003</v>
      </c>
      <c r="O158" s="27">
        <f t="shared" si="2"/>
        <v>1.0345864770195246</v>
      </c>
      <c r="P158" s="27">
        <f t="shared" si="3"/>
        <v>0.3680188571428572</v>
      </c>
      <c r="Q158" s="27">
        <f t="shared" si="4"/>
        <v>5</v>
      </c>
      <c r="R158" s="27">
        <f t="shared" si="5"/>
        <v>1.2</v>
      </c>
      <c r="S158" s="28">
        <f t="shared" si="40"/>
        <v>8.6</v>
      </c>
      <c r="T158" s="28">
        <f t="shared" si="7"/>
        <v>0.35571589743088439</v>
      </c>
      <c r="U158" s="27">
        <f t="shared" si="8"/>
        <v>0.10098736556838772</v>
      </c>
      <c r="V158" s="26">
        <v>0</v>
      </c>
      <c r="W158" s="28">
        <f t="shared" si="41"/>
        <v>0.28389893816317158</v>
      </c>
      <c r="X158" s="27">
        <f t="shared" si="42"/>
        <v>35</v>
      </c>
      <c r="Y158" s="27">
        <f t="shared" si="43"/>
        <v>6.108938439663123</v>
      </c>
      <c r="Z158" s="28">
        <f t="shared" si="44"/>
        <v>0.99999999949852003</v>
      </c>
      <c r="AA158" s="36">
        <f t="shared" si="45"/>
        <v>0.17199999999999999</v>
      </c>
      <c r="AB158" s="36">
        <f t="shared" si="46"/>
        <v>0</v>
      </c>
      <c r="AC158" s="36">
        <f t="shared" si="47"/>
        <v>0</v>
      </c>
      <c r="AD158" s="37"/>
      <c r="AE158" s="37"/>
      <c r="AF158" s="37">
        <v>0.45059876947514232</v>
      </c>
      <c r="AG158" s="37">
        <v>0.53149785201858768</v>
      </c>
    </row>
    <row r="159" spans="1:33" x14ac:dyDescent="0.3">
      <c r="A159" s="42"/>
      <c r="B159" s="42"/>
      <c r="C159" s="42"/>
      <c r="D159" s="26">
        <v>7.4</v>
      </c>
      <c r="E159" s="26">
        <v>2</v>
      </c>
      <c r="F159" s="26">
        <v>7</v>
      </c>
      <c r="G159" s="26">
        <v>93</v>
      </c>
      <c r="H159" s="26">
        <v>0.4</v>
      </c>
      <c r="I159" s="26">
        <v>34.700000000000003</v>
      </c>
      <c r="J159" s="26">
        <v>20.7</v>
      </c>
      <c r="K159" s="28">
        <f t="shared" si="31"/>
        <v>1.6763285024154591</v>
      </c>
      <c r="L159" s="26">
        <v>0.42</v>
      </c>
      <c r="M159" s="27"/>
      <c r="N159" s="27">
        <f t="shared" si="1"/>
        <v>0.98470000000000002</v>
      </c>
      <c r="O159" s="27">
        <f t="shared" si="2"/>
        <v>1.0345864770195246</v>
      </c>
      <c r="P159" s="27">
        <f t="shared" si="3"/>
        <v>0.4291769758454107</v>
      </c>
      <c r="Q159" s="27">
        <f t="shared" si="4"/>
        <v>5</v>
      </c>
      <c r="R159" s="27">
        <f t="shared" si="5"/>
        <v>1.2</v>
      </c>
      <c r="S159" s="28">
        <f t="shared" si="40"/>
        <v>13.4</v>
      </c>
      <c r="T159" s="28">
        <f t="shared" si="7"/>
        <v>0.41482948538221742</v>
      </c>
      <c r="U159" s="27">
        <f t="shared" si="8"/>
        <v>0.14436344918824284</v>
      </c>
      <c r="V159" s="26">
        <v>1</v>
      </c>
      <c r="W159" s="28">
        <f t="shared" si="41"/>
        <v>0.34800672149721618</v>
      </c>
      <c r="X159" s="27">
        <f t="shared" si="42"/>
        <v>35</v>
      </c>
      <c r="Y159" s="27">
        <f t="shared" si="43"/>
        <v>5.7143959386641168</v>
      </c>
      <c r="Z159" s="28">
        <f t="shared" si="44"/>
        <v>0.99999999449528032</v>
      </c>
      <c r="AA159" s="36">
        <f t="shared" si="45"/>
        <v>0.26800000000000002</v>
      </c>
      <c r="AB159" s="36">
        <f t="shared" si="46"/>
        <v>1</v>
      </c>
      <c r="AC159" s="36">
        <f t="shared" si="47"/>
        <v>0</v>
      </c>
      <c r="AD159" s="37"/>
      <c r="AE159" s="37"/>
      <c r="AF159" s="37">
        <v>0.70003348436089818</v>
      </c>
      <c r="AG159" s="37">
        <v>0.62908794850159466</v>
      </c>
    </row>
    <row r="160" spans="1:33" x14ac:dyDescent="0.3">
      <c r="A160" s="42"/>
      <c r="B160" s="42"/>
      <c r="C160" s="42"/>
      <c r="D160" s="26">
        <v>7.4</v>
      </c>
      <c r="E160" s="26">
        <v>2.8</v>
      </c>
      <c r="F160" s="26">
        <v>9</v>
      </c>
      <c r="G160" s="26">
        <v>92</v>
      </c>
      <c r="H160" s="26">
        <v>0.4</v>
      </c>
      <c r="I160" s="26">
        <v>49.6</v>
      </c>
      <c r="J160" s="26">
        <v>27.6</v>
      </c>
      <c r="K160" s="28">
        <f t="shared" si="31"/>
        <v>1.7971014492753623</v>
      </c>
      <c r="L160" s="26">
        <v>0.44</v>
      </c>
      <c r="M160" s="27"/>
      <c r="N160" s="27">
        <f t="shared" si="1"/>
        <v>0.97858000000000001</v>
      </c>
      <c r="O160" s="27">
        <f t="shared" si="2"/>
        <v>1.0345864770195246</v>
      </c>
      <c r="P160" s="27">
        <f t="shared" si="3"/>
        <v>0.45723795942028983</v>
      </c>
      <c r="Q160" s="27">
        <f t="shared" si="4"/>
        <v>5</v>
      </c>
      <c r="R160" s="27">
        <f t="shared" si="5"/>
        <v>1.2</v>
      </c>
      <c r="S160" s="28">
        <f t="shared" si="40"/>
        <v>15.799999999999999</v>
      </c>
      <c r="T160" s="28">
        <f t="shared" si="7"/>
        <v>0.44195238346582499</v>
      </c>
      <c r="U160" s="27">
        <f t="shared" si="8"/>
        <v>0.1681954191679009</v>
      </c>
      <c r="V160" s="26">
        <v>1</v>
      </c>
      <c r="W160" s="28">
        <f t="shared" si="41"/>
        <v>0.38057362163973263</v>
      </c>
      <c r="X160" s="27">
        <f t="shared" si="42"/>
        <v>35</v>
      </c>
      <c r="Y160" s="27">
        <f t="shared" si="43"/>
        <v>5.5766331232331288</v>
      </c>
      <c r="Z160" s="28">
        <f t="shared" si="44"/>
        <v>0.99999998773908638</v>
      </c>
      <c r="AA160" s="36">
        <f t="shared" si="45"/>
        <v>0.316</v>
      </c>
      <c r="AB160" s="36">
        <f t="shared" si="46"/>
        <v>1</v>
      </c>
      <c r="AC160" s="36">
        <f t="shared" si="47"/>
        <v>0</v>
      </c>
      <c r="AD160" s="37"/>
      <c r="AE160" s="37"/>
      <c r="AF160" s="37">
        <v>0.74222119693733679</v>
      </c>
      <c r="AG160" s="37">
        <v>0.72541609267496543</v>
      </c>
    </row>
    <row r="161" spans="1:33" x14ac:dyDescent="0.3">
      <c r="A161" s="42"/>
      <c r="B161" s="42"/>
      <c r="C161" s="42"/>
      <c r="D161" s="26">
        <v>7.4</v>
      </c>
      <c r="E161" s="26">
        <v>3.6</v>
      </c>
      <c r="F161" s="26">
        <v>3</v>
      </c>
      <c r="G161" s="26">
        <v>96</v>
      </c>
      <c r="H161" s="26">
        <v>0.4</v>
      </c>
      <c r="I161" s="26">
        <v>64.2</v>
      </c>
      <c r="J161" s="26">
        <v>34.200000000000003</v>
      </c>
      <c r="K161" s="28">
        <f t="shared" si="31"/>
        <v>1.8771929824561402</v>
      </c>
      <c r="L161" s="26">
        <v>0.45</v>
      </c>
      <c r="M161" s="27"/>
      <c r="N161" s="27">
        <f t="shared" si="1"/>
        <v>0.97245999999999999</v>
      </c>
      <c r="O161" s="27">
        <f t="shared" si="2"/>
        <v>1.0345864770195246</v>
      </c>
      <c r="P161" s="27">
        <f t="shared" si="3"/>
        <v>0.47462872280701746</v>
      </c>
      <c r="Q161" s="27">
        <f t="shared" si="4"/>
        <v>5</v>
      </c>
      <c r="R161" s="27">
        <f t="shared" si="5"/>
        <v>1.2</v>
      </c>
      <c r="S161" s="28">
        <f t="shared" si="40"/>
        <v>8.6</v>
      </c>
      <c r="T161" s="28">
        <f t="shared" si="7"/>
        <v>0.45876176941181918</v>
      </c>
      <c r="U161" s="27">
        <f t="shared" si="8"/>
        <v>0.10098736556838772</v>
      </c>
      <c r="V161" s="26">
        <v>0</v>
      </c>
      <c r="W161" s="28">
        <f t="shared" si="41"/>
        <v>0.22013029921360741</v>
      </c>
      <c r="X161" s="27">
        <f t="shared" si="42"/>
        <v>35</v>
      </c>
      <c r="Y161" s="27">
        <f t="shared" si="43"/>
        <v>8.5879433368858678</v>
      </c>
      <c r="Z161" s="28">
        <f t="shared" si="44"/>
        <v>1</v>
      </c>
      <c r="AA161" s="36">
        <f t="shared" si="45"/>
        <v>0.17199999999999999</v>
      </c>
      <c r="AB161" s="36">
        <f t="shared" si="46"/>
        <v>0</v>
      </c>
      <c r="AC161" s="36">
        <f t="shared" si="47"/>
        <v>0</v>
      </c>
      <c r="AD161" s="37"/>
      <c r="AE161" s="37"/>
      <c r="AF161" s="37">
        <v>0.20263178336391813</v>
      </c>
      <c r="AG161" s="37">
        <v>0.47318195021233034</v>
      </c>
    </row>
    <row r="162" spans="1:33" x14ac:dyDescent="0.3">
      <c r="A162" s="42"/>
      <c r="B162" s="42"/>
      <c r="C162" s="42"/>
      <c r="D162" s="26">
        <v>7.4</v>
      </c>
      <c r="E162" s="26">
        <v>4.4000000000000004</v>
      </c>
      <c r="F162" s="26">
        <v>5</v>
      </c>
      <c r="G162" s="26">
        <v>94</v>
      </c>
      <c r="H162" s="26">
        <v>0.4</v>
      </c>
      <c r="I162" s="26">
        <v>78.599999999999994</v>
      </c>
      <c r="J162" s="26">
        <v>40.6</v>
      </c>
      <c r="K162" s="28">
        <f t="shared" si="31"/>
        <v>1.9359605911330047</v>
      </c>
      <c r="L162" s="26">
        <v>0.46</v>
      </c>
      <c r="M162" s="27"/>
      <c r="N162" s="27">
        <f t="shared" si="1"/>
        <v>0.96633999999999998</v>
      </c>
      <c r="O162" s="27">
        <f t="shared" si="2"/>
        <v>1.0345864770195246</v>
      </c>
      <c r="P162" s="27">
        <f t="shared" si="3"/>
        <v>0.48640700098522166</v>
      </c>
      <c r="Q162" s="27">
        <f t="shared" si="4"/>
        <v>5</v>
      </c>
      <c r="R162" s="27">
        <f t="shared" si="5"/>
        <v>1.2</v>
      </c>
      <c r="S162" s="28">
        <f t="shared" si="40"/>
        <v>11</v>
      </c>
      <c r="T162" s="28">
        <f t="shared" si="7"/>
        <v>0.47014629689195353</v>
      </c>
      <c r="U162" s="27">
        <f t="shared" si="8"/>
        <v>0.12204090780370019</v>
      </c>
      <c r="V162" s="26">
        <v>0</v>
      </c>
      <c r="W162" s="28">
        <f t="shared" si="41"/>
        <v>0.25958070628331881</v>
      </c>
      <c r="X162" s="27">
        <f t="shared" si="42"/>
        <v>35</v>
      </c>
      <c r="Y162" s="27">
        <f t="shared" si="43"/>
        <v>8.0995056638588316</v>
      </c>
      <c r="Z162" s="28">
        <f t="shared" si="44"/>
        <v>0.99999999999999978</v>
      </c>
      <c r="AA162" s="36">
        <f t="shared" si="45"/>
        <v>0.22</v>
      </c>
      <c r="AB162" s="36">
        <f t="shared" si="46"/>
        <v>0</v>
      </c>
      <c r="AC162" s="36">
        <f t="shared" si="47"/>
        <v>0</v>
      </c>
      <c r="AD162" s="37"/>
      <c r="AE162" s="37"/>
      <c r="AF162" s="37">
        <v>0.40399062107454492</v>
      </c>
      <c r="AG162" s="37">
        <v>0.4251854133767668</v>
      </c>
    </row>
    <row r="163" spans="1:33" x14ac:dyDescent="0.3">
      <c r="A163" s="42"/>
      <c r="B163" s="42"/>
      <c r="C163" s="42"/>
      <c r="D163" s="26">
        <v>7.4</v>
      </c>
      <c r="E163" s="26">
        <v>6</v>
      </c>
      <c r="F163" s="26">
        <v>36</v>
      </c>
      <c r="G163" s="26">
        <v>88</v>
      </c>
      <c r="H163" s="26">
        <v>0.4</v>
      </c>
      <c r="I163" s="26">
        <v>110.6</v>
      </c>
      <c r="J163" s="26">
        <v>56.6</v>
      </c>
      <c r="K163" s="28">
        <f t="shared" si="31"/>
        <v>1.9540636042402826</v>
      </c>
      <c r="L163" s="26">
        <v>0.46</v>
      </c>
      <c r="M163" s="27"/>
      <c r="N163" s="27">
        <f t="shared" si="1"/>
        <v>0.95409999999999995</v>
      </c>
      <c r="O163" s="27">
        <f t="shared" si="2"/>
        <v>1.0345864770195246</v>
      </c>
      <c r="P163" s="27">
        <f t="shared" si="3"/>
        <v>0.48473674204946993</v>
      </c>
      <c r="Q163" s="27">
        <f t="shared" si="4"/>
        <v>5</v>
      </c>
      <c r="R163" s="27">
        <f t="shared" si="5"/>
        <v>1.2</v>
      </c>
      <c r="S163" s="28">
        <f t="shared" si="40"/>
        <v>48.199999999999996</v>
      </c>
      <c r="T163" s="28">
        <f t="shared" si="7"/>
        <v>0.46853187511779359</v>
      </c>
      <c r="U163" s="27">
        <f t="shared" si="8"/>
        <v>0.2817945334393207</v>
      </c>
      <c r="V163" s="26">
        <v>0</v>
      </c>
      <c r="W163" s="28">
        <f t="shared" si="41"/>
        <v>5</v>
      </c>
      <c r="X163" s="27">
        <f t="shared" si="42"/>
        <v>35</v>
      </c>
      <c r="Y163" s="27">
        <f t="shared" si="43"/>
        <v>-4.5510596974188839</v>
      </c>
      <c r="Z163" s="28">
        <f t="shared" si="44"/>
        <v>2.6688199806613644E-6</v>
      </c>
      <c r="AA163" s="36">
        <f t="shared" si="45"/>
        <v>0.96399999999999997</v>
      </c>
      <c r="AB163" s="36">
        <f t="shared" si="46"/>
        <v>0</v>
      </c>
      <c r="AC163" s="36">
        <f t="shared" si="47"/>
        <v>1</v>
      </c>
      <c r="AD163" s="37"/>
      <c r="AE163" s="37"/>
      <c r="AF163" s="37">
        <v>5.0330833299401086E-2</v>
      </c>
      <c r="AG163" s="37">
        <v>5.5250789284999408E-2</v>
      </c>
    </row>
    <row r="164" spans="1:33" x14ac:dyDescent="0.3">
      <c r="A164" s="42"/>
      <c r="B164" s="42"/>
      <c r="C164" s="42"/>
      <c r="D164" s="26">
        <v>7.4</v>
      </c>
      <c r="E164" s="26">
        <v>8.3000000000000007</v>
      </c>
      <c r="F164" s="26">
        <v>10</v>
      </c>
      <c r="G164" s="26">
        <v>91</v>
      </c>
      <c r="H164" s="26">
        <v>0.4</v>
      </c>
      <c r="I164" s="26">
        <v>154.69999999999999</v>
      </c>
      <c r="J164" s="26">
        <v>77.7</v>
      </c>
      <c r="K164" s="28">
        <f t="shared" si="31"/>
        <v>1.9909909909909909</v>
      </c>
      <c r="L164" s="26">
        <v>0.45</v>
      </c>
      <c r="M164" s="27"/>
      <c r="N164" s="27">
        <f t="shared" si="1"/>
        <v>0.93650500000000003</v>
      </c>
      <c r="O164" s="27">
        <f t="shared" si="2"/>
        <v>1.0345864770195246</v>
      </c>
      <c r="P164" s="27">
        <f t="shared" si="3"/>
        <v>0.48478898468468468</v>
      </c>
      <c r="Q164" s="27">
        <f t="shared" si="4"/>
        <v>5</v>
      </c>
      <c r="R164" s="27">
        <f t="shared" si="5"/>
        <v>1.2</v>
      </c>
      <c r="S164" s="28">
        <f t="shared" si="40"/>
        <v>17</v>
      </c>
      <c r="T164" s="28">
        <f t="shared" si="7"/>
        <v>0.4685823712690339</v>
      </c>
      <c r="U164" s="27">
        <f t="shared" si="8"/>
        <v>0.18083112110296912</v>
      </c>
      <c r="V164" s="26">
        <v>1</v>
      </c>
      <c r="W164" s="28">
        <f t="shared" si="41"/>
        <v>0.38591106322082686</v>
      </c>
      <c r="X164" s="27">
        <f t="shared" si="42"/>
        <v>35</v>
      </c>
      <c r="Y164" s="27">
        <f t="shared" si="43"/>
        <v>6.8614464863978135</v>
      </c>
      <c r="Z164" s="28">
        <f t="shared" si="44"/>
        <v>0.99999999999659162</v>
      </c>
      <c r="AA164" s="36">
        <f t="shared" si="45"/>
        <v>0.34</v>
      </c>
      <c r="AB164" s="36">
        <f t="shared" si="46"/>
        <v>1</v>
      </c>
      <c r="AC164" s="36">
        <f t="shared" si="47"/>
        <v>0</v>
      </c>
      <c r="AD164" s="37"/>
      <c r="AE164" s="37"/>
      <c r="AF164" s="37">
        <v>0.77261085361489701</v>
      </c>
      <c r="AG164" s="37">
        <v>0.74393878888193743</v>
      </c>
    </row>
    <row r="165" spans="1:33" x14ac:dyDescent="0.3">
      <c r="A165" s="42"/>
      <c r="B165" s="42"/>
      <c r="C165" s="42"/>
      <c r="D165" s="26">
        <v>7.4</v>
      </c>
      <c r="E165" s="26">
        <v>1.8</v>
      </c>
      <c r="F165" s="26">
        <v>4</v>
      </c>
      <c r="G165" s="26">
        <v>81</v>
      </c>
      <c r="H165" s="26">
        <v>0.4</v>
      </c>
      <c r="I165" s="26">
        <v>30.6</v>
      </c>
      <c r="J165" s="26">
        <v>21</v>
      </c>
      <c r="K165" s="28">
        <f t="shared" si="31"/>
        <v>1.4571428571428573</v>
      </c>
      <c r="L165" s="26">
        <v>0.36</v>
      </c>
      <c r="M165" s="27"/>
      <c r="N165" s="27">
        <f t="shared" si="1"/>
        <v>0.98623000000000005</v>
      </c>
      <c r="O165" s="27">
        <f t="shared" si="2"/>
        <v>1.0345864770195246</v>
      </c>
      <c r="P165" s="27">
        <f t="shared" si="3"/>
        <v>0.37364028000000005</v>
      </c>
      <c r="Q165" s="27">
        <f t="shared" si="4"/>
        <v>5</v>
      </c>
      <c r="R165" s="27">
        <f t="shared" si="5"/>
        <v>1.2</v>
      </c>
      <c r="S165" s="28">
        <f t="shared" si="40"/>
        <v>9.8000000000000007</v>
      </c>
      <c r="T165" s="28">
        <f t="shared" si="7"/>
        <v>0.36114939475760105</v>
      </c>
      <c r="U165" s="27">
        <f t="shared" si="8"/>
        <v>0.11136001398239161</v>
      </c>
      <c r="V165" s="26">
        <v>1</v>
      </c>
      <c r="W165" s="28">
        <f t="shared" si="41"/>
        <v>0.30834888718873543</v>
      </c>
      <c r="X165" s="27">
        <f t="shared" si="42"/>
        <v>35</v>
      </c>
      <c r="Y165" s="27">
        <f t="shared" si="43"/>
        <v>6.3171396518083238</v>
      </c>
      <c r="Z165" s="28">
        <f t="shared" si="44"/>
        <v>0.99999999986677557</v>
      </c>
      <c r="AA165" s="36">
        <f t="shared" si="45"/>
        <v>0.19600000000000001</v>
      </c>
      <c r="AB165" s="36">
        <f t="shared" si="46"/>
        <v>1</v>
      </c>
      <c r="AC165" s="36">
        <f t="shared" si="47"/>
        <v>0</v>
      </c>
      <c r="AD165" s="37"/>
      <c r="AE165" s="37"/>
      <c r="AF165" s="37">
        <v>0.50533787698457211</v>
      </c>
      <c r="AG165" s="37">
        <v>0.60284659532132878</v>
      </c>
    </row>
    <row r="166" spans="1:33" x14ac:dyDescent="0.3">
      <c r="A166" s="42"/>
      <c r="B166" s="42"/>
      <c r="C166" s="42"/>
      <c r="D166" s="26">
        <v>7.4</v>
      </c>
      <c r="E166" s="26">
        <v>2.7</v>
      </c>
      <c r="F166" s="26">
        <v>12</v>
      </c>
      <c r="G166" s="26">
        <v>53</v>
      </c>
      <c r="H166" s="26">
        <v>0.4</v>
      </c>
      <c r="I166" s="26">
        <v>47.5</v>
      </c>
      <c r="J166" s="26">
        <v>28.9</v>
      </c>
      <c r="K166" s="28">
        <f t="shared" si="31"/>
        <v>1.6435986159169551</v>
      </c>
      <c r="L166" s="26">
        <v>0.4</v>
      </c>
      <c r="M166" s="27"/>
      <c r="N166" s="27">
        <f t="shared" si="1"/>
        <v>0.97934500000000002</v>
      </c>
      <c r="O166" s="27">
        <f t="shared" si="2"/>
        <v>1.0345864770195246</v>
      </c>
      <c r="P166" s="27">
        <f t="shared" si="3"/>
        <v>0.41850902249134952</v>
      </c>
      <c r="Q166" s="27">
        <f t="shared" si="4"/>
        <v>5</v>
      </c>
      <c r="R166" s="27">
        <f t="shared" si="5"/>
        <v>1.2</v>
      </c>
      <c r="S166" s="28">
        <f t="shared" si="40"/>
        <v>19.399999999999999</v>
      </c>
      <c r="T166" s="28">
        <f t="shared" si="7"/>
        <v>0.40451816429788062</v>
      </c>
      <c r="U166" s="27">
        <f t="shared" si="8"/>
        <v>0.20807218920420215</v>
      </c>
      <c r="V166" s="26">
        <v>1</v>
      </c>
      <c r="W166" s="28">
        <f t="shared" si="41"/>
        <v>0.51437044753071004</v>
      </c>
      <c r="X166" s="27">
        <f t="shared" si="42"/>
        <v>35</v>
      </c>
      <c r="Y166" s="27">
        <f t="shared" si="43"/>
        <v>3.9364117193249815</v>
      </c>
      <c r="Z166" s="28">
        <f t="shared" si="44"/>
        <v>0.99995864548680657</v>
      </c>
      <c r="AA166" s="36">
        <f t="shared" si="45"/>
        <v>0.38799999999999996</v>
      </c>
      <c r="AB166" s="36">
        <f t="shared" si="46"/>
        <v>1</v>
      </c>
      <c r="AC166" s="36">
        <f t="shared" si="47"/>
        <v>0</v>
      </c>
      <c r="AD166" s="37"/>
      <c r="AE166" s="37"/>
      <c r="AF166" s="37">
        <v>0.81988465694686141</v>
      </c>
      <c r="AG166" s="37">
        <v>0.68786076121383777</v>
      </c>
    </row>
    <row r="167" spans="1:33" x14ac:dyDescent="0.3">
      <c r="A167" s="42"/>
      <c r="B167" s="42"/>
      <c r="C167" s="42"/>
      <c r="D167" s="26">
        <v>7.4</v>
      </c>
      <c r="E167" s="26">
        <v>4</v>
      </c>
      <c r="F167" s="26">
        <v>4</v>
      </c>
      <c r="G167" s="26">
        <v>99</v>
      </c>
      <c r="H167" s="26">
        <v>0.4</v>
      </c>
      <c r="I167" s="26">
        <v>70.3</v>
      </c>
      <c r="J167" s="26">
        <v>38.700000000000003</v>
      </c>
      <c r="K167" s="28">
        <f t="shared" si="31"/>
        <v>1.8165374677002581</v>
      </c>
      <c r="L167" s="26">
        <v>0.44</v>
      </c>
      <c r="M167" s="27"/>
      <c r="N167" s="27">
        <f t="shared" si="1"/>
        <v>0.96940000000000004</v>
      </c>
      <c r="O167" s="27">
        <f t="shared" si="2"/>
        <v>1.0345864770195246</v>
      </c>
      <c r="P167" s="27">
        <f t="shared" si="3"/>
        <v>0.45784736950904392</v>
      </c>
      <c r="Q167" s="27">
        <f t="shared" si="4"/>
        <v>5</v>
      </c>
      <c r="R167" s="27">
        <f t="shared" si="5"/>
        <v>1.2</v>
      </c>
      <c r="S167" s="28">
        <f t="shared" si="40"/>
        <v>9.8000000000000007</v>
      </c>
      <c r="T167" s="28">
        <f t="shared" si="7"/>
        <v>0.44254142082740899</v>
      </c>
      <c r="U167" s="27">
        <f t="shared" si="8"/>
        <v>0.11136001398239161</v>
      </c>
      <c r="V167" s="26">
        <v>0</v>
      </c>
      <c r="W167" s="28">
        <f t="shared" si="41"/>
        <v>0.25163749367050092</v>
      </c>
      <c r="X167" s="27">
        <f t="shared" si="42"/>
        <v>35</v>
      </c>
      <c r="Y167" s="27">
        <f t="shared" si="43"/>
        <v>8.1575328766012998</v>
      </c>
      <c r="Z167" s="28">
        <f t="shared" si="44"/>
        <v>0.99999999999999978</v>
      </c>
      <c r="AA167" s="36">
        <f t="shared" si="45"/>
        <v>0.19600000000000001</v>
      </c>
      <c r="AB167" s="36">
        <f t="shared" si="46"/>
        <v>0</v>
      </c>
      <c r="AC167" s="36">
        <f t="shared" si="47"/>
        <v>0</v>
      </c>
      <c r="AD167" s="37"/>
      <c r="AE167" s="37"/>
      <c r="AF167" s="37">
        <v>0.21870156271303831</v>
      </c>
      <c r="AG167" s="37">
        <v>0.44103488512584271</v>
      </c>
    </row>
    <row r="168" spans="1:33" x14ac:dyDescent="0.3">
      <c r="A168" s="42"/>
      <c r="B168" s="42"/>
      <c r="C168" s="42"/>
      <c r="D168" s="26">
        <v>7.4</v>
      </c>
      <c r="E168" s="26">
        <v>5.2</v>
      </c>
      <c r="F168" s="26">
        <v>20</v>
      </c>
      <c r="G168" s="26">
        <v>39</v>
      </c>
      <c r="H168" s="26">
        <v>0.4</v>
      </c>
      <c r="I168" s="26">
        <v>93.9</v>
      </c>
      <c r="J168" s="26">
        <v>50.3</v>
      </c>
      <c r="K168" s="28">
        <f t="shared" si="31"/>
        <v>1.866799204771372</v>
      </c>
      <c r="L168" s="26">
        <v>0.44</v>
      </c>
      <c r="M168" s="27"/>
      <c r="N168" s="27">
        <f t="shared" si="1"/>
        <v>0.96021999999999996</v>
      </c>
      <c r="O168" s="27">
        <f t="shared" si="2"/>
        <v>1.0345864770195246</v>
      </c>
      <c r="P168" s="27">
        <f t="shared" si="3"/>
        <v>0.46605986242544739</v>
      </c>
      <c r="Q168" s="27">
        <f t="shared" si="4"/>
        <v>5</v>
      </c>
      <c r="R168" s="27">
        <f t="shared" si="5"/>
        <v>1.2</v>
      </c>
      <c r="S168" s="28">
        <f t="shared" si="40"/>
        <v>29</v>
      </c>
      <c r="T168" s="28">
        <f t="shared" si="7"/>
        <v>0.45047936811245598</v>
      </c>
      <c r="U168" s="27">
        <f t="shared" si="8"/>
        <v>0.41026034834121272</v>
      </c>
      <c r="V168" s="26">
        <v>1</v>
      </c>
      <c r="W168" s="28">
        <f t="shared" si="41"/>
        <v>0.91071950766632415</v>
      </c>
      <c r="X168" s="27">
        <f t="shared" si="42"/>
        <v>35</v>
      </c>
      <c r="Y168" s="27">
        <f t="shared" si="43"/>
        <v>1.8489469677882981</v>
      </c>
      <c r="Z168" s="28">
        <f t="shared" si="44"/>
        <v>0.96776726461866014</v>
      </c>
      <c r="AA168" s="36">
        <f t="shared" si="45"/>
        <v>0.57999999999999996</v>
      </c>
      <c r="AB168" s="36">
        <f t="shared" si="46"/>
        <v>1</v>
      </c>
      <c r="AC168" s="36">
        <f t="shared" si="47"/>
        <v>0</v>
      </c>
      <c r="AD168" s="37"/>
      <c r="AE168" s="37"/>
      <c r="AF168" s="37">
        <v>0.79333441589234555</v>
      </c>
      <c r="AG168" s="37">
        <v>0.6556986337033851</v>
      </c>
    </row>
    <row r="169" spans="1:33" x14ac:dyDescent="0.3">
      <c r="A169" s="42"/>
      <c r="B169" s="42"/>
      <c r="C169" s="42"/>
      <c r="D169" s="26">
        <v>7.4</v>
      </c>
      <c r="E169" s="26">
        <v>6.3</v>
      </c>
      <c r="F169" s="26">
        <v>21</v>
      </c>
      <c r="G169" s="26">
        <v>99</v>
      </c>
      <c r="H169" s="26">
        <v>0.4</v>
      </c>
      <c r="I169" s="26">
        <v>114.3</v>
      </c>
      <c r="J169" s="26">
        <v>59.7</v>
      </c>
      <c r="K169" s="28">
        <f t="shared" si="31"/>
        <v>1.914572864321608</v>
      </c>
      <c r="L169" s="26">
        <v>0.44</v>
      </c>
      <c r="M169" s="27"/>
      <c r="N169" s="27">
        <f t="shared" si="1"/>
        <v>0.95180500000000001</v>
      </c>
      <c r="O169" s="27">
        <f t="shared" si="2"/>
        <v>1.0345864770195246</v>
      </c>
      <c r="P169" s="27">
        <f t="shared" si="3"/>
        <v>0.4737980065326633</v>
      </c>
      <c r="Q169" s="27">
        <f t="shared" si="4"/>
        <v>5</v>
      </c>
      <c r="R169" s="27">
        <f t="shared" si="5"/>
        <v>1.2</v>
      </c>
      <c r="S169" s="28">
        <f t="shared" si="40"/>
        <v>30.2</v>
      </c>
      <c r="T169" s="28">
        <f t="shared" si="7"/>
        <v>0.45795882418413036</v>
      </c>
      <c r="U169" s="27">
        <f t="shared" si="8"/>
        <v>0.48227684979218893</v>
      </c>
      <c r="V169" s="26">
        <v>1</v>
      </c>
      <c r="W169" s="28">
        <f t="shared" si="41"/>
        <v>5</v>
      </c>
      <c r="X169" s="27">
        <f t="shared" si="42"/>
        <v>35</v>
      </c>
      <c r="Y169" s="27">
        <f t="shared" si="43"/>
        <v>1.7427433039016047</v>
      </c>
      <c r="Z169" s="28">
        <f t="shared" si="44"/>
        <v>0.95931076810312732</v>
      </c>
      <c r="AA169" s="36">
        <f t="shared" si="45"/>
        <v>0.60399999999999998</v>
      </c>
      <c r="AB169" s="36">
        <f t="shared" si="46"/>
        <v>0</v>
      </c>
      <c r="AC169" s="36">
        <f t="shared" si="47"/>
        <v>0</v>
      </c>
      <c r="AD169" s="37"/>
      <c r="AE169" s="37"/>
      <c r="AF169" s="37">
        <v>0.80737308660677642</v>
      </c>
      <c r="AG169" s="37">
        <v>0.51788868304292845</v>
      </c>
    </row>
    <row r="170" spans="1:33" x14ac:dyDescent="0.3">
      <c r="A170" s="42"/>
      <c r="B170" s="42"/>
      <c r="C170" s="42"/>
      <c r="D170" s="26">
        <v>7.4</v>
      </c>
      <c r="E170" s="26">
        <v>7.1</v>
      </c>
      <c r="F170" s="26">
        <v>13</v>
      </c>
      <c r="G170" s="26">
        <v>98</v>
      </c>
      <c r="H170" s="26">
        <v>0.4</v>
      </c>
      <c r="I170" s="26">
        <v>129.5</v>
      </c>
      <c r="J170" s="26">
        <v>66.900000000000006</v>
      </c>
      <c r="K170" s="28">
        <f t="shared" si="31"/>
        <v>1.935724962630792</v>
      </c>
      <c r="L170" s="26">
        <v>0.44</v>
      </c>
      <c r="M170" s="27"/>
      <c r="N170" s="27">
        <f t="shared" si="1"/>
        <v>0.945685</v>
      </c>
      <c r="O170" s="27">
        <f t="shared" si="2"/>
        <v>1.0345864770195246</v>
      </c>
      <c r="P170" s="27">
        <f t="shared" si="3"/>
        <v>0.47595237593423018</v>
      </c>
      <c r="Q170" s="27">
        <f t="shared" si="4"/>
        <v>5</v>
      </c>
      <c r="R170" s="27">
        <f t="shared" si="5"/>
        <v>1.2</v>
      </c>
      <c r="S170" s="28">
        <f t="shared" si="40"/>
        <v>20.6</v>
      </c>
      <c r="T170" s="28">
        <f t="shared" si="7"/>
        <v>0.46004117249374027</v>
      </c>
      <c r="U170" s="27">
        <f t="shared" si="8"/>
        <v>0.2230130964604535</v>
      </c>
      <c r="V170" s="26">
        <v>1</v>
      </c>
      <c r="W170" s="28">
        <f t="shared" si="41"/>
        <v>0.48476768992559688</v>
      </c>
      <c r="X170" s="27">
        <f t="shared" si="42"/>
        <v>35</v>
      </c>
      <c r="Y170" s="27">
        <f t="shared" si="43"/>
        <v>5.298942095798914</v>
      </c>
      <c r="Z170" s="28">
        <f t="shared" si="44"/>
        <v>0.99999994176221896</v>
      </c>
      <c r="AA170" s="36">
        <f t="shared" si="45"/>
        <v>0.41200000000000003</v>
      </c>
      <c r="AB170" s="36">
        <f t="shared" si="46"/>
        <v>1</v>
      </c>
      <c r="AC170" s="36">
        <f t="shared" si="47"/>
        <v>0</v>
      </c>
      <c r="AD170" s="37"/>
      <c r="AE170" s="37"/>
      <c r="AF170" s="37">
        <v>0.51844737554040887</v>
      </c>
      <c r="AG170" s="37">
        <v>0.56446422857616474</v>
      </c>
    </row>
    <row r="171" spans="1:33" x14ac:dyDescent="0.3">
      <c r="A171" s="42"/>
      <c r="B171" s="42"/>
      <c r="C171" s="42"/>
      <c r="D171" s="26">
        <v>7.4</v>
      </c>
      <c r="E171" s="26">
        <v>8.4</v>
      </c>
      <c r="F171" s="26">
        <v>11</v>
      </c>
      <c r="G171" s="26">
        <v>100</v>
      </c>
      <c r="H171" s="26">
        <v>0.4</v>
      </c>
      <c r="I171" s="26">
        <v>153.19999999999999</v>
      </c>
      <c r="J171" s="26">
        <v>77.599999999999994</v>
      </c>
      <c r="K171" s="28">
        <f t="shared" si="31"/>
        <v>1.9742268041237114</v>
      </c>
      <c r="L171" s="26">
        <v>0.44</v>
      </c>
      <c r="M171" s="27"/>
      <c r="N171" s="27">
        <f t="shared" si="1"/>
        <v>0.93574000000000002</v>
      </c>
      <c r="O171" s="27">
        <f t="shared" si="2"/>
        <v>1.0345864770195246</v>
      </c>
      <c r="P171" s="27">
        <f t="shared" si="3"/>
        <v>0.4803143773195877</v>
      </c>
      <c r="Q171" s="27">
        <f t="shared" si="4"/>
        <v>5</v>
      </c>
      <c r="R171" s="27">
        <f t="shared" si="5"/>
        <v>1.2</v>
      </c>
      <c r="S171" s="28">
        <f t="shared" si="40"/>
        <v>18.2</v>
      </c>
      <c r="T171" s="28">
        <f t="shared" si="7"/>
        <v>0.46425735111413341</v>
      </c>
      <c r="U171" s="27">
        <f t="shared" si="8"/>
        <v>0.19407628144378197</v>
      </c>
      <c r="V171" s="26">
        <v>0</v>
      </c>
      <c r="W171" s="28">
        <f t="shared" si="41"/>
        <v>0.41803599012063913</v>
      </c>
      <c r="X171" s="27">
        <f t="shared" si="42"/>
        <v>35</v>
      </c>
      <c r="Y171" s="27">
        <f t="shared" si="43"/>
        <v>6.3917132968710382</v>
      </c>
      <c r="Z171" s="28">
        <f t="shared" si="44"/>
        <v>0.99999999991798139</v>
      </c>
      <c r="AA171" s="36">
        <f t="shared" si="45"/>
        <v>0.36399999999999999</v>
      </c>
      <c r="AB171" s="36">
        <f t="shared" si="46"/>
        <v>0</v>
      </c>
      <c r="AC171" s="36">
        <f t="shared" si="47"/>
        <v>0</v>
      </c>
      <c r="AD171" s="37"/>
      <c r="AE171" s="37"/>
      <c r="AF171" s="37">
        <v>0.71017848287030783</v>
      </c>
      <c r="AG171" s="37">
        <v>0.76090250476952492</v>
      </c>
    </row>
    <row r="172" spans="1:33" x14ac:dyDescent="0.3">
      <c r="A172" s="42"/>
      <c r="B172" s="42"/>
      <c r="C172" s="42"/>
      <c r="D172" s="26">
        <v>7.4</v>
      </c>
      <c r="E172" s="26">
        <v>3.5</v>
      </c>
      <c r="F172" s="26">
        <v>8</v>
      </c>
      <c r="G172" s="26">
        <v>98</v>
      </c>
      <c r="H172" s="26">
        <v>0.4</v>
      </c>
      <c r="I172" s="26">
        <v>63.1</v>
      </c>
      <c r="J172" s="26">
        <v>35.6</v>
      </c>
      <c r="K172" s="28">
        <f t="shared" si="31"/>
        <v>1.7724719101123596</v>
      </c>
      <c r="L172" s="26">
        <v>0.43</v>
      </c>
      <c r="M172" s="27"/>
      <c r="N172" s="27">
        <f t="shared" si="1"/>
        <v>0.97322500000000001</v>
      </c>
      <c r="O172" s="27">
        <f t="shared" si="2"/>
        <v>1.0345864770195246</v>
      </c>
      <c r="P172" s="27">
        <f t="shared" si="3"/>
        <v>0.44850363342696636</v>
      </c>
      <c r="Q172" s="27">
        <f t="shared" si="4"/>
        <v>5</v>
      </c>
      <c r="R172" s="27">
        <f t="shared" si="5"/>
        <v>1.2</v>
      </c>
      <c r="S172" s="28">
        <f t="shared" si="40"/>
        <v>14.6</v>
      </c>
      <c r="T172" s="28">
        <f t="shared" si="7"/>
        <v>0.43351004811026761</v>
      </c>
      <c r="U172" s="27">
        <f t="shared" si="8"/>
        <v>0.15606511636518641</v>
      </c>
      <c r="V172" s="26">
        <v>1</v>
      </c>
      <c r="W172" s="28">
        <f t="shared" si="41"/>
        <v>0.36000345792559274</v>
      </c>
      <c r="X172" s="27">
        <f t="shared" si="42"/>
        <v>35</v>
      </c>
      <c r="Y172" s="27">
        <f t="shared" si="43"/>
        <v>6.2525054845720103</v>
      </c>
      <c r="Z172" s="28">
        <f t="shared" si="44"/>
        <v>0.99999999979804022</v>
      </c>
      <c r="AA172" s="36">
        <f t="shared" si="45"/>
        <v>0.29199999999999998</v>
      </c>
      <c r="AB172" s="36">
        <f t="shared" si="46"/>
        <v>1</v>
      </c>
      <c r="AC172" s="36">
        <f t="shared" si="47"/>
        <v>0</v>
      </c>
      <c r="AD172" s="37"/>
      <c r="AE172" s="37"/>
      <c r="AF172" s="37">
        <v>0.74952020394436869</v>
      </c>
      <c r="AG172" s="37">
        <v>0.65523409101947094</v>
      </c>
    </row>
    <row r="173" spans="1:33" x14ac:dyDescent="0.3">
      <c r="A173" s="42"/>
      <c r="B173" s="42"/>
      <c r="C173" s="42"/>
      <c r="D173" s="26">
        <v>7.4</v>
      </c>
      <c r="E173" s="26">
        <v>5.5</v>
      </c>
      <c r="F173" s="26">
        <v>7</v>
      </c>
      <c r="G173" s="26">
        <v>72</v>
      </c>
      <c r="H173" s="26">
        <v>0.4</v>
      </c>
      <c r="I173" s="26">
        <v>101</v>
      </c>
      <c r="J173" s="26">
        <v>53.5</v>
      </c>
      <c r="K173" s="28">
        <f t="shared" si="31"/>
        <v>1.8878504672897196</v>
      </c>
      <c r="L173" s="26">
        <v>0.44</v>
      </c>
      <c r="M173" s="27"/>
      <c r="N173" s="27">
        <f t="shared" si="1"/>
        <v>0.95792500000000003</v>
      </c>
      <c r="O173" s="27">
        <f t="shared" si="2"/>
        <v>1.0345864770195246</v>
      </c>
      <c r="P173" s="27">
        <f t="shared" si="3"/>
        <v>0.47018898130841125</v>
      </c>
      <c r="Q173" s="27">
        <f t="shared" si="4"/>
        <v>5</v>
      </c>
      <c r="R173" s="27">
        <f t="shared" si="5"/>
        <v>1.2</v>
      </c>
      <c r="S173" s="28">
        <f t="shared" si="40"/>
        <v>13.4</v>
      </c>
      <c r="T173" s="28">
        <f t="shared" si="7"/>
        <v>0.45447044954903071</v>
      </c>
      <c r="U173" s="27">
        <f t="shared" si="8"/>
        <v>0.14436344918824284</v>
      </c>
      <c r="V173" s="26">
        <v>1</v>
      </c>
      <c r="W173" s="28">
        <f t="shared" si="41"/>
        <v>0.31765200428651441</v>
      </c>
      <c r="X173" s="27">
        <f t="shared" si="42"/>
        <v>35</v>
      </c>
      <c r="Y173" s="27">
        <f t="shared" si="43"/>
        <v>7.4658706478281776</v>
      </c>
      <c r="Z173" s="28">
        <f t="shared" si="44"/>
        <v>0.99999999999995859</v>
      </c>
      <c r="AA173" s="36">
        <f t="shared" si="45"/>
        <v>0.26800000000000002</v>
      </c>
      <c r="AB173" s="36">
        <f t="shared" si="46"/>
        <v>1</v>
      </c>
      <c r="AC173" s="36">
        <f t="shared" si="47"/>
        <v>0</v>
      </c>
      <c r="AD173" s="37"/>
      <c r="AE173" s="37"/>
      <c r="AF173" s="37">
        <v>0.61824832261493823</v>
      </c>
      <c r="AG173" s="37">
        <v>0.62676255816160209</v>
      </c>
    </row>
    <row r="174" spans="1:33" x14ac:dyDescent="0.3">
      <c r="A174" s="42"/>
      <c r="B174" s="42"/>
      <c r="C174" s="42"/>
      <c r="D174" s="26">
        <v>7.4</v>
      </c>
      <c r="E174" s="26">
        <v>6.5</v>
      </c>
      <c r="F174" s="26">
        <v>36</v>
      </c>
      <c r="G174" s="26">
        <v>64</v>
      </c>
      <c r="H174" s="26">
        <v>0.4</v>
      </c>
      <c r="I174" s="26">
        <v>119</v>
      </c>
      <c r="J174" s="26">
        <v>61.5</v>
      </c>
      <c r="K174" s="28">
        <f t="shared" si="31"/>
        <v>1.934959349593496</v>
      </c>
      <c r="L174" s="26">
        <v>0.45</v>
      </c>
      <c r="M174" s="27"/>
      <c r="N174" s="27">
        <f t="shared" si="1"/>
        <v>0.95027499999999998</v>
      </c>
      <c r="O174" s="27">
        <f t="shared" si="2"/>
        <v>1.0345864770195246</v>
      </c>
      <c r="P174" s="27">
        <f t="shared" si="3"/>
        <v>0.47807330894308947</v>
      </c>
      <c r="Q174" s="27">
        <f t="shared" si="4"/>
        <v>5</v>
      </c>
      <c r="R174" s="27">
        <f t="shared" si="5"/>
        <v>1.2</v>
      </c>
      <c r="S174" s="28">
        <f t="shared" si="40"/>
        <v>48.199999999999996</v>
      </c>
      <c r="T174" s="28">
        <f t="shared" si="7"/>
        <v>0.46209120219736582</v>
      </c>
      <c r="U174" s="27">
        <f t="shared" si="8"/>
        <v>0.2817945334393207</v>
      </c>
      <c r="V174" s="26">
        <v>0</v>
      </c>
      <c r="W174" s="28">
        <f t="shared" si="41"/>
        <v>5</v>
      </c>
      <c r="X174" s="27">
        <f t="shared" si="42"/>
        <v>35</v>
      </c>
      <c r="Y174" s="27">
        <f t="shared" si="43"/>
        <v>-4.5055668207600812</v>
      </c>
      <c r="Z174" s="28">
        <f t="shared" si="44"/>
        <v>3.3098001937749469E-6</v>
      </c>
      <c r="AA174" s="36">
        <f t="shared" si="45"/>
        <v>0.96399999999999997</v>
      </c>
      <c r="AB174" s="36">
        <f t="shared" si="46"/>
        <v>0</v>
      </c>
      <c r="AC174" s="36">
        <f t="shared" si="47"/>
        <v>1</v>
      </c>
      <c r="AD174" s="37"/>
      <c r="AE174" s="37"/>
      <c r="AF174" s="37">
        <v>5.0044981728850968E-2</v>
      </c>
      <c r="AG174" s="37">
        <v>4.9132463125705933E-2</v>
      </c>
    </row>
    <row r="175" spans="1:33" x14ac:dyDescent="0.3">
      <c r="A175" s="42"/>
      <c r="B175" s="42"/>
      <c r="C175" s="42"/>
      <c r="D175" s="26">
        <v>7.4</v>
      </c>
      <c r="E175" s="26">
        <v>9</v>
      </c>
      <c r="F175" s="26">
        <v>7</v>
      </c>
      <c r="G175" s="26">
        <v>97</v>
      </c>
      <c r="H175" s="26">
        <v>0.4</v>
      </c>
      <c r="I175" s="26">
        <v>165.1</v>
      </c>
      <c r="J175" s="26">
        <v>82.6</v>
      </c>
      <c r="K175" s="28">
        <f t="shared" si="31"/>
        <v>1.9987893462469735</v>
      </c>
      <c r="L175" s="26">
        <v>0.44</v>
      </c>
      <c r="M175" s="27"/>
      <c r="N175" s="27">
        <f t="shared" si="1"/>
        <v>0.93115000000000003</v>
      </c>
      <c r="O175" s="27">
        <f t="shared" si="2"/>
        <v>1.0345864770195246</v>
      </c>
      <c r="P175" s="27">
        <f t="shared" si="3"/>
        <v>0.48390490193704605</v>
      </c>
      <c r="Q175" s="27">
        <f t="shared" si="4"/>
        <v>5</v>
      </c>
      <c r="R175" s="27">
        <f t="shared" si="5"/>
        <v>1.2</v>
      </c>
      <c r="S175" s="28">
        <f t="shared" si="40"/>
        <v>13.4</v>
      </c>
      <c r="T175" s="28">
        <f t="shared" si="7"/>
        <v>0.46772784362221453</v>
      </c>
      <c r="U175" s="27">
        <f t="shared" si="8"/>
        <v>0.14436344918824284</v>
      </c>
      <c r="V175" s="26">
        <v>0</v>
      </c>
      <c r="W175" s="28">
        <f t="shared" si="41"/>
        <v>0.30864839704699237</v>
      </c>
      <c r="X175" s="27">
        <f t="shared" si="42"/>
        <v>35</v>
      </c>
      <c r="Y175" s="27">
        <f t="shared" si="43"/>
        <v>8.2029125032246526</v>
      </c>
      <c r="Z175" s="28">
        <f t="shared" si="44"/>
        <v>0.99999999999999989</v>
      </c>
      <c r="AA175" s="36">
        <f t="shared" si="45"/>
        <v>0.26800000000000002</v>
      </c>
      <c r="AB175" s="36">
        <f t="shared" si="46"/>
        <v>0</v>
      </c>
      <c r="AC175" s="36">
        <f t="shared" si="47"/>
        <v>0</v>
      </c>
      <c r="AD175" s="37"/>
      <c r="AE175" s="37"/>
      <c r="AF175" s="37">
        <v>0.62332024579479428</v>
      </c>
      <c r="AG175" s="37">
        <v>0.69582467514629642</v>
      </c>
    </row>
    <row r="176" spans="1:33" x14ac:dyDescent="0.3">
      <c r="A176" s="42"/>
      <c r="B176" s="42"/>
      <c r="C176" s="42"/>
      <c r="D176" s="26">
        <v>7.4</v>
      </c>
      <c r="E176" s="26">
        <v>1.2</v>
      </c>
      <c r="F176" s="26">
        <v>3</v>
      </c>
      <c r="G176" s="26">
        <v>91</v>
      </c>
      <c r="H176" s="26">
        <v>0.4</v>
      </c>
      <c r="I176" s="26">
        <v>20.6</v>
      </c>
      <c r="J176" s="26">
        <v>12.6</v>
      </c>
      <c r="K176" s="28">
        <f t="shared" si="31"/>
        <v>1.6349206349206351</v>
      </c>
      <c r="L176" s="26">
        <v>0.41</v>
      </c>
      <c r="M176" s="27"/>
      <c r="N176" s="27">
        <f t="shared" si="1"/>
        <v>0.99082000000000003</v>
      </c>
      <c r="O176" s="27">
        <f t="shared" si="2"/>
        <v>1.0345864770195246</v>
      </c>
      <c r="P176" s="27">
        <f t="shared" si="3"/>
        <v>0.42117713650793664</v>
      </c>
      <c r="Q176" s="27">
        <f t="shared" si="4"/>
        <v>5</v>
      </c>
      <c r="R176" s="27">
        <f t="shared" si="5"/>
        <v>1.2</v>
      </c>
      <c r="S176" s="28">
        <f t="shared" si="40"/>
        <v>8.6</v>
      </c>
      <c r="T176" s="28">
        <f t="shared" si="7"/>
        <v>0.4070970826153455</v>
      </c>
      <c r="U176" s="27">
        <f t="shared" si="8"/>
        <v>0.10098736556838772</v>
      </c>
      <c r="V176" s="26">
        <v>1</v>
      </c>
      <c r="W176" s="28">
        <f t="shared" si="41"/>
        <v>0.24806703334646057</v>
      </c>
      <c r="X176" s="27">
        <f t="shared" si="42"/>
        <v>35</v>
      </c>
      <c r="Y176" s="27">
        <f t="shared" si="43"/>
        <v>6.6301574791022571</v>
      </c>
      <c r="Z176" s="28">
        <f t="shared" si="44"/>
        <v>0.99999999998323352</v>
      </c>
      <c r="AA176" s="36">
        <f t="shared" si="45"/>
        <v>0.17199999999999999</v>
      </c>
      <c r="AB176" s="36">
        <f t="shared" si="46"/>
        <v>1</v>
      </c>
      <c r="AC176" s="36">
        <f t="shared" si="47"/>
        <v>0</v>
      </c>
      <c r="AD176" s="37"/>
      <c r="AE176" s="37"/>
      <c r="AF176" s="37">
        <v>0.49909750304956996</v>
      </c>
      <c r="AG176" s="37">
        <v>0.57574474605056636</v>
      </c>
    </row>
    <row r="177" spans="1:33" x14ac:dyDescent="0.3">
      <c r="A177" s="42"/>
      <c r="B177" s="42"/>
      <c r="C177" s="42"/>
      <c r="D177" s="26">
        <v>7.4</v>
      </c>
      <c r="E177" s="26">
        <v>2</v>
      </c>
      <c r="F177" s="26">
        <v>6</v>
      </c>
      <c r="G177" s="26">
        <v>56</v>
      </c>
      <c r="H177" s="26">
        <v>0.4</v>
      </c>
      <c r="I177" s="26">
        <v>36.1</v>
      </c>
      <c r="J177" s="26">
        <v>20.100000000000001</v>
      </c>
      <c r="K177" s="28">
        <f t="shared" si="31"/>
        <v>1.7960199004975124</v>
      </c>
      <c r="L177" s="26">
        <v>0.45</v>
      </c>
      <c r="M177" s="27"/>
      <c r="N177" s="27">
        <f t="shared" si="1"/>
        <v>0.98470000000000002</v>
      </c>
      <c r="O177" s="27">
        <f t="shared" si="2"/>
        <v>1.0345864770195246</v>
      </c>
      <c r="P177" s="27">
        <f t="shared" si="3"/>
        <v>0.45982060696517418</v>
      </c>
      <c r="Q177" s="27">
        <f t="shared" si="4"/>
        <v>5</v>
      </c>
      <c r="R177" s="27">
        <f t="shared" si="5"/>
        <v>1.2</v>
      </c>
      <c r="S177" s="28">
        <f t="shared" si="40"/>
        <v>12.2</v>
      </c>
      <c r="T177" s="28">
        <f t="shared" si="7"/>
        <v>0.44444869247647872</v>
      </c>
      <c r="U177" s="27">
        <f t="shared" si="8"/>
        <v>0.13303475154594152</v>
      </c>
      <c r="V177" s="26">
        <v>1</v>
      </c>
      <c r="W177" s="28">
        <f t="shared" si="41"/>
        <v>0.29932533000528971</v>
      </c>
      <c r="X177" s="27">
        <f t="shared" si="42"/>
        <v>35</v>
      </c>
      <c r="Y177" s="27">
        <f t="shared" si="43"/>
        <v>6.4365477578442478</v>
      </c>
      <c r="Z177" s="28">
        <f t="shared" si="44"/>
        <v>0.99999999993888933</v>
      </c>
      <c r="AA177" s="36">
        <f t="shared" si="45"/>
        <v>0.24399999999999999</v>
      </c>
      <c r="AB177" s="36">
        <f t="shared" si="46"/>
        <v>1</v>
      </c>
      <c r="AC177" s="36">
        <f t="shared" si="47"/>
        <v>0</v>
      </c>
      <c r="AD177" s="37"/>
      <c r="AE177" s="37"/>
      <c r="AF177" s="37">
        <v>0.62806862762700033</v>
      </c>
      <c r="AG177" s="37">
        <v>0.5989780664127331</v>
      </c>
    </row>
    <row r="178" spans="1:33" x14ac:dyDescent="0.3">
      <c r="A178" s="42"/>
      <c r="B178" s="42"/>
      <c r="C178" s="42"/>
      <c r="D178" s="26">
        <v>7.4</v>
      </c>
      <c r="E178" s="26">
        <v>2.8</v>
      </c>
      <c r="F178" s="26">
        <v>8</v>
      </c>
      <c r="G178" s="26">
        <v>65</v>
      </c>
      <c r="H178" s="26">
        <v>0.4</v>
      </c>
      <c r="I178" s="26">
        <v>50.7</v>
      </c>
      <c r="J178" s="26">
        <v>26.7</v>
      </c>
      <c r="K178" s="28">
        <f t="shared" si="31"/>
        <v>1.8988764044943822</v>
      </c>
      <c r="L178" s="26">
        <v>0.47</v>
      </c>
      <c r="M178" s="27"/>
      <c r="N178" s="27">
        <f t="shared" si="1"/>
        <v>0.97858000000000001</v>
      </c>
      <c r="O178" s="27">
        <f t="shared" si="2"/>
        <v>1.0345864770195246</v>
      </c>
      <c r="P178" s="27">
        <f t="shared" si="3"/>
        <v>0.48313264269662926</v>
      </c>
      <c r="Q178" s="27">
        <f t="shared" si="4"/>
        <v>5</v>
      </c>
      <c r="R178" s="27">
        <f t="shared" si="5"/>
        <v>1.2</v>
      </c>
      <c r="S178" s="28">
        <f t="shared" si="40"/>
        <v>14.6</v>
      </c>
      <c r="T178" s="28">
        <f t="shared" si="7"/>
        <v>0.4669814011956312</v>
      </c>
      <c r="U178" s="27">
        <f t="shared" si="8"/>
        <v>0.15606511636518641</v>
      </c>
      <c r="V178" s="26">
        <v>1</v>
      </c>
      <c r="W178" s="28">
        <f t="shared" si="41"/>
        <v>0.33419985456724111</v>
      </c>
      <c r="X178" s="27">
        <f t="shared" si="42"/>
        <v>35</v>
      </c>
      <c r="Y178" s="27">
        <f t="shared" si="43"/>
        <v>6.225188478139466</v>
      </c>
      <c r="Z178" s="28">
        <f t="shared" si="44"/>
        <v>0.99999999975951126</v>
      </c>
      <c r="AA178" s="36">
        <f t="shared" si="45"/>
        <v>0.29199999999999998</v>
      </c>
      <c r="AB178" s="36">
        <f t="shared" si="46"/>
        <v>1</v>
      </c>
      <c r="AC178" s="36">
        <f t="shared" si="47"/>
        <v>0</v>
      </c>
      <c r="AD178" s="37"/>
      <c r="AE178" s="37"/>
      <c r="AF178" s="37">
        <v>0.64715061115941019</v>
      </c>
      <c r="AG178" s="37">
        <v>0.66708492521231233</v>
      </c>
    </row>
    <row r="179" spans="1:33" x14ac:dyDescent="0.3">
      <c r="A179" s="42"/>
      <c r="B179" s="42"/>
      <c r="C179" s="42"/>
      <c r="D179" s="26">
        <v>7.4</v>
      </c>
      <c r="E179" s="26">
        <v>3.8</v>
      </c>
      <c r="F179" s="26">
        <v>5</v>
      </c>
      <c r="G179" s="26">
        <v>97</v>
      </c>
      <c r="H179" s="26">
        <v>0.4</v>
      </c>
      <c r="I179" s="26">
        <v>69.099999999999994</v>
      </c>
      <c r="J179" s="26">
        <v>35.1</v>
      </c>
      <c r="K179" s="28">
        <f t="shared" si="31"/>
        <v>1.9686609686609684</v>
      </c>
      <c r="L179" s="26">
        <v>0.48</v>
      </c>
      <c r="M179" s="27"/>
      <c r="N179" s="27">
        <f t="shared" si="1"/>
        <v>0.97092999999999996</v>
      </c>
      <c r="O179" s="27">
        <f t="shared" si="2"/>
        <v>1.0345864770195246</v>
      </c>
      <c r="P179" s="27">
        <f t="shared" si="3"/>
        <v>0.49697231851851836</v>
      </c>
      <c r="Q179" s="27">
        <f t="shared" si="4"/>
        <v>5</v>
      </c>
      <c r="R179" s="27">
        <f t="shared" si="5"/>
        <v>1.2</v>
      </c>
      <c r="S179" s="28">
        <f t="shared" si="40"/>
        <v>11</v>
      </c>
      <c r="T179" s="28">
        <f t="shared" si="7"/>
        <v>0.4803584132959236</v>
      </c>
      <c r="U179" s="27">
        <f t="shared" si="8"/>
        <v>0.12204090780370019</v>
      </c>
      <c r="V179" s="26">
        <v>0</v>
      </c>
      <c r="W179" s="28">
        <f t="shared" si="41"/>
        <v>0.25406218445583295</v>
      </c>
      <c r="X179" s="27">
        <f t="shared" si="42"/>
        <v>35</v>
      </c>
      <c r="Y179" s="27">
        <f t="shared" si="43"/>
        <v>8.0060354910059264</v>
      </c>
      <c r="Z179" s="28">
        <f t="shared" si="44"/>
        <v>0.99999999999999944</v>
      </c>
      <c r="AA179" s="36">
        <f t="shared" si="45"/>
        <v>0.22</v>
      </c>
      <c r="AB179" s="36">
        <f t="shared" si="46"/>
        <v>0</v>
      </c>
      <c r="AC179" s="36">
        <f t="shared" si="47"/>
        <v>0</v>
      </c>
      <c r="AD179" s="37"/>
      <c r="AE179" s="37"/>
      <c r="AF179" s="37">
        <v>0.41056233036794332</v>
      </c>
      <c r="AG179" s="37">
        <v>0.55433633025635864</v>
      </c>
    </row>
    <row r="180" spans="1:33" x14ac:dyDescent="0.3">
      <c r="A180" s="42"/>
      <c r="B180" s="42"/>
      <c r="C180" s="42"/>
      <c r="D180" s="26">
        <v>7.4</v>
      </c>
      <c r="E180" s="26">
        <v>4.4000000000000004</v>
      </c>
      <c r="F180" s="26">
        <v>7</v>
      </c>
      <c r="G180" s="26">
        <v>99</v>
      </c>
      <c r="H180" s="26">
        <v>0.4</v>
      </c>
      <c r="I180" s="26">
        <v>79.900000000000006</v>
      </c>
      <c r="J180" s="26">
        <v>39.9</v>
      </c>
      <c r="K180" s="28">
        <f t="shared" si="31"/>
        <v>2.0025062656641608</v>
      </c>
      <c r="L180" s="26">
        <v>0.48</v>
      </c>
      <c r="M180" s="27"/>
      <c r="N180" s="27">
        <f t="shared" si="1"/>
        <v>0.96633999999999998</v>
      </c>
      <c r="O180" s="27">
        <f t="shared" si="2"/>
        <v>1.0345864770195246</v>
      </c>
      <c r="P180" s="27">
        <f t="shared" si="3"/>
        <v>0.50312649523809527</v>
      </c>
      <c r="Q180" s="27">
        <f t="shared" si="4"/>
        <v>5</v>
      </c>
      <c r="R180" s="27">
        <f t="shared" si="5"/>
        <v>1.2</v>
      </c>
      <c r="S180" s="28">
        <f t="shared" si="40"/>
        <v>13.4</v>
      </c>
      <c r="T180" s="28">
        <f t="shared" si="7"/>
        <v>0.48630685439415455</v>
      </c>
      <c r="U180" s="27">
        <f t="shared" si="8"/>
        <v>0.14436344918824284</v>
      </c>
      <c r="V180" s="26">
        <v>1</v>
      </c>
      <c r="W180" s="28">
        <f t="shared" si="41"/>
        <v>0.29685670247870993</v>
      </c>
      <c r="X180" s="27">
        <f t="shared" si="42"/>
        <v>35</v>
      </c>
      <c r="Y180" s="27">
        <f t="shared" si="43"/>
        <v>7.3979545110210276</v>
      </c>
      <c r="Z180" s="28">
        <f t="shared" si="44"/>
        <v>0.99999999999993083</v>
      </c>
      <c r="AA180" s="36">
        <f t="shared" si="45"/>
        <v>0.26800000000000002</v>
      </c>
      <c r="AB180" s="36">
        <f t="shared" si="46"/>
        <v>1</v>
      </c>
      <c r="AC180" s="36">
        <f t="shared" si="47"/>
        <v>0</v>
      </c>
      <c r="AD180" s="37"/>
      <c r="AE180" s="37"/>
      <c r="AF180" s="37">
        <v>0.85821457441297411</v>
      </c>
      <c r="AG180" s="37">
        <v>0.74661944505582256</v>
      </c>
    </row>
    <row r="181" spans="1:33" x14ac:dyDescent="0.3">
      <c r="A181" s="42"/>
      <c r="B181" s="42"/>
      <c r="C181" s="42"/>
      <c r="D181" s="26">
        <v>7.4</v>
      </c>
      <c r="E181" s="26">
        <v>3</v>
      </c>
      <c r="F181" s="26">
        <v>3</v>
      </c>
      <c r="G181" s="26">
        <v>98</v>
      </c>
      <c r="H181" s="26">
        <v>0.4</v>
      </c>
      <c r="I181" s="26">
        <v>54.1</v>
      </c>
      <c r="J181" s="26">
        <v>41.3</v>
      </c>
      <c r="K181" s="28">
        <f t="shared" si="31"/>
        <v>1.3099273607748185</v>
      </c>
      <c r="L181" s="26">
        <v>0.32</v>
      </c>
      <c r="M181" s="27"/>
      <c r="N181" s="27">
        <f t="shared" si="1"/>
        <v>0.97704999999999997</v>
      </c>
      <c r="O181" s="27">
        <f t="shared" si="2"/>
        <v>1.0345864770195246</v>
      </c>
      <c r="P181" s="27">
        <f t="shared" si="3"/>
        <v>0.33276477723970949</v>
      </c>
      <c r="Q181" s="27">
        <f t="shared" si="4"/>
        <v>5</v>
      </c>
      <c r="R181" s="27">
        <f t="shared" si="5"/>
        <v>1.2</v>
      </c>
      <c r="S181" s="28">
        <f t="shared" ref="S181:S188" si="48">IF(Q181+R181*F181&lt;=50,Q181+R181*F181,50)</f>
        <v>8.6</v>
      </c>
      <c r="T181" s="28">
        <f t="shared" si="7"/>
        <v>0.32164036997501716</v>
      </c>
      <c r="U181" s="27">
        <f t="shared" si="8"/>
        <v>0.10098736556838772</v>
      </c>
      <c r="V181" s="26">
        <v>0</v>
      </c>
      <c r="W181" s="28">
        <f t="shared" ref="W181:W188" si="49">IF(S181&lt;=30,U181/T181,5)</f>
        <v>0.31397602725127988</v>
      </c>
      <c r="X181" s="27">
        <f t="shared" ref="X181:X188" si="50">IF(G181&lt;5,5,IF(G181&gt;35,35,G181))</f>
        <v>35</v>
      </c>
      <c r="Y181" s="27">
        <f t="shared" ref="Y181:Y188" si="51">-(F181*(1+0.004*X181)-13.32*LN(P181)-29.53*LN(D181)-3.7*LN(J181/100)+0.05*X181+16.85)/2.7</f>
        <v>7.0946338456811304</v>
      </c>
      <c r="Z181" s="28">
        <f t="shared" ref="Z181:Z188" si="52">_xlfn.NORM.S.DIST(Y181,TRUE)</f>
        <v>0.99999999999935152</v>
      </c>
      <c r="AA181" s="36">
        <f t="shared" ref="AA181:AA188" si="53">S181/50</f>
        <v>0.17199999999999999</v>
      </c>
      <c r="AB181" s="36">
        <f t="shared" ref="AB181:AB188" si="54">IF(AND(V181=1,W181&lt;=1),1,0)</f>
        <v>0</v>
      </c>
      <c r="AC181" s="36">
        <f t="shared" ref="AC181:AC188" si="55">IF(AND(V181=0,W181&gt;1),1,0)</f>
        <v>0</v>
      </c>
      <c r="AD181" s="37"/>
      <c r="AE181" s="37"/>
      <c r="AF181" s="37">
        <v>0.34987389663811863</v>
      </c>
      <c r="AG181" s="37">
        <v>0.51412169148368736</v>
      </c>
    </row>
    <row r="182" spans="1:33" x14ac:dyDescent="0.3">
      <c r="A182" s="43"/>
      <c r="B182" s="43"/>
      <c r="C182" s="43"/>
      <c r="D182" s="26">
        <v>7.4</v>
      </c>
      <c r="E182" s="26">
        <v>3.8</v>
      </c>
      <c r="F182" s="26">
        <v>3</v>
      </c>
      <c r="G182" s="26">
        <v>100</v>
      </c>
      <c r="H182" s="26">
        <v>0.4</v>
      </c>
      <c r="I182" s="26">
        <v>68.2</v>
      </c>
      <c r="J182" s="26">
        <v>47.4</v>
      </c>
      <c r="K182" s="28">
        <f t="shared" si="31"/>
        <v>1.4388185654008441</v>
      </c>
      <c r="L182" s="26">
        <v>0.35</v>
      </c>
      <c r="M182" s="27"/>
      <c r="N182" s="27">
        <f t="shared" si="1"/>
        <v>0.97092999999999996</v>
      </c>
      <c r="O182" s="27">
        <f t="shared" si="2"/>
        <v>1.0345864770195246</v>
      </c>
      <c r="P182" s="27">
        <f t="shared" si="3"/>
        <v>0.36321794852320677</v>
      </c>
      <c r="Q182" s="27">
        <f t="shared" si="4"/>
        <v>5</v>
      </c>
      <c r="R182" s="27">
        <f t="shared" si="5"/>
        <v>1.2</v>
      </c>
      <c r="S182" s="28">
        <f t="shared" si="48"/>
        <v>8.6</v>
      </c>
      <c r="T182" s="28">
        <f t="shared" si="7"/>
        <v>0.35107548435156299</v>
      </c>
      <c r="U182" s="27">
        <f t="shared" si="8"/>
        <v>0.10098736556838772</v>
      </c>
      <c r="V182" s="26">
        <v>0</v>
      </c>
      <c r="W182" s="28">
        <f t="shared" si="49"/>
        <v>0.28765143130091114</v>
      </c>
      <c r="X182" s="27">
        <f t="shared" si="50"/>
        <v>35</v>
      </c>
      <c r="Y182" s="27">
        <f t="shared" si="51"/>
        <v>7.7154138706076107</v>
      </c>
      <c r="Z182" s="28">
        <f t="shared" si="52"/>
        <v>0.999999999999994</v>
      </c>
      <c r="AA182" s="36">
        <f t="shared" si="53"/>
        <v>0.17199999999999999</v>
      </c>
      <c r="AB182" s="36">
        <f t="shared" si="54"/>
        <v>0</v>
      </c>
      <c r="AC182" s="36">
        <f t="shared" si="55"/>
        <v>0</v>
      </c>
      <c r="AD182" s="37"/>
      <c r="AE182" s="37"/>
      <c r="AF182" s="37">
        <v>0.45971839163584188</v>
      </c>
      <c r="AG182" s="37">
        <v>0.52380729547682414</v>
      </c>
    </row>
    <row r="183" spans="1:33" x14ac:dyDescent="0.3">
      <c r="A183" s="41" t="s">
        <v>15</v>
      </c>
      <c r="B183" s="41">
        <v>1999</v>
      </c>
      <c r="C183" s="41" t="s">
        <v>16</v>
      </c>
      <c r="D183" s="26">
        <v>7.4</v>
      </c>
      <c r="E183" s="26">
        <v>4.9000000000000004</v>
      </c>
      <c r="F183" s="26">
        <v>5</v>
      </c>
      <c r="G183" s="26">
        <v>99</v>
      </c>
      <c r="H183" s="26">
        <v>0.4</v>
      </c>
      <c r="I183" s="26">
        <v>88.8</v>
      </c>
      <c r="J183" s="26">
        <v>57</v>
      </c>
      <c r="K183" s="28">
        <f t="shared" si="31"/>
        <v>1.5578947368421052</v>
      </c>
      <c r="L183" s="26">
        <v>0.37</v>
      </c>
      <c r="M183" s="27"/>
      <c r="N183" s="27">
        <f t="shared" si="1"/>
        <v>0.96251500000000001</v>
      </c>
      <c r="O183" s="27">
        <f t="shared" si="2"/>
        <v>1.0345864770195246</v>
      </c>
      <c r="P183" s="27">
        <f t="shared" si="3"/>
        <v>0.38986923368421056</v>
      </c>
      <c r="Q183" s="27">
        <f t="shared" si="4"/>
        <v>5</v>
      </c>
      <c r="R183" s="27">
        <f t="shared" si="5"/>
        <v>1.2</v>
      </c>
      <c r="S183" s="28">
        <f t="shared" si="48"/>
        <v>11</v>
      </c>
      <c r="T183" s="28">
        <f t="shared" si="7"/>
        <v>0.37683581058140297</v>
      </c>
      <c r="U183" s="27">
        <f t="shared" si="8"/>
        <v>0.12204090780370019</v>
      </c>
      <c r="V183" s="26">
        <v>0</v>
      </c>
      <c r="W183" s="28">
        <f t="shared" si="49"/>
        <v>0.32385698061818696</v>
      </c>
      <c r="X183" s="27">
        <f t="shared" si="50"/>
        <v>35</v>
      </c>
      <c r="Y183" s="27">
        <f t="shared" si="51"/>
        <v>7.4730265691012852</v>
      </c>
      <c r="Z183" s="28">
        <f t="shared" si="52"/>
        <v>0.99999999999996081</v>
      </c>
      <c r="AA183" s="36">
        <f t="shared" si="53"/>
        <v>0.22</v>
      </c>
      <c r="AB183" s="36">
        <f t="shared" si="54"/>
        <v>0</v>
      </c>
      <c r="AC183" s="36">
        <f t="shared" si="55"/>
        <v>0</v>
      </c>
      <c r="AD183" s="37"/>
      <c r="AE183" s="37"/>
      <c r="AF183" s="37">
        <v>0.35629779557545105</v>
      </c>
      <c r="AG183" s="37">
        <v>0.56509852584879461</v>
      </c>
    </row>
    <row r="184" spans="1:33" x14ac:dyDescent="0.3">
      <c r="A184" s="42"/>
      <c r="B184" s="42"/>
      <c r="C184" s="42"/>
      <c r="D184" s="26">
        <v>7.4</v>
      </c>
      <c r="E184" s="26">
        <v>5.7</v>
      </c>
      <c r="F184" s="26">
        <v>14</v>
      </c>
      <c r="G184" s="26">
        <v>80</v>
      </c>
      <c r="H184" s="26">
        <v>0.4</v>
      </c>
      <c r="I184" s="26">
        <v>104</v>
      </c>
      <c r="J184" s="26">
        <v>64.2</v>
      </c>
      <c r="K184" s="28">
        <f t="shared" si="31"/>
        <v>1.6199376947040498</v>
      </c>
      <c r="L184" s="26">
        <v>0.38</v>
      </c>
      <c r="M184" s="27"/>
      <c r="N184" s="27">
        <f t="shared" si="1"/>
        <v>0.956395</v>
      </c>
      <c r="O184" s="27">
        <f t="shared" si="2"/>
        <v>1.0345864770195246</v>
      </c>
      <c r="P184" s="27">
        <f t="shared" si="3"/>
        <v>0.40281808099688471</v>
      </c>
      <c r="Q184" s="27">
        <f t="shared" si="4"/>
        <v>5</v>
      </c>
      <c r="R184" s="27">
        <f t="shared" si="5"/>
        <v>1.2</v>
      </c>
      <c r="S184" s="28">
        <f t="shared" si="48"/>
        <v>21.8</v>
      </c>
      <c r="T184" s="28">
        <f t="shared" si="7"/>
        <v>0.3893517747857464</v>
      </c>
      <c r="U184" s="27">
        <f t="shared" si="8"/>
        <v>0.23917156177661986</v>
      </c>
      <c r="V184" s="26">
        <v>1</v>
      </c>
      <c r="W184" s="28">
        <f t="shared" si="49"/>
        <v>0.61428142175088807</v>
      </c>
      <c r="X184" s="27">
        <f t="shared" si="50"/>
        <v>35</v>
      </c>
      <c r="Y184" s="27">
        <f t="shared" si="51"/>
        <v>3.9972248601569311</v>
      </c>
      <c r="Z184" s="28">
        <f t="shared" si="52"/>
        <v>0.99996795529204674</v>
      </c>
      <c r="AA184" s="36">
        <f t="shared" si="53"/>
        <v>0.436</v>
      </c>
      <c r="AB184" s="36">
        <f t="shared" si="54"/>
        <v>1</v>
      </c>
      <c r="AC184" s="36">
        <f t="shared" si="55"/>
        <v>0</v>
      </c>
      <c r="AD184" s="37"/>
      <c r="AE184" s="37"/>
      <c r="AF184" s="37">
        <v>0.61018483243189214</v>
      </c>
      <c r="AG184" s="37">
        <v>0.75617331885998285</v>
      </c>
    </row>
    <row r="185" spans="1:33" x14ac:dyDescent="0.3">
      <c r="A185" s="42"/>
      <c r="B185" s="42"/>
      <c r="C185" s="42"/>
      <c r="D185" s="26">
        <v>7.4</v>
      </c>
      <c r="E185" s="26">
        <v>6.5</v>
      </c>
      <c r="F185" s="26">
        <v>8</v>
      </c>
      <c r="G185" s="26">
        <v>99</v>
      </c>
      <c r="H185" s="26">
        <v>0.4</v>
      </c>
      <c r="I185" s="26">
        <v>118.6</v>
      </c>
      <c r="J185" s="26">
        <v>70.8</v>
      </c>
      <c r="K185" s="28">
        <f t="shared" si="31"/>
        <v>1.6751412429378532</v>
      </c>
      <c r="L185" s="26">
        <v>0.39</v>
      </c>
      <c r="M185" s="27"/>
      <c r="N185" s="27">
        <f t="shared" si="1"/>
        <v>0.95027499999999998</v>
      </c>
      <c r="O185" s="27">
        <f t="shared" si="2"/>
        <v>1.0345864770195246</v>
      </c>
      <c r="P185" s="27">
        <f t="shared" si="3"/>
        <v>0.41387965960451978</v>
      </c>
      <c r="Q185" s="27">
        <f t="shared" si="4"/>
        <v>5</v>
      </c>
      <c r="R185" s="27">
        <f t="shared" si="5"/>
        <v>1.2</v>
      </c>
      <c r="S185" s="28">
        <f t="shared" si="48"/>
        <v>14.6</v>
      </c>
      <c r="T185" s="28">
        <f t="shared" si="7"/>
        <v>0.40004356213589781</v>
      </c>
      <c r="U185" s="27">
        <f t="shared" si="8"/>
        <v>0.15606511636518641</v>
      </c>
      <c r="V185" s="26">
        <v>1</v>
      </c>
      <c r="W185" s="28">
        <f t="shared" si="49"/>
        <v>0.39012030472863835</v>
      </c>
      <c r="X185" s="27">
        <f t="shared" si="50"/>
        <v>35</v>
      </c>
      <c r="Y185" s="27">
        <f t="shared" si="51"/>
        <v>6.7983018858128919</v>
      </c>
      <c r="Z185" s="28">
        <f t="shared" si="52"/>
        <v>0.99999999999470701</v>
      </c>
      <c r="AA185" s="36">
        <f t="shared" si="53"/>
        <v>0.29199999999999998</v>
      </c>
      <c r="AB185" s="36">
        <f t="shared" si="54"/>
        <v>1</v>
      </c>
      <c r="AC185" s="36">
        <f t="shared" si="55"/>
        <v>0</v>
      </c>
      <c r="AD185" s="37"/>
      <c r="AE185" s="37"/>
      <c r="AF185" s="37">
        <v>0.58254409616226133</v>
      </c>
      <c r="AG185" s="37">
        <v>0.58232085222171837</v>
      </c>
    </row>
    <row r="186" spans="1:33" x14ac:dyDescent="0.3">
      <c r="A186" s="42"/>
      <c r="B186" s="42"/>
      <c r="C186" s="42"/>
      <c r="D186" s="26">
        <v>7.4</v>
      </c>
      <c r="E186" s="26">
        <v>7.3</v>
      </c>
      <c r="F186" s="26">
        <v>9</v>
      </c>
      <c r="G186" s="26">
        <v>99</v>
      </c>
      <c r="H186" s="26">
        <v>0.4</v>
      </c>
      <c r="I186" s="26">
        <v>133.19999999999999</v>
      </c>
      <c r="J186" s="26">
        <v>77.400000000000006</v>
      </c>
      <c r="K186" s="28">
        <f t="shared" si="31"/>
        <v>1.7209302325581393</v>
      </c>
      <c r="L186" s="26">
        <v>0.39</v>
      </c>
      <c r="M186" s="27"/>
      <c r="N186" s="27">
        <f t="shared" si="1"/>
        <v>0.94415499999999997</v>
      </c>
      <c r="O186" s="27">
        <f t="shared" si="2"/>
        <v>1.0345864770195246</v>
      </c>
      <c r="P186" s="27">
        <f t="shared" si="3"/>
        <v>0.42245446976744178</v>
      </c>
      <c r="Q186" s="27">
        <f t="shared" si="4"/>
        <v>5</v>
      </c>
      <c r="R186" s="27">
        <f t="shared" si="5"/>
        <v>1.2</v>
      </c>
      <c r="S186" s="28">
        <f t="shared" si="48"/>
        <v>15.799999999999999</v>
      </c>
      <c r="T186" s="28">
        <f t="shared" si="7"/>
        <v>0.4083317143139783</v>
      </c>
      <c r="U186" s="27">
        <f t="shared" si="8"/>
        <v>0.1681954191679009</v>
      </c>
      <c r="V186" s="26">
        <v>0</v>
      </c>
      <c r="W186" s="28">
        <f t="shared" si="49"/>
        <v>0.4119087821784288</v>
      </c>
      <c r="X186" s="27">
        <f t="shared" si="50"/>
        <v>35</v>
      </c>
      <c r="Y186" s="27">
        <f t="shared" si="51"/>
        <v>6.5993827516787222</v>
      </c>
      <c r="Z186" s="28">
        <f t="shared" si="52"/>
        <v>0.99999999997935629</v>
      </c>
      <c r="AA186" s="36">
        <f t="shared" si="53"/>
        <v>0.316</v>
      </c>
      <c r="AB186" s="36">
        <f t="shared" si="54"/>
        <v>0</v>
      </c>
      <c r="AC186" s="36">
        <f t="shared" si="55"/>
        <v>0</v>
      </c>
      <c r="AD186" s="37"/>
      <c r="AE186" s="37"/>
      <c r="AF186" s="37">
        <v>0.45996584235380594</v>
      </c>
      <c r="AG186" s="37">
        <v>0.65195446564609594</v>
      </c>
    </row>
    <row r="187" spans="1:33" x14ac:dyDescent="0.3">
      <c r="A187" s="42"/>
      <c r="B187" s="42"/>
      <c r="C187" s="42"/>
      <c r="D187" s="26">
        <v>7.4</v>
      </c>
      <c r="E187" s="26">
        <v>8.5</v>
      </c>
      <c r="F187" s="26">
        <v>7</v>
      </c>
      <c r="G187" s="26">
        <v>98</v>
      </c>
      <c r="H187" s="26">
        <v>0.4</v>
      </c>
      <c r="I187" s="26">
        <v>154.6</v>
      </c>
      <c r="J187" s="26">
        <v>86.8</v>
      </c>
      <c r="K187" s="28">
        <f t="shared" si="31"/>
        <v>1.7811059907834101</v>
      </c>
      <c r="L187" s="26">
        <v>0.4</v>
      </c>
      <c r="M187" s="27"/>
      <c r="N187" s="27">
        <f t="shared" si="1"/>
        <v>0.934975</v>
      </c>
      <c r="O187" s="27">
        <f t="shared" si="2"/>
        <v>1.0345864770195246</v>
      </c>
      <c r="P187" s="27">
        <f t="shared" si="3"/>
        <v>0.43297528917050687</v>
      </c>
      <c r="Q187" s="27">
        <f t="shared" si="4"/>
        <v>5</v>
      </c>
      <c r="R187" s="27">
        <f t="shared" si="5"/>
        <v>1.2</v>
      </c>
      <c r="S187" s="28">
        <f t="shared" si="48"/>
        <v>13.4</v>
      </c>
      <c r="T187" s="28">
        <f t="shared" si="7"/>
        <v>0.41850082017101004</v>
      </c>
      <c r="U187" s="27">
        <f t="shared" si="8"/>
        <v>0.14436344918824284</v>
      </c>
      <c r="V187" s="26">
        <v>1</v>
      </c>
      <c r="W187" s="28">
        <f t="shared" si="49"/>
        <v>0.34495380231095435</v>
      </c>
      <c r="X187" s="27">
        <f t="shared" si="50"/>
        <v>35</v>
      </c>
      <c r="Y187" s="27">
        <f t="shared" si="51"/>
        <v>7.7222537999464329</v>
      </c>
      <c r="Z187" s="28">
        <f t="shared" si="52"/>
        <v>0.99999999999999434</v>
      </c>
      <c r="AA187" s="36">
        <f t="shared" si="53"/>
        <v>0.26800000000000002</v>
      </c>
      <c r="AB187" s="36">
        <f t="shared" si="54"/>
        <v>1</v>
      </c>
      <c r="AC187" s="36">
        <f t="shared" si="55"/>
        <v>0</v>
      </c>
      <c r="AD187" s="37"/>
      <c r="AE187" s="37"/>
      <c r="AF187" s="37">
        <v>0.72071972566051357</v>
      </c>
      <c r="AG187" s="37">
        <v>0.65821006008560201</v>
      </c>
    </row>
    <row r="188" spans="1:33" x14ac:dyDescent="0.3">
      <c r="A188" s="42"/>
      <c r="B188" s="42"/>
      <c r="C188" s="42"/>
      <c r="D188" s="26">
        <v>7.4</v>
      </c>
      <c r="E188" s="26">
        <v>11</v>
      </c>
      <c r="F188" s="26">
        <v>7</v>
      </c>
      <c r="G188" s="26">
        <v>98</v>
      </c>
      <c r="H188" s="26">
        <v>0.4</v>
      </c>
      <c r="I188" s="26">
        <v>202</v>
      </c>
      <c r="J188" s="26">
        <v>109.2</v>
      </c>
      <c r="K188" s="28">
        <f t="shared" si="31"/>
        <v>1.8498168498168497</v>
      </c>
      <c r="L188" s="26">
        <v>0.4</v>
      </c>
      <c r="M188" s="27"/>
      <c r="N188" s="27">
        <f t="shared" si="1"/>
        <v>0.88029999999999986</v>
      </c>
      <c r="O188" s="27">
        <f t="shared" si="2"/>
        <v>1.0345864770195246</v>
      </c>
      <c r="P188" s="27">
        <f t="shared" si="3"/>
        <v>0.4233823809523809</v>
      </c>
      <c r="Q188" s="27">
        <f t="shared" si="4"/>
        <v>5</v>
      </c>
      <c r="R188" s="27">
        <f t="shared" si="5"/>
        <v>1.2</v>
      </c>
      <c r="S188" s="28">
        <f t="shared" si="48"/>
        <v>13.4</v>
      </c>
      <c r="T188" s="28">
        <f t="shared" si="7"/>
        <v>0.40922860520280208</v>
      </c>
      <c r="U188" s="27">
        <f t="shared" si="8"/>
        <v>0.14436344918824284</v>
      </c>
      <c r="V188" s="26">
        <v>0</v>
      </c>
      <c r="W188" s="28">
        <f t="shared" si="49"/>
        <v>0.3527696924233838</v>
      </c>
      <c r="X188" s="27">
        <f t="shared" si="50"/>
        <v>35</v>
      </c>
      <c r="Y188" s="27">
        <f t="shared" si="51"/>
        <v>7.926324908964598</v>
      </c>
      <c r="Z188" s="28">
        <f t="shared" si="52"/>
        <v>0.99999999999999889</v>
      </c>
      <c r="AA188" s="36">
        <f t="shared" si="53"/>
        <v>0.26800000000000002</v>
      </c>
      <c r="AB188" s="36">
        <f t="shared" si="54"/>
        <v>0</v>
      </c>
      <c r="AC188" s="36">
        <f t="shared" si="55"/>
        <v>0</v>
      </c>
      <c r="AD188" s="37"/>
      <c r="AE188" s="37"/>
      <c r="AF188" s="37">
        <v>0.63450509095070351</v>
      </c>
      <c r="AG188" s="37">
        <v>0.63834547045479673</v>
      </c>
    </row>
    <row r="189" spans="1:33" x14ac:dyDescent="0.3">
      <c r="A189" s="42"/>
      <c r="B189" s="42"/>
      <c r="C189" s="42"/>
      <c r="D189" s="26">
        <v>7.4</v>
      </c>
      <c r="E189" s="26">
        <v>1.8</v>
      </c>
      <c r="F189" s="26">
        <v>5</v>
      </c>
      <c r="G189" s="26">
        <v>68</v>
      </c>
      <c r="H189" s="26">
        <v>0.4</v>
      </c>
      <c r="I189" s="26">
        <v>30.6</v>
      </c>
      <c r="J189" s="26">
        <v>29</v>
      </c>
      <c r="K189" s="28">
        <f t="shared" si="31"/>
        <v>1.0551724137931036</v>
      </c>
      <c r="L189" s="26">
        <v>0.26</v>
      </c>
      <c r="M189" s="27"/>
      <c r="N189" s="27">
        <f t="shared" si="1"/>
        <v>0.98623000000000005</v>
      </c>
      <c r="O189" s="27">
        <f t="shared" si="2"/>
        <v>1.0345864770195246</v>
      </c>
      <c r="P189" s="27">
        <f t="shared" si="3"/>
        <v>0.27056709931034484</v>
      </c>
      <c r="Q189" s="27">
        <f t="shared" si="4"/>
        <v>5</v>
      </c>
      <c r="R189" s="27">
        <f t="shared" si="5"/>
        <v>1.2</v>
      </c>
      <c r="S189" s="28">
        <f t="shared" ref="S189:S215" si="56">IF(Q189+R189*F189&lt;=50,Q189+R189*F189,50)</f>
        <v>11</v>
      </c>
      <c r="T189" s="28">
        <f t="shared" si="7"/>
        <v>0.26152197551412487</v>
      </c>
      <c r="U189" s="27">
        <f t="shared" si="8"/>
        <v>0.12204090780370019</v>
      </c>
      <c r="V189" s="26">
        <v>1</v>
      </c>
      <c r="W189" s="28">
        <f t="shared" ref="W189:W215" si="57">IF(S189&lt;=30,U189/T189,5)</f>
        <v>0.46665641601926766</v>
      </c>
      <c r="X189" s="27">
        <f t="shared" ref="X189:X215" si="58">IF(G189&lt;5,5,IF(G189&gt;35,35,G189))</f>
        <v>35</v>
      </c>
      <c r="Y189" s="27">
        <f t="shared" ref="Y189:Y215" si="59">-(F189*(1+0.004*X189)-13.32*LN(P189)-29.53*LN(D189)-3.7*LN(J189/100)+0.05*X189+16.85)/2.7</f>
        <v>4.7448877875229316</v>
      </c>
      <c r="Z189" s="28">
        <f t="shared" ref="Z189:Z215" si="60">_xlfn.NORM.S.DIST(Y189,TRUE)</f>
        <v>0.99999895689023799</v>
      </c>
      <c r="AA189" s="36">
        <f t="shared" ref="AA189:AA215" si="61">S189/50</f>
        <v>0.22</v>
      </c>
      <c r="AB189" s="36">
        <f t="shared" ref="AB189:AB215" si="62">IF(AND(V189=1,W189&lt;=1),1,0)</f>
        <v>1</v>
      </c>
      <c r="AC189" s="36">
        <f t="shared" ref="AC189:AC215" si="63">IF(AND(V189=0,W189&gt;1),1,0)</f>
        <v>0</v>
      </c>
      <c r="AD189" s="37"/>
      <c r="AE189" s="37"/>
      <c r="AF189" s="37">
        <v>0.55126357602604659</v>
      </c>
      <c r="AG189" s="37">
        <v>0.64629542379654881</v>
      </c>
    </row>
    <row r="190" spans="1:33" x14ac:dyDescent="0.3">
      <c r="A190" s="42"/>
      <c r="B190" s="42"/>
      <c r="C190" s="42"/>
      <c r="D190" s="26">
        <v>7.4</v>
      </c>
      <c r="E190" s="26">
        <v>2.6</v>
      </c>
      <c r="F190" s="26">
        <v>6</v>
      </c>
      <c r="G190" s="26">
        <v>92</v>
      </c>
      <c r="H190" s="26">
        <v>0.4</v>
      </c>
      <c r="I190" s="26">
        <v>45.6</v>
      </c>
      <c r="J190" s="26">
        <v>36</v>
      </c>
      <c r="K190" s="28">
        <f t="shared" si="31"/>
        <v>1.2666666666666666</v>
      </c>
      <c r="L190" s="26">
        <v>0.31</v>
      </c>
      <c r="M190" s="27"/>
      <c r="N190" s="27">
        <f t="shared" si="1"/>
        <v>0.98011000000000004</v>
      </c>
      <c r="O190" s="27">
        <f t="shared" si="2"/>
        <v>1.0345864770195246</v>
      </c>
      <c r="P190" s="27">
        <f t="shared" si="3"/>
        <v>0.32278289333333343</v>
      </c>
      <c r="Q190" s="27">
        <f t="shared" si="4"/>
        <v>5</v>
      </c>
      <c r="R190" s="27">
        <f t="shared" si="5"/>
        <v>1.2</v>
      </c>
      <c r="S190" s="28">
        <f t="shared" si="56"/>
        <v>12.2</v>
      </c>
      <c r="T190" s="28">
        <f t="shared" si="7"/>
        <v>0.31199218287022124</v>
      </c>
      <c r="U190" s="27">
        <f t="shared" si="8"/>
        <v>0.13303475154594152</v>
      </c>
      <c r="V190" s="26">
        <v>1</v>
      </c>
      <c r="W190" s="28">
        <f t="shared" si="57"/>
        <v>0.42640411795599287</v>
      </c>
      <c r="X190" s="27">
        <f t="shared" si="58"/>
        <v>35</v>
      </c>
      <c r="Y190" s="27">
        <f t="shared" si="59"/>
        <v>5.4895063999651512</v>
      </c>
      <c r="Z190" s="28">
        <f t="shared" si="60"/>
        <v>0.99999997984707434</v>
      </c>
      <c r="AA190" s="36">
        <f t="shared" si="61"/>
        <v>0.24399999999999999</v>
      </c>
      <c r="AB190" s="36">
        <f t="shared" si="62"/>
        <v>1</v>
      </c>
      <c r="AC190" s="36">
        <f t="shared" si="63"/>
        <v>0</v>
      </c>
      <c r="AD190" s="37"/>
      <c r="AE190" s="37"/>
      <c r="AF190" s="37">
        <v>0.67288478098509086</v>
      </c>
      <c r="AG190" s="37">
        <v>0.6622402670789459</v>
      </c>
    </row>
    <row r="191" spans="1:33" x14ac:dyDescent="0.3">
      <c r="A191" s="42"/>
      <c r="B191" s="42"/>
      <c r="C191" s="42"/>
      <c r="D191" s="26">
        <v>7.4</v>
      </c>
      <c r="E191" s="26">
        <v>3.6</v>
      </c>
      <c r="F191" s="26">
        <v>3</v>
      </c>
      <c r="G191" s="26">
        <v>97</v>
      </c>
      <c r="H191" s="26">
        <v>0.4</v>
      </c>
      <c r="I191" s="26">
        <v>64</v>
      </c>
      <c r="J191" s="26">
        <v>44.4</v>
      </c>
      <c r="K191" s="28">
        <f t="shared" si="31"/>
        <v>1.4414414414414416</v>
      </c>
      <c r="L191" s="26">
        <v>0.35</v>
      </c>
      <c r="M191" s="27"/>
      <c r="N191" s="27">
        <f t="shared" si="1"/>
        <v>0.97245999999999999</v>
      </c>
      <c r="O191" s="27">
        <f t="shared" si="2"/>
        <v>1.0345864770195246</v>
      </c>
      <c r="P191" s="27">
        <f t="shared" si="3"/>
        <v>0.36445347747747747</v>
      </c>
      <c r="Q191" s="27">
        <f t="shared" si="4"/>
        <v>5</v>
      </c>
      <c r="R191" s="27">
        <f t="shared" si="5"/>
        <v>1.2</v>
      </c>
      <c r="S191" s="28">
        <f t="shared" si="56"/>
        <v>8.6</v>
      </c>
      <c r="T191" s="28">
        <f t="shared" si="7"/>
        <v>0.3522697092730312</v>
      </c>
      <c r="U191" s="27">
        <f t="shared" si="8"/>
        <v>0.10098736556838772</v>
      </c>
      <c r="V191" s="26">
        <v>0</v>
      </c>
      <c r="W191" s="28">
        <f t="shared" si="57"/>
        <v>0.28667626795614198</v>
      </c>
      <c r="X191" s="27">
        <f t="shared" si="58"/>
        <v>35</v>
      </c>
      <c r="Y191" s="27">
        <f t="shared" si="59"/>
        <v>7.6425681160804961</v>
      </c>
      <c r="Z191" s="28">
        <f t="shared" si="60"/>
        <v>0.99999999999998934</v>
      </c>
      <c r="AA191" s="36">
        <f t="shared" si="61"/>
        <v>0.17199999999999999</v>
      </c>
      <c r="AB191" s="36">
        <f t="shared" si="62"/>
        <v>0</v>
      </c>
      <c r="AC191" s="36">
        <f t="shared" si="63"/>
        <v>0</v>
      </c>
      <c r="AD191" s="37"/>
      <c r="AE191" s="37"/>
      <c r="AF191" s="37">
        <v>0.43834444887420254</v>
      </c>
      <c r="AG191" s="37">
        <v>0.52938594696435981</v>
      </c>
    </row>
    <row r="192" spans="1:33" x14ac:dyDescent="0.3">
      <c r="A192" s="42"/>
      <c r="B192" s="42"/>
      <c r="C192" s="42"/>
      <c r="D192" s="26">
        <v>7.4</v>
      </c>
      <c r="E192" s="26">
        <v>4.5</v>
      </c>
      <c r="F192" s="26">
        <v>12</v>
      </c>
      <c r="G192" s="26">
        <v>85</v>
      </c>
      <c r="H192" s="26">
        <v>0.4</v>
      </c>
      <c r="I192" s="26">
        <v>81.2</v>
      </c>
      <c r="J192" s="26">
        <v>52.6</v>
      </c>
      <c r="K192" s="28">
        <f t="shared" si="31"/>
        <v>1.543726235741445</v>
      </c>
      <c r="L192" s="26">
        <v>0.37</v>
      </c>
      <c r="M192" s="27"/>
      <c r="N192" s="27">
        <f t="shared" si="1"/>
        <v>0.96557499999999996</v>
      </c>
      <c r="O192" s="27">
        <f t="shared" si="2"/>
        <v>1.0345864770195246</v>
      </c>
      <c r="P192" s="27">
        <f t="shared" si="3"/>
        <v>0.38755169961977187</v>
      </c>
      <c r="Q192" s="27">
        <f t="shared" si="4"/>
        <v>5</v>
      </c>
      <c r="R192" s="27">
        <f t="shared" si="5"/>
        <v>1.2</v>
      </c>
      <c r="S192" s="28">
        <f t="shared" si="56"/>
        <v>19.399999999999999</v>
      </c>
      <c r="T192" s="28">
        <f t="shared" si="7"/>
        <v>0.37459575224320091</v>
      </c>
      <c r="U192" s="27">
        <f t="shared" si="8"/>
        <v>0.20807218920420215</v>
      </c>
      <c r="V192" s="26">
        <v>1</v>
      </c>
      <c r="W192" s="28">
        <f t="shared" si="57"/>
        <v>0.55545795156031097</v>
      </c>
      <c r="X192" s="27">
        <f t="shared" si="58"/>
        <v>35</v>
      </c>
      <c r="Y192" s="27">
        <f t="shared" si="59"/>
        <v>4.377968950067598</v>
      </c>
      <c r="Z192" s="28">
        <f t="shared" si="60"/>
        <v>0.99999401047944447</v>
      </c>
      <c r="AA192" s="36">
        <f t="shared" si="61"/>
        <v>0.38799999999999996</v>
      </c>
      <c r="AB192" s="36">
        <f t="shared" si="62"/>
        <v>1</v>
      </c>
      <c r="AC192" s="36">
        <f t="shared" si="63"/>
        <v>0</v>
      </c>
      <c r="AD192" s="37"/>
      <c r="AE192" s="37"/>
      <c r="AF192" s="37">
        <v>0.74492613776377103</v>
      </c>
      <c r="AG192" s="37">
        <v>0.68122195627170212</v>
      </c>
    </row>
    <row r="193" spans="1:33" x14ac:dyDescent="0.3">
      <c r="A193" s="42"/>
      <c r="B193" s="42"/>
      <c r="C193" s="42"/>
      <c r="D193" s="26">
        <v>7.4</v>
      </c>
      <c r="E193" s="26">
        <v>5.4</v>
      </c>
      <c r="F193" s="26">
        <v>18</v>
      </c>
      <c r="G193" s="26">
        <v>51</v>
      </c>
      <c r="H193" s="26">
        <v>0.4</v>
      </c>
      <c r="I193" s="26">
        <v>98.9</v>
      </c>
      <c r="J193" s="26">
        <v>61.3</v>
      </c>
      <c r="K193" s="28">
        <f t="shared" si="31"/>
        <v>1.6133768352365419</v>
      </c>
      <c r="L193" s="26">
        <v>0.38</v>
      </c>
      <c r="M193" s="27"/>
      <c r="N193" s="27">
        <f t="shared" si="1"/>
        <v>0.95869000000000004</v>
      </c>
      <c r="O193" s="27">
        <f t="shared" si="2"/>
        <v>1.0345864770195246</v>
      </c>
      <c r="P193" s="27">
        <f t="shared" si="3"/>
        <v>0.40214934192495927</v>
      </c>
      <c r="Q193" s="27">
        <f t="shared" si="4"/>
        <v>5</v>
      </c>
      <c r="R193" s="27">
        <f t="shared" si="5"/>
        <v>1.2</v>
      </c>
      <c r="S193" s="28">
        <f t="shared" si="56"/>
        <v>26.599999999999998</v>
      </c>
      <c r="T193" s="28">
        <f t="shared" si="7"/>
        <v>0.3887053918232975</v>
      </c>
      <c r="U193" s="27">
        <f t="shared" si="8"/>
        <v>0.32768912298947134</v>
      </c>
      <c r="V193" s="26">
        <v>1</v>
      </c>
      <c r="W193" s="28">
        <f t="shared" si="57"/>
        <v>0.84302695533082883</v>
      </c>
      <c r="X193" s="27">
        <f t="shared" si="58"/>
        <v>35</v>
      </c>
      <c r="Y193" s="27">
        <f t="shared" si="59"/>
        <v>2.2367959506506714</v>
      </c>
      <c r="Z193" s="28">
        <f t="shared" si="60"/>
        <v>0.9873501603323882</v>
      </c>
      <c r="AA193" s="36">
        <f t="shared" si="61"/>
        <v>0.53199999999999992</v>
      </c>
      <c r="AB193" s="36">
        <f t="shared" si="62"/>
        <v>1</v>
      </c>
      <c r="AC193" s="36">
        <f t="shared" si="63"/>
        <v>0</v>
      </c>
      <c r="AD193" s="37"/>
      <c r="AE193" s="37"/>
      <c r="AF193" s="37">
        <v>0.72170420959302983</v>
      </c>
      <c r="AG193" s="37">
        <v>0.67126365061613202</v>
      </c>
    </row>
    <row r="194" spans="1:33" x14ac:dyDescent="0.3">
      <c r="A194" s="42"/>
      <c r="B194" s="42"/>
      <c r="C194" s="42"/>
      <c r="D194" s="26">
        <v>7.4</v>
      </c>
      <c r="E194" s="26">
        <v>6.2</v>
      </c>
      <c r="F194" s="26">
        <v>16</v>
      </c>
      <c r="G194" s="26">
        <v>72</v>
      </c>
      <c r="H194" s="26">
        <v>0.4</v>
      </c>
      <c r="I194" s="26">
        <v>113.8</v>
      </c>
      <c r="J194" s="26">
        <v>68.2</v>
      </c>
      <c r="K194" s="28">
        <f t="shared" si="31"/>
        <v>1.6686217008797652</v>
      </c>
      <c r="L194" s="26">
        <v>0.39</v>
      </c>
      <c r="M194" s="27"/>
      <c r="N194" s="27">
        <f t="shared" si="1"/>
        <v>0.95257000000000003</v>
      </c>
      <c r="O194" s="27">
        <f t="shared" si="2"/>
        <v>1.0345864770195246</v>
      </c>
      <c r="P194" s="27">
        <f t="shared" si="3"/>
        <v>0.4132645331378299</v>
      </c>
      <c r="Q194" s="27">
        <f t="shared" si="4"/>
        <v>5</v>
      </c>
      <c r="R194" s="27">
        <f t="shared" si="5"/>
        <v>1.2</v>
      </c>
      <c r="S194" s="28">
        <f t="shared" si="56"/>
        <v>24.2</v>
      </c>
      <c r="T194" s="28">
        <f t="shared" si="7"/>
        <v>0.39944899949627977</v>
      </c>
      <c r="U194" s="27">
        <f t="shared" si="8"/>
        <v>0.27690710007315766</v>
      </c>
      <c r="V194" s="26">
        <v>1</v>
      </c>
      <c r="W194" s="28">
        <f t="shared" si="57"/>
        <v>0.69322266527728937</v>
      </c>
      <c r="X194" s="27">
        <f t="shared" si="58"/>
        <v>35</v>
      </c>
      <c r="Y194" s="27">
        <f t="shared" si="59"/>
        <v>3.3619148789266022</v>
      </c>
      <c r="Z194" s="28">
        <f t="shared" si="60"/>
        <v>0.99961298009738286</v>
      </c>
      <c r="AA194" s="36">
        <f t="shared" si="61"/>
        <v>0.48399999999999999</v>
      </c>
      <c r="AB194" s="36">
        <f t="shared" si="62"/>
        <v>1</v>
      </c>
      <c r="AC194" s="36">
        <f t="shared" si="63"/>
        <v>0</v>
      </c>
      <c r="AD194" s="37"/>
      <c r="AE194" s="37"/>
      <c r="AF194" s="37">
        <v>0.66316694815116495</v>
      </c>
      <c r="AG194" s="37">
        <v>0.61480772737294809</v>
      </c>
    </row>
    <row r="195" spans="1:33" x14ac:dyDescent="0.3">
      <c r="A195" s="42"/>
      <c r="B195" s="42"/>
      <c r="C195" s="42"/>
      <c r="D195" s="26">
        <v>7.4</v>
      </c>
      <c r="E195" s="26">
        <v>7</v>
      </c>
      <c r="F195" s="26">
        <v>14</v>
      </c>
      <c r="G195" s="26">
        <v>42</v>
      </c>
      <c r="H195" s="26">
        <v>0.4</v>
      </c>
      <c r="I195" s="26">
        <v>129.6</v>
      </c>
      <c r="J195" s="26">
        <v>76</v>
      </c>
      <c r="K195" s="28">
        <f t="shared" si="31"/>
        <v>1.7052631578947368</v>
      </c>
      <c r="L195" s="26">
        <v>0.39</v>
      </c>
      <c r="M195" s="27"/>
      <c r="N195" s="27">
        <f t="shared" si="1"/>
        <v>0.94645000000000001</v>
      </c>
      <c r="O195" s="27">
        <f t="shared" si="2"/>
        <v>1.0345864770195246</v>
      </c>
      <c r="P195" s="27">
        <f t="shared" si="3"/>
        <v>0.41962604210526316</v>
      </c>
      <c r="Q195" s="27">
        <f t="shared" si="4"/>
        <v>5</v>
      </c>
      <c r="R195" s="27">
        <f t="shared" si="5"/>
        <v>1.2</v>
      </c>
      <c r="S195" s="28">
        <f t="shared" si="56"/>
        <v>21.8</v>
      </c>
      <c r="T195" s="28">
        <f t="shared" si="7"/>
        <v>0.40559784167500196</v>
      </c>
      <c r="U195" s="27">
        <f t="shared" si="8"/>
        <v>0.23917156177661986</v>
      </c>
      <c r="V195" s="26">
        <v>1</v>
      </c>
      <c r="W195" s="28">
        <f t="shared" si="57"/>
        <v>0.58967661363509816</v>
      </c>
      <c r="X195" s="27">
        <f t="shared" si="58"/>
        <v>35</v>
      </c>
      <c r="Y195" s="27">
        <f t="shared" si="59"/>
        <v>4.4301168239937008</v>
      </c>
      <c r="Z195" s="28">
        <f t="shared" si="60"/>
        <v>0.99999529089733064</v>
      </c>
      <c r="AA195" s="36">
        <f t="shared" si="61"/>
        <v>0.436</v>
      </c>
      <c r="AB195" s="36">
        <f t="shared" si="62"/>
        <v>1</v>
      </c>
      <c r="AC195" s="36">
        <f t="shared" si="63"/>
        <v>0</v>
      </c>
      <c r="AD195" s="37"/>
      <c r="AE195" s="37"/>
      <c r="AF195" s="37">
        <v>0.84204663090319198</v>
      </c>
      <c r="AG195" s="37">
        <v>0.74269630828402688</v>
      </c>
    </row>
    <row r="196" spans="1:33" x14ac:dyDescent="0.3">
      <c r="A196" s="42"/>
      <c r="B196" s="42"/>
      <c r="C196" s="42"/>
      <c r="D196" s="26">
        <v>7.4</v>
      </c>
      <c r="E196" s="26">
        <v>8</v>
      </c>
      <c r="F196" s="26">
        <v>13</v>
      </c>
      <c r="G196" s="26">
        <v>74</v>
      </c>
      <c r="H196" s="26">
        <v>0.4</v>
      </c>
      <c r="I196" s="26">
        <v>148.9</v>
      </c>
      <c r="J196" s="26">
        <v>85.3</v>
      </c>
      <c r="K196" s="28">
        <f t="shared" si="31"/>
        <v>1.7456037514654164</v>
      </c>
      <c r="L196" s="26">
        <v>0.39</v>
      </c>
      <c r="M196" s="27"/>
      <c r="N196" s="27">
        <f t="shared" si="1"/>
        <v>0.93879999999999997</v>
      </c>
      <c r="O196" s="27">
        <f t="shared" si="2"/>
        <v>1.0345864770195246</v>
      </c>
      <c r="P196" s="27">
        <f t="shared" si="3"/>
        <v>0.42608092848769058</v>
      </c>
      <c r="Q196" s="27">
        <f t="shared" si="4"/>
        <v>5</v>
      </c>
      <c r="R196" s="27">
        <f t="shared" si="5"/>
        <v>1.2</v>
      </c>
      <c r="S196" s="28">
        <f t="shared" si="56"/>
        <v>20.6</v>
      </c>
      <c r="T196" s="28">
        <f t="shared" si="7"/>
        <v>0.41183693963907247</v>
      </c>
      <c r="U196" s="27">
        <f t="shared" si="8"/>
        <v>0.2230130964604535</v>
      </c>
      <c r="V196" s="26">
        <v>1</v>
      </c>
      <c r="W196" s="28">
        <f t="shared" si="57"/>
        <v>0.54150824026591382</v>
      </c>
      <c r="X196" s="27">
        <f t="shared" si="58"/>
        <v>35</v>
      </c>
      <c r="Y196" s="27">
        <f t="shared" si="59"/>
        <v>5.0858452502469262</v>
      </c>
      <c r="Z196" s="28">
        <f t="shared" si="60"/>
        <v>0.99999981700380591</v>
      </c>
      <c r="AA196" s="36">
        <f t="shared" si="61"/>
        <v>0.41200000000000003</v>
      </c>
      <c r="AB196" s="36">
        <f t="shared" si="62"/>
        <v>1</v>
      </c>
      <c r="AC196" s="36">
        <f t="shared" si="63"/>
        <v>0</v>
      </c>
      <c r="AD196" s="37"/>
      <c r="AE196" s="37"/>
      <c r="AF196" s="37">
        <v>0.8846816873971427</v>
      </c>
      <c r="AG196" s="37">
        <v>0.77331713174910588</v>
      </c>
    </row>
    <row r="197" spans="1:33" x14ac:dyDescent="0.3">
      <c r="A197" s="42"/>
      <c r="B197" s="42"/>
      <c r="C197" s="42"/>
      <c r="D197" s="26">
        <v>7.4</v>
      </c>
      <c r="E197" s="26">
        <v>9</v>
      </c>
      <c r="F197" s="26">
        <v>11</v>
      </c>
      <c r="G197" s="26">
        <v>100</v>
      </c>
      <c r="H197" s="26">
        <v>0.4</v>
      </c>
      <c r="I197" s="26">
        <v>167.4</v>
      </c>
      <c r="J197" s="26">
        <v>93.8</v>
      </c>
      <c r="K197" s="28">
        <f t="shared" si="31"/>
        <v>1.7846481876332623</v>
      </c>
      <c r="L197" s="26">
        <v>0.4</v>
      </c>
      <c r="M197" s="27"/>
      <c r="N197" s="27">
        <f t="shared" si="1"/>
        <v>0.93115000000000003</v>
      </c>
      <c r="O197" s="27">
        <f t="shared" si="2"/>
        <v>1.0345864770195246</v>
      </c>
      <c r="P197" s="27">
        <f t="shared" si="3"/>
        <v>0.43206154157782517</v>
      </c>
      <c r="Q197" s="27">
        <f t="shared" si="4"/>
        <v>5</v>
      </c>
      <c r="R197" s="27">
        <f t="shared" si="5"/>
        <v>1.2</v>
      </c>
      <c r="S197" s="28">
        <f t="shared" si="56"/>
        <v>18.2</v>
      </c>
      <c r="T197" s="28">
        <f t="shared" si="7"/>
        <v>0.417617619382117</v>
      </c>
      <c r="U197" s="27">
        <f t="shared" si="8"/>
        <v>0.19407628144378197</v>
      </c>
      <c r="V197" s="26">
        <v>0</v>
      </c>
      <c r="W197" s="28">
        <f t="shared" si="57"/>
        <v>0.46472244569308657</v>
      </c>
      <c r="X197" s="27">
        <f t="shared" si="58"/>
        <v>35</v>
      </c>
      <c r="Y197" s="27">
        <f t="shared" si="59"/>
        <v>6.1292261487039497</v>
      </c>
      <c r="Z197" s="28">
        <f t="shared" si="60"/>
        <v>0.9999999995584623</v>
      </c>
      <c r="AA197" s="36">
        <f t="shared" si="61"/>
        <v>0.36399999999999999</v>
      </c>
      <c r="AB197" s="36">
        <f t="shared" si="62"/>
        <v>0</v>
      </c>
      <c r="AC197" s="36">
        <f t="shared" si="63"/>
        <v>0</v>
      </c>
      <c r="AD197" s="37"/>
      <c r="AE197" s="37"/>
      <c r="AF197" s="37">
        <v>0.42954014608399205</v>
      </c>
      <c r="AG197" s="37">
        <v>0.65279087630322263</v>
      </c>
    </row>
    <row r="198" spans="1:33" x14ac:dyDescent="0.3">
      <c r="A198" s="42"/>
      <c r="B198" s="42"/>
      <c r="C198" s="42"/>
      <c r="D198" s="26">
        <v>7.4</v>
      </c>
      <c r="E198" s="26">
        <v>10</v>
      </c>
      <c r="F198" s="26">
        <v>10</v>
      </c>
      <c r="G198" s="26">
        <v>96</v>
      </c>
      <c r="H198" s="26">
        <v>0.4</v>
      </c>
      <c r="I198" s="26">
        <v>186.2</v>
      </c>
      <c r="J198" s="26">
        <v>102.6</v>
      </c>
      <c r="K198" s="28">
        <f t="shared" si="31"/>
        <v>1.8148148148148149</v>
      </c>
      <c r="L198" s="26">
        <v>0.39</v>
      </c>
      <c r="M198" s="27"/>
      <c r="N198" s="27">
        <f t="shared" si="1"/>
        <v>0.90699999999999992</v>
      </c>
      <c r="O198" s="27">
        <f t="shared" si="2"/>
        <v>1.0345864770195246</v>
      </c>
      <c r="P198" s="27">
        <f t="shared" si="3"/>
        <v>0.42796962962962964</v>
      </c>
      <c r="Q198" s="27">
        <f t="shared" si="4"/>
        <v>5</v>
      </c>
      <c r="R198" s="27">
        <f t="shared" si="5"/>
        <v>1.2</v>
      </c>
      <c r="S198" s="28">
        <f t="shared" si="56"/>
        <v>17</v>
      </c>
      <c r="T198" s="28">
        <f t="shared" si="7"/>
        <v>0.41366250104345126</v>
      </c>
      <c r="U198" s="27">
        <f t="shared" si="8"/>
        <v>0.18083112110296912</v>
      </c>
      <c r="V198" s="26">
        <v>0</v>
      </c>
      <c r="W198" s="28">
        <f t="shared" si="57"/>
        <v>0.43714651593225889</v>
      </c>
      <c r="X198" s="27">
        <f t="shared" si="58"/>
        <v>35</v>
      </c>
      <c r="Y198" s="27">
        <f t="shared" si="59"/>
        <v>6.6273890790395944</v>
      </c>
      <c r="Z198" s="28">
        <f t="shared" si="60"/>
        <v>0.99999999998291622</v>
      </c>
      <c r="AA198" s="36">
        <f t="shared" si="61"/>
        <v>0.34</v>
      </c>
      <c r="AB198" s="36">
        <f t="shared" si="62"/>
        <v>0</v>
      </c>
      <c r="AC198" s="36">
        <f t="shared" si="63"/>
        <v>0</v>
      </c>
      <c r="AD198" s="37"/>
      <c r="AE198" s="37"/>
      <c r="AF198" s="37">
        <v>0.53264168670629386</v>
      </c>
      <c r="AG198" s="37">
        <v>0.61959654016665755</v>
      </c>
    </row>
    <row r="199" spans="1:33" x14ac:dyDescent="0.3">
      <c r="A199" s="42"/>
      <c r="B199" s="42"/>
      <c r="C199" s="42"/>
      <c r="D199" s="26">
        <v>7.4</v>
      </c>
      <c r="E199" s="26">
        <v>12</v>
      </c>
      <c r="F199" s="26">
        <v>27</v>
      </c>
      <c r="G199" s="26">
        <v>90</v>
      </c>
      <c r="H199" s="26">
        <v>0.4</v>
      </c>
      <c r="I199" s="26">
        <v>225</v>
      </c>
      <c r="J199" s="26">
        <v>121.4</v>
      </c>
      <c r="K199" s="28">
        <f t="shared" si="31"/>
        <v>1.8533772652388796</v>
      </c>
      <c r="L199" s="26">
        <v>0.39</v>
      </c>
      <c r="M199" s="27"/>
      <c r="N199" s="27">
        <f t="shared" si="1"/>
        <v>0.85359999999999991</v>
      </c>
      <c r="O199" s="27">
        <f t="shared" si="2"/>
        <v>1.0345864770195246</v>
      </c>
      <c r="P199" s="27">
        <f t="shared" si="3"/>
        <v>0.41133113673805594</v>
      </c>
      <c r="Q199" s="27">
        <f t="shared" si="4"/>
        <v>5</v>
      </c>
      <c r="R199" s="27">
        <f t="shared" si="5"/>
        <v>1.2</v>
      </c>
      <c r="S199" s="28">
        <f t="shared" si="56"/>
        <v>37.4</v>
      </c>
      <c r="T199" s="28">
        <f t="shared" si="7"/>
        <v>0.39758023700738299</v>
      </c>
      <c r="U199" s="27">
        <f t="shared" si="8"/>
        <v>-2.1795808727649545E-2</v>
      </c>
      <c r="V199" s="26">
        <v>0</v>
      </c>
      <c r="W199" s="28">
        <f t="shared" si="57"/>
        <v>5</v>
      </c>
      <c r="X199" s="27">
        <f t="shared" si="58"/>
        <v>35</v>
      </c>
      <c r="Y199" s="27">
        <f t="shared" si="59"/>
        <v>-0.51544456299542352</v>
      </c>
      <c r="Z199" s="28">
        <f t="shared" si="60"/>
        <v>0.30312119951937494</v>
      </c>
      <c r="AA199" s="36">
        <f t="shared" si="61"/>
        <v>0.748</v>
      </c>
      <c r="AB199" s="36">
        <f t="shared" si="62"/>
        <v>0</v>
      </c>
      <c r="AC199" s="36">
        <f t="shared" si="63"/>
        <v>1</v>
      </c>
      <c r="AD199" s="37"/>
      <c r="AE199" s="37"/>
      <c r="AF199" s="37">
        <v>0.11215963243733375</v>
      </c>
      <c r="AG199" s="37">
        <v>9.6997092826696829E-2</v>
      </c>
    </row>
    <row r="200" spans="1:33" x14ac:dyDescent="0.3">
      <c r="A200" s="42"/>
      <c r="B200" s="42"/>
      <c r="C200" s="42"/>
      <c r="D200" s="26">
        <v>7.4</v>
      </c>
      <c r="E200" s="26">
        <v>1.5</v>
      </c>
      <c r="F200" s="26">
        <v>4</v>
      </c>
      <c r="G200" s="26">
        <v>97</v>
      </c>
      <c r="H200" s="26">
        <v>0.4</v>
      </c>
      <c r="I200" s="26">
        <v>25.4</v>
      </c>
      <c r="J200" s="26">
        <v>15.8</v>
      </c>
      <c r="K200" s="28">
        <f t="shared" si="31"/>
        <v>1.6075949367088607</v>
      </c>
      <c r="L200" s="26">
        <v>0.4</v>
      </c>
      <c r="M200" s="27"/>
      <c r="N200" s="27">
        <f t="shared" si="1"/>
        <v>0.98852499999999999</v>
      </c>
      <c r="O200" s="27">
        <f t="shared" si="2"/>
        <v>1.0345864770195246</v>
      </c>
      <c r="P200" s="27">
        <f t="shared" si="3"/>
        <v>0.41317842405063293</v>
      </c>
      <c r="Q200" s="27">
        <f t="shared" si="4"/>
        <v>5</v>
      </c>
      <c r="R200" s="27">
        <f t="shared" si="5"/>
        <v>1.2</v>
      </c>
      <c r="S200" s="28">
        <f t="shared" si="56"/>
        <v>9.8000000000000007</v>
      </c>
      <c r="T200" s="28">
        <f t="shared" si="7"/>
        <v>0.39936576905676635</v>
      </c>
      <c r="U200" s="27">
        <f t="shared" si="8"/>
        <v>0.11136001398239161</v>
      </c>
      <c r="V200" s="26">
        <v>0</v>
      </c>
      <c r="W200" s="28">
        <f t="shared" si="57"/>
        <v>0.27884216077257928</v>
      </c>
      <c r="X200" s="27">
        <f t="shared" si="58"/>
        <v>35</v>
      </c>
      <c r="Y200" s="27">
        <f t="shared" si="59"/>
        <v>6.4234764353137566</v>
      </c>
      <c r="Z200" s="28">
        <f t="shared" si="60"/>
        <v>0.99999999993340161</v>
      </c>
      <c r="AA200" s="36">
        <f t="shared" si="61"/>
        <v>0.19600000000000001</v>
      </c>
      <c r="AB200" s="36">
        <f t="shared" si="62"/>
        <v>0</v>
      </c>
      <c r="AC200" s="36">
        <f t="shared" si="63"/>
        <v>0</v>
      </c>
      <c r="AD200" s="37"/>
      <c r="AE200" s="37"/>
      <c r="AF200" s="37">
        <v>0.54916422647433938</v>
      </c>
      <c r="AG200" s="37">
        <v>0.61545011874335365</v>
      </c>
    </row>
    <row r="201" spans="1:33" x14ac:dyDescent="0.3">
      <c r="A201" s="42"/>
      <c r="B201" s="42"/>
      <c r="C201" s="42"/>
      <c r="D201" s="26">
        <v>7.4</v>
      </c>
      <c r="E201" s="26">
        <v>2.2999999999999998</v>
      </c>
      <c r="F201" s="26">
        <v>9</v>
      </c>
      <c r="G201" s="26">
        <v>69</v>
      </c>
      <c r="H201" s="26">
        <v>0.4</v>
      </c>
      <c r="I201" s="26">
        <v>40.5</v>
      </c>
      <c r="J201" s="26">
        <v>22.9</v>
      </c>
      <c r="K201" s="28">
        <f t="shared" si="31"/>
        <v>1.7685589519650655</v>
      </c>
      <c r="L201" s="26">
        <v>0.44</v>
      </c>
      <c r="M201" s="27"/>
      <c r="N201" s="27">
        <f t="shared" si="1"/>
        <v>0.98240499999999997</v>
      </c>
      <c r="O201" s="27">
        <f t="shared" si="2"/>
        <v>1.0345864770195246</v>
      </c>
      <c r="P201" s="27">
        <f t="shared" si="3"/>
        <v>0.45173470087336254</v>
      </c>
      <c r="Q201" s="27">
        <f t="shared" si="4"/>
        <v>5</v>
      </c>
      <c r="R201" s="27">
        <f t="shared" si="5"/>
        <v>1.2</v>
      </c>
      <c r="S201" s="28">
        <f t="shared" si="56"/>
        <v>15.799999999999999</v>
      </c>
      <c r="T201" s="28">
        <f t="shared" si="7"/>
        <v>0.43663310018775497</v>
      </c>
      <c r="U201" s="27">
        <f t="shared" si="8"/>
        <v>0.1681954191679009</v>
      </c>
      <c r="V201" s="26">
        <v>1</v>
      </c>
      <c r="W201" s="28">
        <f t="shared" si="57"/>
        <v>0.38520996025169829</v>
      </c>
      <c r="X201" s="27">
        <f t="shared" si="58"/>
        <v>35</v>
      </c>
      <c r="Y201" s="27">
        <f t="shared" si="59"/>
        <v>5.2610767422745575</v>
      </c>
      <c r="Z201" s="28">
        <f t="shared" si="60"/>
        <v>0.99999992839287999</v>
      </c>
      <c r="AA201" s="36">
        <f t="shared" si="61"/>
        <v>0.316</v>
      </c>
      <c r="AB201" s="36">
        <f t="shared" si="62"/>
        <v>1</v>
      </c>
      <c r="AC201" s="36">
        <f t="shared" si="63"/>
        <v>0</v>
      </c>
      <c r="AD201" s="37"/>
      <c r="AE201" s="37"/>
      <c r="AF201" s="37">
        <v>0.74473656327013615</v>
      </c>
      <c r="AG201" s="37">
        <v>0.72775885702542342</v>
      </c>
    </row>
    <row r="202" spans="1:33" x14ac:dyDescent="0.3">
      <c r="A202" s="42"/>
      <c r="B202" s="42"/>
      <c r="C202" s="42"/>
      <c r="D202" s="26">
        <v>7.4</v>
      </c>
      <c r="E202" s="26">
        <v>3.1</v>
      </c>
      <c r="F202" s="26">
        <v>5</v>
      </c>
      <c r="G202" s="26">
        <v>95</v>
      </c>
      <c r="H202" s="26">
        <v>0.4</v>
      </c>
      <c r="I202" s="26">
        <v>55.2</v>
      </c>
      <c r="J202" s="26">
        <v>29.6</v>
      </c>
      <c r="K202" s="28">
        <f t="shared" si="31"/>
        <v>1.8648648648648649</v>
      </c>
      <c r="L202" s="26">
        <v>0.45</v>
      </c>
      <c r="M202" s="27"/>
      <c r="N202" s="27">
        <f t="shared" si="1"/>
        <v>0.97628499999999996</v>
      </c>
      <c r="O202" s="27">
        <f t="shared" si="2"/>
        <v>1.0345864770195246</v>
      </c>
      <c r="P202" s="27">
        <f t="shared" si="3"/>
        <v>0.47336629459459462</v>
      </c>
      <c r="Q202" s="27">
        <f t="shared" si="4"/>
        <v>5</v>
      </c>
      <c r="R202" s="27">
        <f t="shared" si="5"/>
        <v>1.2</v>
      </c>
      <c r="S202" s="28">
        <f t="shared" si="56"/>
        <v>11</v>
      </c>
      <c r="T202" s="28">
        <f t="shared" si="7"/>
        <v>0.45754154448092726</v>
      </c>
      <c r="U202" s="27">
        <f t="shared" si="8"/>
        <v>0.12204090780370019</v>
      </c>
      <c r="V202" s="26">
        <v>1</v>
      </c>
      <c r="W202" s="28">
        <f t="shared" si="57"/>
        <v>0.2667318613485764</v>
      </c>
      <c r="X202" s="27">
        <f t="shared" si="58"/>
        <v>35</v>
      </c>
      <c r="Y202" s="27">
        <f t="shared" si="59"/>
        <v>7.5324078612038301</v>
      </c>
      <c r="Z202" s="28">
        <f t="shared" si="60"/>
        <v>0.99999999999997513</v>
      </c>
      <c r="AA202" s="36">
        <f t="shared" si="61"/>
        <v>0.22</v>
      </c>
      <c r="AB202" s="36">
        <f t="shared" si="62"/>
        <v>1</v>
      </c>
      <c r="AC202" s="36">
        <f t="shared" si="63"/>
        <v>0</v>
      </c>
      <c r="AD202" s="37"/>
      <c r="AE202" s="37"/>
      <c r="AF202" s="37">
        <v>0.56646361172837623</v>
      </c>
      <c r="AG202" s="37">
        <v>0.49245230344296725</v>
      </c>
    </row>
    <row r="203" spans="1:33" x14ac:dyDescent="0.3">
      <c r="A203" s="42"/>
      <c r="B203" s="42"/>
      <c r="C203" s="42"/>
      <c r="D203" s="26">
        <v>7.4</v>
      </c>
      <c r="E203" s="26">
        <v>4</v>
      </c>
      <c r="F203" s="26">
        <v>5</v>
      </c>
      <c r="G203" s="26">
        <v>97</v>
      </c>
      <c r="H203" s="26">
        <v>0.4</v>
      </c>
      <c r="I203" s="26">
        <v>71.900000000000006</v>
      </c>
      <c r="J203" s="26">
        <v>37.299999999999997</v>
      </c>
      <c r="K203" s="28">
        <f t="shared" si="31"/>
        <v>1.9276139410187672</v>
      </c>
      <c r="L203" s="26">
        <v>0.46</v>
      </c>
      <c r="M203" s="27"/>
      <c r="N203" s="27">
        <f t="shared" si="1"/>
        <v>0.96940000000000004</v>
      </c>
      <c r="O203" s="27">
        <f t="shared" si="2"/>
        <v>1.0345864770195246</v>
      </c>
      <c r="P203" s="27">
        <f t="shared" si="3"/>
        <v>0.48584352815013421</v>
      </c>
      <c r="Q203" s="27">
        <f t="shared" si="4"/>
        <v>5</v>
      </c>
      <c r="R203" s="27">
        <f t="shared" si="5"/>
        <v>1.2</v>
      </c>
      <c r="S203" s="28">
        <f t="shared" si="56"/>
        <v>11</v>
      </c>
      <c r="T203" s="28">
        <f t="shared" si="7"/>
        <v>0.46960166109049717</v>
      </c>
      <c r="U203" s="27">
        <f t="shared" si="8"/>
        <v>0.12204090780370019</v>
      </c>
      <c r="V203" s="26">
        <v>0</v>
      </c>
      <c r="W203" s="28">
        <f t="shared" si="57"/>
        <v>0.25988176345096364</v>
      </c>
      <c r="X203" s="27">
        <f t="shared" si="58"/>
        <v>35</v>
      </c>
      <c r="Y203" s="27">
        <f t="shared" si="59"/>
        <v>7.9776145936010341</v>
      </c>
      <c r="Z203" s="28">
        <f t="shared" si="60"/>
        <v>0.99999999999999922</v>
      </c>
      <c r="AA203" s="36">
        <f t="shared" si="61"/>
        <v>0.22</v>
      </c>
      <c r="AB203" s="36">
        <f t="shared" si="62"/>
        <v>0</v>
      </c>
      <c r="AC203" s="36">
        <f t="shared" si="63"/>
        <v>0</v>
      </c>
      <c r="AD203" s="37"/>
      <c r="AE203" s="37"/>
      <c r="AF203" s="37">
        <v>0.32511814639310699</v>
      </c>
      <c r="AG203" s="37">
        <v>0.40346550881167126</v>
      </c>
    </row>
    <row r="204" spans="1:33" x14ac:dyDescent="0.3">
      <c r="A204" s="42"/>
      <c r="B204" s="42"/>
      <c r="C204" s="42"/>
      <c r="D204" s="26">
        <v>7.4</v>
      </c>
      <c r="E204" s="26">
        <v>4.8</v>
      </c>
      <c r="F204" s="26">
        <v>13</v>
      </c>
      <c r="G204" s="26">
        <v>84</v>
      </c>
      <c r="H204" s="26">
        <v>0.4</v>
      </c>
      <c r="I204" s="26">
        <v>87.5</v>
      </c>
      <c r="J204" s="26">
        <v>44.9</v>
      </c>
      <c r="K204" s="28">
        <f t="shared" si="31"/>
        <v>1.9487750556792873</v>
      </c>
      <c r="L204" s="26">
        <v>0.46</v>
      </c>
      <c r="M204" s="27"/>
      <c r="N204" s="27">
        <f t="shared" si="1"/>
        <v>0.96328000000000003</v>
      </c>
      <c r="O204" s="27">
        <f t="shared" si="2"/>
        <v>1.0345864770195246</v>
      </c>
      <c r="P204" s="27">
        <f t="shared" si="3"/>
        <v>0.48807616926503339</v>
      </c>
      <c r="Q204" s="27">
        <f t="shared" si="4"/>
        <v>5</v>
      </c>
      <c r="R204" s="27">
        <f t="shared" si="5"/>
        <v>1.2</v>
      </c>
      <c r="S204" s="28">
        <f t="shared" si="56"/>
        <v>20.6</v>
      </c>
      <c r="T204" s="28">
        <f t="shared" si="7"/>
        <v>0.47175966447106626</v>
      </c>
      <c r="U204" s="27">
        <f t="shared" si="8"/>
        <v>0.2230130964604535</v>
      </c>
      <c r="V204" s="26">
        <v>0</v>
      </c>
      <c r="W204" s="28">
        <f t="shared" si="57"/>
        <v>0.47272607909473202</v>
      </c>
      <c r="X204" s="27">
        <f t="shared" si="58"/>
        <v>35</v>
      </c>
      <c r="Y204" s="27">
        <f t="shared" si="59"/>
        <v>4.8765830861611468</v>
      </c>
      <c r="Z204" s="28">
        <f t="shared" si="60"/>
        <v>0.99999946030382503</v>
      </c>
      <c r="AA204" s="36">
        <f t="shared" si="61"/>
        <v>0.41200000000000003</v>
      </c>
      <c r="AB204" s="36">
        <f t="shared" si="62"/>
        <v>0</v>
      </c>
      <c r="AC204" s="36">
        <f t="shared" si="63"/>
        <v>0</v>
      </c>
      <c r="AD204" s="37"/>
      <c r="AE204" s="37"/>
      <c r="AF204" s="37">
        <v>0.47561981052960162</v>
      </c>
      <c r="AG204" s="37">
        <v>0.67480701283533506</v>
      </c>
    </row>
    <row r="205" spans="1:33" x14ac:dyDescent="0.3">
      <c r="A205" s="42"/>
      <c r="B205" s="42"/>
      <c r="C205" s="42"/>
      <c r="D205" s="26">
        <v>7.4</v>
      </c>
      <c r="E205" s="26">
        <v>5.6</v>
      </c>
      <c r="F205" s="26">
        <v>10</v>
      </c>
      <c r="G205" s="26">
        <v>90</v>
      </c>
      <c r="H205" s="26">
        <v>0.4</v>
      </c>
      <c r="I205" s="26">
        <v>102.4</v>
      </c>
      <c r="J205" s="26">
        <v>51.8</v>
      </c>
      <c r="K205" s="28">
        <f t="shared" si="31"/>
        <v>1.9768339768339771</v>
      </c>
      <c r="L205" s="26">
        <v>0.46</v>
      </c>
      <c r="M205" s="27"/>
      <c r="N205" s="27">
        <f t="shared" si="1"/>
        <v>0.95716000000000001</v>
      </c>
      <c r="O205" s="27">
        <f t="shared" si="2"/>
        <v>1.0345864770195246</v>
      </c>
      <c r="P205" s="27">
        <f t="shared" si="3"/>
        <v>0.49195806640926648</v>
      </c>
      <c r="Q205" s="27">
        <f t="shared" si="4"/>
        <v>5</v>
      </c>
      <c r="R205" s="27">
        <f t="shared" si="5"/>
        <v>1.2</v>
      </c>
      <c r="S205" s="28">
        <f t="shared" si="56"/>
        <v>17</v>
      </c>
      <c r="T205" s="28">
        <f t="shared" si="7"/>
        <v>0.47551178885163636</v>
      </c>
      <c r="U205" s="27">
        <f t="shared" si="8"/>
        <v>0.18083112110296912</v>
      </c>
      <c r="V205" s="26">
        <v>1</v>
      </c>
      <c r="W205" s="28">
        <f t="shared" si="57"/>
        <v>0.3802873563653959</v>
      </c>
      <c r="X205" s="27">
        <f t="shared" si="58"/>
        <v>35</v>
      </c>
      <c r="Y205" s="27">
        <f t="shared" si="59"/>
        <v>6.3782293090082627</v>
      </c>
      <c r="Z205" s="28">
        <f t="shared" si="60"/>
        <v>0.99999999991042643</v>
      </c>
      <c r="AA205" s="36">
        <f t="shared" si="61"/>
        <v>0.34</v>
      </c>
      <c r="AB205" s="36">
        <f t="shared" si="62"/>
        <v>1</v>
      </c>
      <c r="AC205" s="36">
        <f t="shared" si="63"/>
        <v>0</v>
      </c>
      <c r="AD205" s="37"/>
      <c r="AE205" s="37"/>
      <c r="AF205" s="37">
        <v>0.76485006719013016</v>
      </c>
      <c r="AG205" s="37">
        <v>0.71428974038876281</v>
      </c>
    </row>
    <row r="206" spans="1:33" x14ac:dyDescent="0.3">
      <c r="A206" s="42"/>
      <c r="B206" s="42"/>
      <c r="C206" s="42"/>
      <c r="D206" s="26">
        <v>7.4</v>
      </c>
      <c r="E206" s="26">
        <v>7</v>
      </c>
      <c r="F206" s="26">
        <v>12</v>
      </c>
      <c r="G206" s="26">
        <v>67</v>
      </c>
      <c r="H206" s="26">
        <v>0.4</v>
      </c>
      <c r="I206" s="26">
        <v>129.9</v>
      </c>
      <c r="J206" s="26">
        <v>65.3</v>
      </c>
      <c r="K206" s="28">
        <f t="shared" si="31"/>
        <v>1.9892802450229712</v>
      </c>
      <c r="L206" s="26">
        <v>0.46</v>
      </c>
      <c r="M206" s="27"/>
      <c r="N206" s="27">
        <f t="shared" si="1"/>
        <v>0.94645000000000001</v>
      </c>
      <c r="O206" s="27">
        <f t="shared" si="2"/>
        <v>1.0345864770195246</v>
      </c>
      <c r="P206" s="27">
        <f t="shared" si="3"/>
        <v>0.48951611485451763</v>
      </c>
      <c r="Q206" s="27">
        <f t="shared" si="4"/>
        <v>5</v>
      </c>
      <c r="R206" s="27">
        <f t="shared" si="5"/>
        <v>1.2</v>
      </c>
      <c r="S206" s="28">
        <f t="shared" si="56"/>
        <v>19.399999999999999</v>
      </c>
      <c r="T206" s="28">
        <f t="shared" si="7"/>
        <v>0.47315147233002114</v>
      </c>
      <c r="U206" s="27">
        <f t="shared" si="8"/>
        <v>0.20807218920420215</v>
      </c>
      <c r="V206" s="26">
        <v>1</v>
      </c>
      <c r="W206" s="28">
        <f t="shared" si="57"/>
        <v>0.43975809306807501</v>
      </c>
      <c r="X206" s="27">
        <f t="shared" si="58"/>
        <v>35</v>
      </c>
      <c r="Y206" s="27">
        <f t="shared" si="59"/>
        <v>5.8266164706972452</v>
      </c>
      <c r="Z206" s="28">
        <f t="shared" si="60"/>
        <v>0.99999999717188015</v>
      </c>
      <c r="AA206" s="36">
        <f t="shared" si="61"/>
        <v>0.38799999999999996</v>
      </c>
      <c r="AB206" s="36">
        <f t="shared" si="62"/>
        <v>1</v>
      </c>
      <c r="AC206" s="36">
        <f t="shared" si="63"/>
        <v>0</v>
      </c>
      <c r="AD206" s="37"/>
      <c r="AE206" s="37"/>
      <c r="AF206" s="37">
        <v>0.76579345502221574</v>
      </c>
      <c r="AG206" s="37">
        <v>0.78029123678777113</v>
      </c>
    </row>
    <row r="207" spans="1:33" x14ac:dyDescent="0.3">
      <c r="A207" s="42"/>
      <c r="B207" s="42"/>
      <c r="C207" s="42"/>
      <c r="D207" s="26">
        <v>7.4</v>
      </c>
      <c r="E207" s="26">
        <v>8</v>
      </c>
      <c r="F207" s="26">
        <v>7</v>
      </c>
      <c r="G207" s="26">
        <v>99</v>
      </c>
      <c r="H207" s="26">
        <v>0.4</v>
      </c>
      <c r="I207" s="26">
        <v>148.4</v>
      </c>
      <c r="J207" s="26">
        <v>73.8</v>
      </c>
      <c r="K207" s="28">
        <f t="shared" si="31"/>
        <v>2.0108401084010841</v>
      </c>
      <c r="L207" s="26">
        <v>0.45</v>
      </c>
      <c r="M207" s="27"/>
      <c r="N207" s="27">
        <f t="shared" si="1"/>
        <v>0.93879999999999997</v>
      </c>
      <c r="O207" s="27">
        <f t="shared" si="2"/>
        <v>1.0345864770195246</v>
      </c>
      <c r="P207" s="27">
        <f t="shared" si="3"/>
        <v>0.49082194037940385</v>
      </c>
      <c r="Q207" s="27">
        <f t="shared" si="4"/>
        <v>5</v>
      </c>
      <c r="R207" s="27">
        <f t="shared" si="5"/>
        <v>1.2</v>
      </c>
      <c r="S207" s="28">
        <f t="shared" si="56"/>
        <v>13.4</v>
      </c>
      <c r="T207" s="28">
        <f t="shared" si="7"/>
        <v>0.47441364379068829</v>
      </c>
      <c r="U207" s="27">
        <f t="shared" si="8"/>
        <v>0.14436344918824284</v>
      </c>
      <c r="V207" s="26">
        <v>1</v>
      </c>
      <c r="W207" s="28">
        <f t="shared" si="57"/>
        <v>0.30429868760675044</v>
      </c>
      <c r="X207" s="27">
        <f t="shared" si="58"/>
        <v>35</v>
      </c>
      <c r="Y207" s="27">
        <f t="shared" si="59"/>
        <v>8.1185578365100302</v>
      </c>
      <c r="Z207" s="28">
        <f t="shared" si="60"/>
        <v>0.99999999999999978</v>
      </c>
      <c r="AA207" s="36">
        <f t="shared" si="61"/>
        <v>0.26800000000000002</v>
      </c>
      <c r="AB207" s="36">
        <f t="shared" si="62"/>
        <v>1</v>
      </c>
      <c r="AC207" s="36">
        <f t="shared" si="63"/>
        <v>0</v>
      </c>
      <c r="AD207" s="37"/>
      <c r="AE207" s="37"/>
      <c r="AF207" s="37">
        <v>0.7797744886241913</v>
      </c>
      <c r="AG207" s="37">
        <v>0.67971138701978429</v>
      </c>
    </row>
    <row r="208" spans="1:33" x14ac:dyDescent="0.3">
      <c r="A208" s="42"/>
      <c r="B208" s="42"/>
      <c r="C208" s="42"/>
      <c r="D208" s="26">
        <v>7.4</v>
      </c>
      <c r="E208" s="26">
        <v>9</v>
      </c>
      <c r="F208" s="26">
        <v>9</v>
      </c>
      <c r="G208" s="26">
        <v>99</v>
      </c>
      <c r="H208" s="26">
        <v>0.4</v>
      </c>
      <c r="I208" s="26">
        <v>167.2</v>
      </c>
      <c r="J208" s="26">
        <v>82.6</v>
      </c>
      <c r="K208" s="28">
        <f t="shared" si="31"/>
        <v>2.0242130750605325</v>
      </c>
      <c r="L208" s="26">
        <v>0.45</v>
      </c>
      <c r="M208" s="27"/>
      <c r="N208" s="27">
        <f t="shared" si="1"/>
        <v>0.93115000000000003</v>
      </c>
      <c r="O208" s="27">
        <f t="shared" si="2"/>
        <v>1.0345864770195246</v>
      </c>
      <c r="P208" s="27">
        <f t="shared" si="3"/>
        <v>0.49005996125907997</v>
      </c>
      <c r="Q208" s="27">
        <f t="shared" si="4"/>
        <v>5</v>
      </c>
      <c r="R208" s="27">
        <f t="shared" si="5"/>
        <v>1.2</v>
      </c>
      <c r="S208" s="28">
        <f t="shared" si="56"/>
        <v>15.799999999999999</v>
      </c>
      <c r="T208" s="28">
        <f t="shared" si="7"/>
        <v>0.47367713781728815</v>
      </c>
      <c r="U208" s="27">
        <f t="shared" si="8"/>
        <v>0.1681954191679009</v>
      </c>
      <c r="V208" s="26">
        <v>0</v>
      </c>
      <c r="W208" s="28">
        <f t="shared" si="57"/>
        <v>0.35508452010782721</v>
      </c>
      <c r="X208" s="27">
        <f t="shared" si="58"/>
        <v>35</v>
      </c>
      <c r="Y208" s="27">
        <f t="shared" si="59"/>
        <v>7.420822184087835</v>
      </c>
      <c r="Z208" s="28">
        <f t="shared" si="60"/>
        <v>0.99999999999994182</v>
      </c>
      <c r="AA208" s="36">
        <f t="shared" si="61"/>
        <v>0.316</v>
      </c>
      <c r="AB208" s="36">
        <f t="shared" si="62"/>
        <v>0</v>
      </c>
      <c r="AC208" s="36">
        <f t="shared" si="63"/>
        <v>0</v>
      </c>
      <c r="AD208" s="37"/>
      <c r="AE208" s="37"/>
      <c r="AF208" s="37">
        <v>0.56002699507727438</v>
      </c>
      <c r="AG208" s="37">
        <v>0.65213757556750473</v>
      </c>
    </row>
    <row r="209" spans="1:33" x14ac:dyDescent="0.3">
      <c r="A209" s="42"/>
      <c r="B209" s="42"/>
      <c r="C209" s="42"/>
      <c r="D209" s="26">
        <v>7.4</v>
      </c>
      <c r="E209" s="26">
        <v>2.5</v>
      </c>
      <c r="F209" s="26">
        <v>13</v>
      </c>
      <c r="G209" s="26">
        <v>65</v>
      </c>
      <c r="H209" s="26">
        <v>0.4</v>
      </c>
      <c r="I209" s="26">
        <v>42.4</v>
      </c>
      <c r="J209" s="26">
        <v>21.9</v>
      </c>
      <c r="K209" s="28">
        <f t="shared" si="31"/>
        <v>1.9360730593607307</v>
      </c>
      <c r="L209" s="26">
        <v>0.48</v>
      </c>
      <c r="M209" s="27"/>
      <c r="N209" s="27">
        <f t="shared" si="1"/>
        <v>0.98087500000000005</v>
      </c>
      <c r="O209" s="27">
        <f t="shared" si="2"/>
        <v>1.0345864770195246</v>
      </c>
      <c r="P209" s="27">
        <f t="shared" si="3"/>
        <v>0.49375187214611871</v>
      </c>
      <c r="Q209" s="27">
        <f t="shared" si="4"/>
        <v>5</v>
      </c>
      <c r="R209" s="27">
        <f t="shared" si="5"/>
        <v>1.2</v>
      </c>
      <c r="S209" s="28">
        <f t="shared" si="56"/>
        <v>20.6</v>
      </c>
      <c r="T209" s="28">
        <f t="shared" si="7"/>
        <v>0.47724562722735137</v>
      </c>
      <c r="U209" s="27">
        <f t="shared" si="8"/>
        <v>0.2230130964604535</v>
      </c>
      <c r="V209" s="26">
        <v>1</v>
      </c>
      <c r="W209" s="28">
        <f t="shared" si="57"/>
        <v>0.46729206877408225</v>
      </c>
      <c r="X209" s="27">
        <f t="shared" si="58"/>
        <v>35</v>
      </c>
      <c r="Y209" s="27">
        <f t="shared" si="59"/>
        <v>3.9497614649745278</v>
      </c>
      <c r="Z209" s="28">
        <f t="shared" si="60"/>
        <v>0.99996088544267914</v>
      </c>
      <c r="AA209" s="36">
        <f t="shared" si="61"/>
        <v>0.41200000000000003</v>
      </c>
      <c r="AB209" s="36">
        <f t="shared" si="62"/>
        <v>1</v>
      </c>
      <c r="AC209" s="36">
        <f t="shared" si="63"/>
        <v>0</v>
      </c>
      <c r="AD209" s="37"/>
      <c r="AE209" s="37"/>
      <c r="AF209" s="37">
        <v>0.54279715394401007</v>
      </c>
      <c r="AG209" s="37">
        <v>0.58920769510237314</v>
      </c>
    </row>
    <row r="210" spans="1:33" x14ac:dyDescent="0.3">
      <c r="A210" s="42"/>
      <c r="B210" s="42"/>
      <c r="C210" s="42"/>
      <c r="D210" s="26">
        <v>7.4</v>
      </c>
      <c r="E210" s="26">
        <v>5.2</v>
      </c>
      <c r="F210" s="26">
        <v>8</v>
      </c>
      <c r="G210" s="26">
        <v>75</v>
      </c>
      <c r="H210" s="26">
        <v>0.4</v>
      </c>
      <c r="I210" s="26">
        <v>92.8</v>
      </c>
      <c r="J210" s="26">
        <v>45.3</v>
      </c>
      <c r="K210" s="28">
        <f t="shared" si="31"/>
        <v>2.0485651214128038</v>
      </c>
      <c r="L210" s="26">
        <v>0.48</v>
      </c>
      <c r="M210" s="27"/>
      <c r="N210" s="27">
        <f t="shared" si="1"/>
        <v>0.96021999999999996</v>
      </c>
      <c r="O210" s="27">
        <f t="shared" si="2"/>
        <v>1.0345864770195246</v>
      </c>
      <c r="P210" s="27">
        <f t="shared" si="3"/>
        <v>0.51143903222958065</v>
      </c>
      <c r="Q210" s="27">
        <f t="shared" si="4"/>
        <v>5</v>
      </c>
      <c r="R210" s="27">
        <f t="shared" si="5"/>
        <v>1.2</v>
      </c>
      <c r="S210" s="28">
        <f t="shared" si="56"/>
        <v>14.6</v>
      </c>
      <c r="T210" s="28">
        <f t="shared" si="7"/>
        <v>0.49434150125657295</v>
      </c>
      <c r="U210" s="27">
        <f t="shared" si="8"/>
        <v>0.15606511636518641</v>
      </c>
      <c r="V210" s="26">
        <v>1</v>
      </c>
      <c r="W210" s="28">
        <f t="shared" si="57"/>
        <v>0.31570304327773918</v>
      </c>
      <c r="X210" s="27">
        <f t="shared" si="58"/>
        <v>35</v>
      </c>
      <c r="Y210" s="27">
        <f t="shared" si="59"/>
        <v>7.2305157407034217</v>
      </c>
      <c r="Z210" s="28">
        <f t="shared" si="60"/>
        <v>0.99999999999975941</v>
      </c>
      <c r="AA210" s="36">
        <f t="shared" si="61"/>
        <v>0.29199999999999998</v>
      </c>
      <c r="AB210" s="36">
        <f t="shared" si="62"/>
        <v>1</v>
      </c>
      <c r="AC210" s="36">
        <f t="shared" si="63"/>
        <v>0</v>
      </c>
      <c r="AD210" s="37"/>
      <c r="AE210" s="37"/>
      <c r="AF210" s="37">
        <v>0.80227846632486555</v>
      </c>
      <c r="AG210" s="37">
        <v>0.74079551869071192</v>
      </c>
    </row>
    <row r="211" spans="1:33" x14ac:dyDescent="0.3">
      <c r="A211" s="42"/>
      <c r="B211" s="42"/>
      <c r="C211" s="42"/>
      <c r="D211" s="26">
        <v>7.4</v>
      </c>
      <c r="E211" s="26">
        <v>6</v>
      </c>
      <c r="F211" s="26">
        <v>18</v>
      </c>
      <c r="G211" s="26">
        <v>99</v>
      </c>
      <c r="H211" s="26">
        <v>0.4</v>
      </c>
      <c r="I211" s="26">
        <v>107.5</v>
      </c>
      <c r="J211" s="26">
        <v>52</v>
      </c>
      <c r="K211" s="28">
        <f t="shared" si="31"/>
        <v>2.0673076923076925</v>
      </c>
      <c r="L211" s="26">
        <v>0.48</v>
      </c>
      <c r="M211" s="27"/>
      <c r="N211" s="27">
        <f t="shared" si="1"/>
        <v>0.95409999999999995</v>
      </c>
      <c r="O211" s="27">
        <f t="shared" si="2"/>
        <v>1.0345864770195246</v>
      </c>
      <c r="P211" s="27">
        <f t="shared" si="3"/>
        <v>0.51282874999999994</v>
      </c>
      <c r="Q211" s="27">
        <f t="shared" si="4"/>
        <v>5</v>
      </c>
      <c r="R211" s="27">
        <f t="shared" si="5"/>
        <v>1.2</v>
      </c>
      <c r="S211" s="28">
        <f t="shared" si="56"/>
        <v>26.599999999999998</v>
      </c>
      <c r="T211" s="28">
        <f t="shared" si="7"/>
        <v>0.49568476042464443</v>
      </c>
      <c r="U211" s="27">
        <f t="shared" si="8"/>
        <v>0.32768912298947134</v>
      </c>
      <c r="V211" s="26">
        <v>1</v>
      </c>
      <c r="W211" s="28">
        <f t="shared" si="57"/>
        <v>0.66108371519984965</v>
      </c>
      <c r="X211" s="27">
        <f t="shared" si="58"/>
        <v>35</v>
      </c>
      <c r="Y211" s="27">
        <f t="shared" si="59"/>
        <v>3.2107048832867759</v>
      </c>
      <c r="Z211" s="28">
        <f t="shared" si="60"/>
        <v>0.99933795079630194</v>
      </c>
      <c r="AA211" s="36">
        <f t="shared" si="61"/>
        <v>0.53199999999999992</v>
      </c>
      <c r="AB211" s="36">
        <f t="shared" si="62"/>
        <v>1</v>
      </c>
      <c r="AC211" s="36">
        <f t="shared" si="63"/>
        <v>0</v>
      </c>
      <c r="AD211" s="37"/>
      <c r="AE211" s="37"/>
      <c r="AF211" s="37">
        <v>0.76344254882732954</v>
      </c>
      <c r="AG211" s="37">
        <v>0.68627462730625999</v>
      </c>
    </row>
    <row r="212" spans="1:33" x14ac:dyDescent="0.3">
      <c r="A212" s="42"/>
      <c r="B212" s="42"/>
      <c r="C212" s="42"/>
      <c r="D212" s="26">
        <v>7.4</v>
      </c>
      <c r="E212" s="26">
        <v>8.5</v>
      </c>
      <c r="F212" s="26">
        <v>9</v>
      </c>
      <c r="G212" s="26">
        <v>89</v>
      </c>
      <c r="H212" s="26">
        <v>0.4</v>
      </c>
      <c r="I212" s="26">
        <v>153.6</v>
      </c>
      <c r="J212" s="26">
        <v>73.099999999999994</v>
      </c>
      <c r="K212" s="28">
        <f t="shared" si="31"/>
        <v>2.1012311901504788</v>
      </c>
      <c r="L212" s="26">
        <v>0.47</v>
      </c>
      <c r="M212" s="27"/>
      <c r="N212" s="27">
        <f t="shared" si="1"/>
        <v>0.934975</v>
      </c>
      <c r="O212" s="27">
        <f t="shared" si="2"/>
        <v>1.0345864770195246</v>
      </c>
      <c r="P212" s="27">
        <f t="shared" si="3"/>
        <v>0.51079564432284541</v>
      </c>
      <c r="Q212" s="27">
        <f t="shared" si="4"/>
        <v>5</v>
      </c>
      <c r="R212" s="27">
        <f t="shared" si="5"/>
        <v>1.2</v>
      </c>
      <c r="S212" s="28">
        <f t="shared" si="56"/>
        <v>15.799999999999999</v>
      </c>
      <c r="T212" s="28">
        <f t="shared" si="7"/>
        <v>0.49371962196370922</v>
      </c>
      <c r="U212" s="27">
        <f t="shared" si="8"/>
        <v>0.1681954191679009</v>
      </c>
      <c r="V212" s="26">
        <v>1</v>
      </c>
      <c r="W212" s="28">
        <f t="shared" si="57"/>
        <v>0.34066990997628221</v>
      </c>
      <c r="X212" s="27">
        <f t="shared" si="58"/>
        <v>35</v>
      </c>
      <c r="Y212" s="27">
        <f t="shared" si="59"/>
        <v>7.4578349594213345</v>
      </c>
      <c r="Z212" s="28">
        <f t="shared" si="60"/>
        <v>0.99999999999995604</v>
      </c>
      <c r="AA212" s="36">
        <f t="shared" si="61"/>
        <v>0.316</v>
      </c>
      <c r="AB212" s="36">
        <f t="shared" si="62"/>
        <v>1</v>
      </c>
      <c r="AC212" s="36">
        <f t="shared" si="63"/>
        <v>0</v>
      </c>
      <c r="AD212" s="37"/>
      <c r="AE212" s="37"/>
      <c r="AF212" s="37">
        <v>0.66226987227446699</v>
      </c>
      <c r="AG212" s="37">
        <v>0.65932664272723129</v>
      </c>
    </row>
    <row r="213" spans="1:33" x14ac:dyDescent="0.3">
      <c r="A213" s="42"/>
      <c r="B213" s="42"/>
      <c r="C213" s="42"/>
      <c r="D213" s="26">
        <v>7.4</v>
      </c>
      <c r="E213" s="26">
        <v>11</v>
      </c>
      <c r="F213" s="26">
        <v>9</v>
      </c>
      <c r="G213" s="26">
        <v>98</v>
      </c>
      <c r="H213" s="26">
        <v>0.4</v>
      </c>
      <c r="I213" s="26">
        <v>201.9</v>
      </c>
      <c r="J213" s="26">
        <v>96.4</v>
      </c>
      <c r="K213" s="28">
        <f t="shared" si="31"/>
        <v>2.0943983402489628</v>
      </c>
      <c r="L213" s="26">
        <v>0.45</v>
      </c>
      <c r="M213" s="27"/>
      <c r="N213" s="27">
        <f t="shared" si="1"/>
        <v>0.88029999999999986</v>
      </c>
      <c r="O213" s="27">
        <f t="shared" si="2"/>
        <v>1.0345864770195246</v>
      </c>
      <c r="P213" s="27">
        <f t="shared" si="3"/>
        <v>0.47936170331950201</v>
      </c>
      <c r="Q213" s="27">
        <f t="shared" si="4"/>
        <v>5</v>
      </c>
      <c r="R213" s="27">
        <f t="shared" si="5"/>
        <v>1.2</v>
      </c>
      <c r="S213" s="28">
        <f t="shared" si="56"/>
        <v>15.799999999999999</v>
      </c>
      <c r="T213" s="28">
        <f t="shared" si="7"/>
        <v>0.4633365252370833</v>
      </c>
      <c r="U213" s="27">
        <f t="shared" si="8"/>
        <v>0.1681954191679009</v>
      </c>
      <c r="V213" s="26">
        <v>0</v>
      </c>
      <c r="W213" s="28">
        <f t="shared" si="57"/>
        <v>0.36300919527515663</v>
      </c>
      <c r="X213" s="27">
        <f t="shared" si="58"/>
        <v>35</v>
      </c>
      <c r="Y213" s="27">
        <f t="shared" si="59"/>
        <v>7.5236495302095889</v>
      </c>
      <c r="Z213" s="28">
        <f t="shared" si="60"/>
        <v>0.99999999999997335</v>
      </c>
      <c r="AA213" s="36">
        <f t="shared" si="61"/>
        <v>0.316</v>
      </c>
      <c r="AB213" s="36">
        <f t="shared" si="62"/>
        <v>0</v>
      </c>
      <c r="AC213" s="36">
        <f t="shared" si="63"/>
        <v>0</v>
      </c>
      <c r="AD213" s="37"/>
      <c r="AE213" s="37"/>
      <c r="AF213" s="37">
        <v>0.603594037668158</v>
      </c>
      <c r="AG213" s="37">
        <v>0.65342602697372121</v>
      </c>
    </row>
    <row r="214" spans="1:33" x14ac:dyDescent="0.3">
      <c r="A214" s="42"/>
      <c r="B214" s="42"/>
      <c r="C214" s="42"/>
      <c r="D214" s="26">
        <v>7.4</v>
      </c>
      <c r="E214" s="26">
        <v>12</v>
      </c>
      <c r="F214" s="26">
        <v>28</v>
      </c>
      <c r="G214" s="26">
        <v>97</v>
      </c>
      <c r="H214" s="26">
        <v>0.4</v>
      </c>
      <c r="I214" s="26">
        <v>220.3</v>
      </c>
      <c r="J214" s="26">
        <v>104.8</v>
      </c>
      <c r="K214" s="28">
        <f t="shared" si="31"/>
        <v>2.1020992366412217</v>
      </c>
      <c r="L214" s="26">
        <v>0.44</v>
      </c>
      <c r="M214" s="27"/>
      <c r="N214" s="27">
        <f t="shared" si="1"/>
        <v>0.85359999999999991</v>
      </c>
      <c r="O214" s="27">
        <f t="shared" si="2"/>
        <v>1.0345864770195246</v>
      </c>
      <c r="P214" s="27">
        <f t="shared" si="3"/>
        <v>0.46653149618320611</v>
      </c>
      <c r="Q214" s="27">
        <f t="shared" si="4"/>
        <v>5</v>
      </c>
      <c r="R214" s="27">
        <f t="shared" si="5"/>
        <v>1.2</v>
      </c>
      <c r="S214" s="28">
        <f t="shared" si="56"/>
        <v>38.6</v>
      </c>
      <c r="T214" s="28">
        <f t="shared" si="7"/>
        <v>0.45093523503922794</v>
      </c>
      <c r="U214" s="27">
        <f t="shared" si="8"/>
        <v>6.380378464246754E-2</v>
      </c>
      <c r="V214" s="26">
        <v>0</v>
      </c>
      <c r="W214" s="28">
        <f t="shared" si="57"/>
        <v>5</v>
      </c>
      <c r="X214" s="27">
        <f t="shared" si="58"/>
        <v>35</v>
      </c>
      <c r="Y214" s="27">
        <f t="shared" si="59"/>
        <v>-0.517922418481498</v>
      </c>
      <c r="Z214" s="28">
        <f t="shared" si="60"/>
        <v>0.30225619986602609</v>
      </c>
      <c r="AA214" s="36">
        <f t="shared" si="61"/>
        <v>0.77200000000000002</v>
      </c>
      <c r="AB214" s="36">
        <f t="shared" si="62"/>
        <v>0</v>
      </c>
      <c r="AC214" s="36">
        <f t="shared" si="63"/>
        <v>1</v>
      </c>
      <c r="AD214" s="37"/>
      <c r="AE214" s="37"/>
      <c r="AF214" s="37">
        <v>8.8378960744669804E-2</v>
      </c>
      <c r="AG214" s="37">
        <v>6.9991445149528958E-2</v>
      </c>
    </row>
    <row r="215" spans="1:33" x14ac:dyDescent="0.3">
      <c r="A215" s="42"/>
      <c r="B215" s="42"/>
      <c r="C215" s="42"/>
      <c r="D215" s="26">
        <v>7.4</v>
      </c>
      <c r="E215" s="26">
        <v>14</v>
      </c>
      <c r="F215" s="26">
        <v>12</v>
      </c>
      <c r="G215" s="26">
        <v>99</v>
      </c>
      <c r="H215" s="26">
        <v>0.4</v>
      </c>
      <c r="I215" s="26">
        <v>258.2</v>
      </c>
      <c r="J215" s="26">
        <v>122.7</v>
      </c>
      <c r="K215" s="28">
        <f t="shared" si="31"/>
        <v>2.104319478402608</v>
      </c>
      <c r="L215" s="26">
        <v>0.43</v>
      </c>
      <c r="M215" s="27"/>
      <c r="N215" s="27">
        <f t="shared" si="1"/>
        <v>0.80019999999999991</v>
      </c>
      <c r="O215" s="27">
        <f t="shared" si="2"/>
        <v>1.0345864770195246</v>
      </c>
      <c r="P215" s="27">
        <f t="shared" si="3"/>
        <v>0.43780787612061939</v>
      </c>
      <c r="Q215" s="27">
        <f t="shared" si="4"/>
        <v>5</v>
      </c>
      <c r="R215" s="27">
        <f t="shared" si="5"/>
        <v>1.2</v>
      </c>
      <c r="S215" s="28">
        <f t="shared" si="56"/>
        <v>19.399999999999999</v>
      </c>
      <c r="T215" s="28">
        <f t="shared" si="7"/>
        <v>0.4231718525665179</v>
      </c>
      <c r="U215" s="27">
        <f t="shared" si="8"/>
        <v>0.20807218920420215</v>
      </c>
      <c r="V215" s="26">
        <v>0</v>
      </c>
      <c r="W215" s="28">
        <f t="shared" si="57"/>
        <v>0.49169666635966891</v>
      </c>
      <c r="X215" s="27">
        <f t="shared" si="58"/>
        <v>35</v>
      </c>
      <c r="Y215" s="27">
        <f t="shared" si="59"/>
        <v>6.1402344579209993</v>
      </c>
      <c r="Z215" s="28">
        <f t="shared" si="60"/>
        <v>0.99999999958800112</v>
      </c>
      <c r="AA215" s="36">
        <f t="shared" si="61"/>
        <v>0.38799999999999996</v>
      </c>
      <c r="AB215" s="36">
        <f t="shared" si="62"/>
        <v>0</v>
      </c>
      <c r="AC215" s="36">
        <f t="shared" si="63"/>
        <v>0</v>
      </c>
      <c r="AD215" s="37"/>
      <c r="AE215" s="37"/>
      <c r="AF215" s="37">
        <v>0.70116601162659653</v>
      </c>
      <c r="AG215" s="37">
        <v>0.62195887050083165</v>
      </c>
    </row>
    <row r="216" spans="1:33" x14ac:dyDescent="0.3">
      <c r="A216" s="42"/>
      <c r="B216" s="42"/>
      <c r="C216" s="42"/>
      <c r="D216" s="26">
        <v>7.4</v>
      </c>
      <c r="E216" s="26">
        <v>2.2999999999999998</v>
      </c>
      <c r="F216" s="26">
        <v>5</v>
      </c>
      <c r="G216" s="26">
        <v>65</v>
      </c>
      <c r="H216" s="26">
        <v>0.4</v>
      </c>
      <c r="I216" s="26">
        <v>38.299999999999997</v>
      </c>
      <c r="J216" s="26">
        <v>30.3</v>
      </c>
      <c r="K216" s="28">
        <f t="shared" si="31"/>
        <v>1.2640264026402639</v>
      </c>
      <c r="L216" s="26">
        <v>0.31</v>
      </c>
      <c r="M216" s="27"/>
      <c r="N216" s="27">
        <f t="shared" si="1"/>
        <v>0.98240499999999997</v>
      </c>
      <c r="O216" s="27">
        <f t="shared" si="2"/>
        <v>1.0345864770195246</v>
      </c>
      <c r="P216" s="27">
        <f t="shared" si="3"/>
        <v>0.32286432310231022</v>
      </c>
      <c r="Q216" s="27">
        <f t="shared" si="4"/>
        <v>5</v>
      </c>
      <c r="R216" s="27">
        <f t="shared" si="5"/>
        <v>1.2</v>
      </c>
      <c r="S216" s="28">
        <f t="shared" ref="S216:S219" si="64">IF(Q216+R216*F216&lt;=50,Q216+R216*F216,50)</f>
        <v>11</v>
      </c>
      <c r="T216" s="28">
        <f t="shared" si="7"/>
        <v>0.31207089042225822</v>
      </c>
      <c r="U216" s="27">
        <f t="shared" si="8"/>
        <v>0.12204090780370019</v>
      </c>
      <c r="V216" s="26">
        <v>1</v>
      </c>
      <c r="W216" s="28">
        <f t="shared" ref="W216:W219" si="65">IF(S216&lt;=30,U216/T216,5)</f>
        <v>0.39106790011259479</v>
      </c>
      <c r="X216" s="27">
        <f t="shared" ref="X216:X219" si="66">IF(G216&lt;5,5,IF(G216&gt;35,35,G216))</f>
        <v>35</v>
      </c>
      <c r="Y216" s="27">
        <f t="shared" ref="Y216:Y219" si="67">-(F216*(1+0.004*X216)-13.32*LN(P216)-29.53*LN(D216)-3.7*LN(J216/100)+0.05*X216+16.85)/2.7</f>
        <v>5.6767605968000208</v>
      </c>
      <c r="Z216" s="28">
        <f t="shared" ref="Z216:Z219" si="68">_xlfn.NORM.S.DIST(Y216,TRUE)</f>
        <v>0.99999999313653143</v>
      </c>
      <c r="AA216" s="36">
        <f t="shared" ref="AA216:AA219" si="69">S216/50</f>
        <v>0.22</v>
      </c>
      <c r="AB216" s="36">
        <f t="shared" ref="AB216:AB219" si="70">IF(AND(V216=1,W216&lt;=1),1,0)</f>
        <v>1</v>
      </c>
      <c r="AC216" s="36">
        <f t="shared" ref="AC216:AC219" si="71">IF(AND(V216=0,W216&gt;1),1,0)</f>
        <v>0</v>
      </c>
      <c r="AD216" s="37"/>
      <c r="AE216" s="37"/>
      <c r="AF216" s="37">
        <v>0.69843930978831825</v>
      </c>
      <c r="AG216" s="37">
        <v>0.65726394449675551</v>
      </c>
    </row>
    <row r="217" spans="1:33" x14ac:dyDescent="0.3">
      <c r="A217" s="42"/>
      <c r="B217" s="42"/>
      <c r="C217" s="42"/>
      <c r="D217" s="26">
        <v>7.4</v>
      </c>
      <c r="E217" s="26">
        <v>3.4</v>
      </c>
      <c r="F217" s="26">
        <v>4</v>
      </c>
      <c r="G217" s="26">
        <v>78</v>
      </c>
      <c r="H217" s="26">
        <v>0.4</v>
      </c>
      <c r="I217" s="26">
        <v>56.8</v>
      </c>
      <c r="J217" s="26">
        <v>38.299999999999997</v>
      </c>
      <c r="K217" s="28">
        <f t="shared" si="31"/>
        <v>1.4830287206266319</v>
      </c>
      <c r="L217" s="26">
        <v>0.36</v>
      </c>
      <c r="M217" s="27"/>
      <c r="N217" s="27">
        <f t="shared" si="1"/>
        <v>0.97399000000000002</v>
      </c>
      <c r="O217" s="27">
        <f t="shared" si="2"/>
        <v>1.0345864770195246</v>
      </c>
      <c r="P217" s="27">
        <f t="shared" si="3"/>
        <v>0.37555833733681465</v>
      </c>
      <c r="Q217" s="27">
        <f t="shared" si="4"/>
        <v>5</v>
      </c>
      <c r="R217" s="27">
        <f t="shared" si="5"/>
        <v>1.2</v>
      </c>
      <c r="S217" s="28">
        <f t="shared" si="64"/>
        <v>9.8000000000000007</v>
      </c>
      <c r="T217" s="28">
        <f t="shared" si="7"/>
        <v>0.363003330972136</v>
      </c>
      <c r="U217" s="27">
        <f t="shared" si="8"/>
        <v>0.11136001398239161</v>
      </c>
      <c r="V217" s="26">
        <v>0</v>
      </c>
      <c r="W217" s="28">
        <f t="shared" si="65"/>
        <v>0.30677408299302783</v>
      </c>
      <c r="X217" s="27">
        <f t="shared" si="66"/>
        <v>35</v>
      </c>
      <c r="Y217" s="27">
        <f t="shared" si="67"/>
        <v>7.165892991344962</v>
      </c>
      <c r="Z217" s="28">
        <f t="shared" si="68"/>
        <v>0.99999999999961364</v>
      </c>
      <c r="AA217" s="36">
        <f t="shared" si="69"/>
        <v>0.19600000000000001</v>
      </c>
      <c r="AB217" s="36">
        <f t="shared" si="70"/>
        <v>0</v>
      </c>
      <c r="AC217" s="36">
        <f t="shared" si="71"/>
        <v>0</v>
      </c>
      <c r="AD217" s="37"/>
      <c r="AE217" s="37"/>
      <c r="AF217" s="37">
        <v>0.48266879992542178</v>
      </c>
      <c r="AG217" s="37">
        <v>0.59276085492683395</v>
      </c>
    </row>
    <row r="218" spans="1:33" x14ac:dyDescent="0.3">
      <c r="A218" s="42"/>
      <c r="B218" s="42"/>
      <c r="C218" s="42"/>
      <c r="D218" s="26">
        <v>7.4</v>
      </c>
      <c r="E218" s="26">
        <v>5</v>
      </c>
      <c r="F218" s="26">
        <v>6</v>
      </c>
      <c r="G218" s="26">
        <v>99</v>
      </c>
      <c r="H218" s="26">
        <v>0.4</v>
      </c>
      <c r="I218" s="26">
        <v>84.6</v>
      </c>
      <c r="J218" s="26">
        <v>50.1</v>
      </c>
      <c r="K218" s="28">
        <f t="shared" si="31"/>
        <v>1.6886227544910177</v>
      </c>
      <c r="L218" s="26">
        <v>0.4</v>
      </c>
      <c r="M218" s="27"/>
      <c r="N218" s="27">
        <f t="shared" si="1"/>
        <v>0.96174999999999999</v>
      </c>
      <c r="O218" s="27">
        <f t="shared" si="2"/>
        <v>1.0345864770195246</v>
      </c>
      <c r="P218" s="27">
        <f t="shared" si="3"/>
        <v>0.4222485628742515</v>
      </c>
      <c r="Q218" s="27">
        <f t="shared" si="4"/>
        <v>5</v>
      </c>
      <c r="R218" s="27">
        <f t="shared" si="5"/>
        <v>1.2</v>
      </c>
      <c r="S218" s="28">
        <f t="shared" si="64"/>
        <v>12.2</v>
      </c>
      <c r="T218" s="28">
        <f t="shared" si="7"/>
        <v>0.4081326909382007</v>
      </c>
      <c r="U218" s="27">
        <f t="shared" si="8"/>
        <v>0.13303475154594152</v>
      </c>
      <c r="V218" s="26">
        <v>0</v>
      </c>
      <c r="W218" s="28">
        <f t="shared" si="65"/>
        <v>0.32595955800581922</v>
      </c>
      <c r="X218" s="27">
        <f t="shared" si="66"/>
        <v>35</v>
      </c>
      <c r="Y218" s="27">
        <f t="shared" si="67"/>
        <v>7.2675800885466231</v>
      </c>
      <c r="Z218" s="28">
        <f t="shared" si="68"/>
        <v>0.99999999999981704</v>
      </c>
      <c r="AA218" s="36">
        <f t="shared" si="69"/>
        <v>0.24399999999999999</v>
      </c>
      <c r="AB218" s="36">
        <f t="shared" si="70"/>
        <v>0</v>
      </c>
      <c r="AC218" s="36">
        <f t="shared" si="71"/>
        <v>0</v>
      </c>
      <c r="AD218" s="37"/>
      <c r="AE218" s="37"/>
      <c r="AF218" s="37">
        <v>0.6074541434472911</v>
      </c>
      <c r="AG218" s="37">
        <v>0.59352263217908297</v>
      </c>
    </row>
    <row r="219" spans="1:33" x14ac:dyDescent="0.3">
      <c r="A219" s="42"/>
      <c r="B219" s="42"/>
      <c r="C219" s="42"/>
      <c r="D219" s="26">
        <v>7.4</v>
      </c>
      <c r="E219" s="26">
        <v>5.8</v>
      </c>
      <c r="F219" s="26">
        <v>10</v>
      </c>
      <c r="G219" s="26">
        <v>98</v>
      </c>
      <c r="H219" s="26">
        <v>0.4</v>
      </c>
      <c r="I219" s="26">
        <v>99.6</v>
      </c>
      <c r="J219" s="26">
        <v>56.6</v>
      </c>
      <c r="K219" s="28">
        <f t="shared" si="31"/>
        <v>1.7597173144876324</v>
      </c>
      <c r="L219" s="26">
        <v>0.41</v>
      </c>
      <c r="M219" s="27"/>
      <c r="N219" s="27">
        <f t="shared" si="1"/>
        <v>0.95562999999999998</v>
      </c>
      <c r="O219" s="27">
        <f t="shared" si="2"/>
        <v>1.0345864770195246</v>
      </c>
      <c r="P219" s="27">
        <f t="shared" si="3"/>
        <v>0.43722605088339223</v>
      </c>
      <c r="Q219" s="27">
        <f t="shared" si="4"/>
        <v>5</v>
      </c>
      <c r="R219" s="27">
        <f t="shared" si="5"/>
        <v>1.2</v>
      </c>
      <c r="S219" s="28">
        <f t="shared" si="64"/>
        <v>17</v>
      </c>
      <c r="T219" s="28">
        <f t="shared" si="7"/>
        <v>0.42260947788817943</v>
      </c>
      <c r="U219" s="27">
        <f t="shared" si="8"/>
        <v>0.18083112110296912</v>
      </c>
      <c r="V219" s="26">
        <v>1</v>
      </c>
      <c r="W219" s="28">
        <f t="shared" si="65"/>
        <v>0.42789177849630772</v>
      </c>
      <c r="X219" s="27">
        <f t="shared" si="66"/>
        <v>35</v>
      </c>
      <c r="Y219" s="27">
        <f t="shared" si="67"/>
        <v>5.917817103546346</v>
      </c>
      <c r="Z219" s="28">
        <f t="shared" si="68"/>
        <v>0.99999999836878772</v>
      </c>
      <c r="AA219" s="36">
        <f t="shared" si="69"/>
        <v>0.34</v>
      </c>
      <c r="AB219" s="36">
        <f t="shared" si="70"/>
        <v>1</v>
      </c>
      <c r="AC219" s="36">
        <f t="shared" si="71"/>
        <v>0</v>
      </c>
      <c r="AD219" s="37"/>
      <c r="AE219" s="37"/>
      <c r="AF219" s="37">
        <v>0.77985483128822997</v>
      </c>
      <c r="AG219" s="37">
        <v>0.73536272203490094</v>
      </c>
    </row>
    <row r="220" spans="1:33" x14ac:dyDescent="0.3">
      <c r="A220" s="42"/>
      <c r="B220" s="42"/>
      <c r="C220" s="42"/>
      <c r="D220" s="26">
        <v>7.4</v>
      </c>
      <c r="E220" s="26">
        <v>1.7</v>
      </c>
      <c r="F220" s="26">
        <v>6</v>
      </c>
      <c r="G220" s="26">
        <v>89</v>
      </c>
      <c r="H220" s="26">
        <v>0.4</v>
      </c>
      <c r="I220" s="26">
        <v>27.8</v>
      </c>
      <c r="J220" s="26">
        <v>20.3</v>
      </c>
      <c r="K220" s="28">
        <f t="shared" si="31"/>
        <v>1.3694581280788176</v>
      </c>
      <c r="L220" s="26">
        <v>0.34</v>
      </c>
      <c r="M220" s="27"/>
      <c r="N220" s="27">
        <f t="shared" si="1"/>
        <v>0.98699499999999996</v>
      </c>
      <c r="O220" s="27">
        <f t="shared" si="2"/>
        <v>1.0345864770195246</v>
      </c>
      <c r="P220" s="27">
        <f t="shared" si="3"/>
        <v>0.3514285645320197</v>
      </c>
      <c r="Q220" s="27">
        <f t="shared" si="4"/>
        <v>5</v>
      </c>
      <c r="R220" s="27">
        <f t="shared" si="5"/>
        <v>1.2</v>
      </c>
      <c r="S220" s="28">
        <f t="shared" ref="S220:S235" si="72">IF(Q220+R220*F220&lt;=50,Q220+R220*F220,50)</f>
        <v>12.2</v>
      </c>
      <c r="T220" s="28">
        <f t="shared" si="7"/>
        <v>0.33968022232846912</v>
      </c>
      <c r="U220" s="27">
        <f t="shared" si="8"/>
        <v>0.13303475154594152</v>
      </c>
      <c r="V220" s="26">
        <v>1</v>
      </c>
      <c r="W220" s="28">
        <f t="shared" ref="W220:W235" si="73">IF(S220&lt;=30,U220/T220,5)</f>
        <v>0.39164703388970806</v>
      </c>
      <c r="X220" s="27">
        <f t="shared" ref="X220:X235" si="74">IF(G220&lt;5,5,IF(G220&gt;35,35,G220))</f>
        <v>35</v>
      </c>
      <c r="Y220" s="27">
        <f t="shared" ref="Y220:Y235" si="75">-(F220*(1+0.004*X220)-13.32*LN(P220)-29.53*LN(D220)-3.7*LN(J220/100)+0.05*X220+16.85)/2.7</f>
        <v>5.1238880484705431</v>
      </c>
      <c r="Z220" s="28">
        <f t="shared" ref="Z220:Z235" si="76">_xlfn.NORM.S.DIST(Y220,TRUE)</f>
        <v>0.99999985035063388</v>
      </c>
      <c r="AA220" s="36">
        <f t="shared" ref="AA220:AA235" si="77">S220/50</f>
        <v>0.24399999999999999</v>
      </c>
      <c r="AB220" s="36">
        <f t="shared" ref="AB220:AB235" si="78">IF(AND(V220=1,W220&lt;=1),1,0)</f>
        <v>1</v>
      </c>
      <c r="AC220" s="36">
        <f t="shared" ref="AC220:AC235" si="79">IF(AND(V220=0,W220&gt;1),1,0)</f>
        <v>0</v>
      </c>
      <c r="AD220" s="37"/>
      <c r="AE220" s="37"/>
      <c r="AF220" s="37">
        <v>0.5298970364843445</v>
      </c>
      <c r="AG220" s="37">
        <v>0.5961042148598894</v>
      </c>
    </row>
    <row r="221" spans="1:33" x14ac:dyDescent="0.3">
      <c r="A221" s="42"/>
      <c r="B221" s="42"/>
      <c r="C221" s="42"/>
      <c r="D221" s="26">
        <v>7.4</v>
      </c>
      <c r="E221" s="26">
        <v>2.6</v>
      </c>
      <c r="F221" s="26">
        <v>6</v>
      </c>
      <c r="G221" s="26">
        <v>89</v>
      </c>
      <c r="H221" s="26">
        <v>0.4</v>
      </c>
      <c r="I221" s="26">
        <v>43.7</v>
      </c>
      <c r="J221" s="26">
        <v>27.2</v>
      </c>
      <c r="K221" s="28">
        <f t="shared" si="31"/>
        <v>1.6066176470588236</v>
      </c>
      <c r="L221" s="26">
        <v>0.4</v>
      </c>
      <c r="M221" s="27"/>
      <c r="N221" s="27">
        <f t="shared" si="1"/>
        <v>0.98011000000000004</v>
      </c>
      <c r="O221" s="27">
        <f t="shared" si="2"/>
        <v>1.0345864770195246</v>
      </c>
      <c r="P221" s="27">
        <f t="shared" si="3"/>
        <v>0.40941212573529417</v>
      </c>
      <c r="Q221" s="27">
        <f t="shared" si="4"/>
        <v>5</v>
      </c>
      <c r="R221" s="27">
        <f t="shared" si="5"/>
        <v>1.2</v>
      </c>
      <c r="S221" s="28">
        <f t="shared" si="72"/>
        <v>12.2</v>
      </c>
      <c r="T221" s="28">
        <f t="shared" si="7"/>
        <v>0.39572537900818494</v>
      </c>
      <c r="U221" s="27">
        <f t="shared" si="8"/>
        <v>0.13303475154594152</v>
      </c>
      <c r="V221" s="26">
        <v>1</v>
      </c>
      <c r="W221" s="28">
        <f t="shared" si="73"/>
        <v>0.33617947850443503</v>
      </c>
      <c r="X221" s="27">
        <f t="shared" si="74"/>
        <v>35</v>
      </c>
      <c r="Y221" s="27">
        <f t="shared" si="75"/>
        <v>6.278251155789091</v>
      </c>
      <c r="Z221" s="28">
        <f t="shared" si="76"/>
        <v>0.99999999982879872</v>
      </c>
      <c r="AA221" s="36">
        <f t="shared" si="77"/>
        <v>0.24399999999999999</v>
      </c>
      <c r="AB221" s="36">
        <f t="shared" si="78"/>
        <v>1</v>
      </c>
      <c r="AC221" s="36">
        <f t="shared" si="79"/>
        <v>0</v>
      </c>
      <c r="AD221" s="37"/>
      <c r="AE221" s="37"/>
      <c r="AF221" s="37">
        <v>0.54158437624069766</v>
      </c>
      <c r="AG221" s="37">
        <v>0.58945475404509085</v>
      </c>
    </row>
    <row r="222" spans="1:33" x14ac:dyDescent="0.3">
      <c r="A222" s="42"/>
      <c r="B222" s="42"/>
      <c r="C222" s="42"/>
      <c r="D222" s="26">
        <v>7.4</v>
      </c>
      <c r="E222" s="26">
        <v>3.7</v>
      </c>
      <c r="F222" s="26">
        <v>4</v>
      </c>
      <c r="G222" s="26">
        <v>100</v>
      </c>
      <c r="H222" s="26">
        <v>0.4</v>
      </c>
      <c r="I222" s="26">
        <v>61</v>
      </c>
      <c r="J222" s="26">
        <v>33.5</v>
      </c>
      <c r="K222" s="28">
        <f t="shared" si="31"/>
        <v>1.8208955223880596</v>
      </c>
      <c r="L222" s="26">
        <v>0.44</v>
      </c>
      <c r="M222" s="27"/>
      <c r="N222" s="27">
        <f t="shared" si="1"/>
        <v>0.97169499999999998</v>
      </c>
      <c r="O222" s="27">
        <f t="shared" si="2"/>
        <v>1.0345864770195246</v>
      </c>
      <c r="P222" s="27">
        <f t="shared" si="3"/>
        <v>0.46003231940298511</v>
      </c>
      <c r="Q222" s="27">
        <f t="shared" si="4"/>
        <v>5</v>
      </c>
      <c r="R222" s="27">
        <f t="shared" si="5"/>
        <v>1.2</v>
      </c>
      <c r="S222" s="28">
        <f t="shared" si="72"/>
        <v>9.8000000000000007</v>
      </c>
      <c r="T222" s="28">
        <f t="shared" si="7"/>
        <v>0.44465332731611129</v>
      </c>
      <c r="U222" s="27">
        <f t="shared" si="8"/>
        <v>0.11136001398239161</v>
      </c>
      <c r="V222" s="26">
        <v>0</v>
      </c>
      <c r="W222" s="28">
        <f t="shared" si="73"/>
        <v>0.25044232695738711</v>
      </c>
      <c r="X222" s="27">
        <f t="shared" si="74"/>
        <v>35</v>
      </c>
      <c r="Y222" s="27">
        <f t="shared" si="75"/>
        <v>7.983283403784216</v>
      </c>
      <c r="Z222" s="28">
        <f t="shared" si="76"/>
        <v>0.99999999999999933</v>
      </c>
      <c r="AA222" s="36">
        <f t="shared" si="77"/>
        <v>0.19600000000000001</v>
      </c>
      <c r="AB222" s="36">
        <f t="shared" si="78"/>
        <v>0</v>
      </c>
      <c r="AC222" s="36">
        <f t="shared" si="79"/>
        <v>0</v>
      </c>
      <c r="AD222" s="37"/>
      <c r="AE222" s="37"/>
      <c r="AF222" s="37">
        <v>0.21873161617555156</v>
      </c>
      <c r="AG222" s="37">
        <v>0.4252298783950586</v>
      </c>
    </row>
    <row r="223" spans="1:33" x14ac:dyDescent="0.3">
      <c r="A223" s="42"/>
      <c r="B223" s="42"/>
      <c r="C223" s="42"/>
      <c r="D223" s="26">
        <v>7.4</v>
      </c>
      <c r="E223" s="26">
        <v>4.8</v>
      </c>
      <c r="F223" s="26">
        <v>4</v>
      </c>
      <c r="G223" s="26">
        <v>97</v>
      </c>
      <c r="H223" s="26">
        <v>0.4</v>
      </c>
      <c r="I223" s="26">
        <v>79.5</v>
      </c>
      <c r="J223" s="26">
        <v>41.5</v>
      </c>
      <c r="K223" s="28">
        <f t="shared" si="31"/>
        <v>1.9156626506024097</v>
      </c>
      <c r="L223" s="26">
        <v>0.46</v>
      </c>
      <c r="M223" s="27"/>
      <c r="N223" s="27">
        <f t="shared" si="1"/>
        <v>0.96328000000000003</v>
      </c>
      <c r="O223" s="27">
        <f t="shared" si="2"/>
        <v>1.0345864770195246</v>
      </c>
      <c r="P223" s="27">
        <f t="shared" si="3"/>
        <v>0.47978307469879522</v>
      </c>
      <c r="Q223" s="27">
        <f t="shared" si="4"/>
        <v>5</v>
      </c>
      <c r="R223" s="27">
        <f t="shared" si="5"/>
        <v>1.2</v>
      </c>
      <c r="S223" s="28">
        <f t="shared" si="72"/>
        <v>9.8000000000000007</v>
      </c>
      <c r="T223" s="28">
        <f t="shared" si="7"/>
        <v>0.46374381006890042</v>
      </c>
      <c r="U223" s="27">
        <f t="shared" si="8"/>
        <v>0.11136001398239161</v>
      </c>
      <c r="V223" s="26">
        <v>1</v>
      </c>
      <c r="W223" s="28">
        <f t="shared" si="73"/>
        <v>0.24013261538918734</v>
      </c>
      <c r="X223" s="27">
        <f t="shared" si="74"/>
        <v>35</v>
      </c>
      <c r="Y223" s="27">
        <f t="shared" si="75"/>
        <v>8.4841296107439064</v>
      </c>
      <c r="Z223" s="28">
        <f t="shared" si="76"/>
        <v>1</v>
      </c>
      <c r="AA223" s="36">
        <f t="shared" si="77"/>
        <v>0.19600000000000001</v>
      </c>
      <c r="AB223" s="36">
        <f t="shared" si="78"/>
        <v>1</v>
      </c>
      <c r="AC223" s="36">
        <f t="shared" si="79"/>
        <v>0</v>
      </c>
      <c r="AD223" s="37"/>
      <c r="AE223" s="37"/>
      <c r="AF223" s="37">
        <v>0.30610913761635306</v>
      </c>
      <c r="AG223" s="37">
        <v>0.45568744319124815</v>
      </c>
    </row>
    <row r="224" spans="1:33" x14ac:dyDescent="0.3">
      <c r="A224" s="42"/>
      <c r="B224" s="42"/>
      <c r="C224" s="42"/>
      <c r="D224" s="26">
        <v>7.4</v>
      </c>
      <c r="E224" s="26">
        <v>5.8</v>
      </c>
      <c r="F224" s="26">
        <v>5</v>
      </c>
      <c r="G224" s="26">
        <v>99</v>
      </c>
      <c r="H224" s="26">
        <v>0.4</v>
      </c>
      <c r="I224" s="26">
        <v>97.2</v>
      </c>
      <c r="J224" s="26">
        <v>49.2</v>
      </c>
      <c r="K224" s="28">
        <f t="shared" si="31"/>
        <v>1.975609756097561</v>
      </c>
      <c r="L224" s="26">
        <v>0.46</v>
      </c>
      <c r="M224" s="27"/>
      <c r="N224" s="27">
        <f t="shared" si="1"/>
        <v>0.95562999999999998</v>
      </c>
      <c r="O224" s="27">
        <f t="shared" si="2"/>
        <v>1.0345864770195246</v>
      </c>
      <c r="P224" s="27">
        <f t="shared" si="3"/>
        <v>0.49086750731707313</v>
      </c>
      <c r="Q224" s="27">
        <f t="shared" si="4"/>
        <v>5</v>
      </c>
      <c r="R224" s="27">
        <f t="shared" si="5"/>
        <v>1.2</v>
      </c>
      <c r="S224" s="28">
        <f t="shared" si="72"/>
        <v>11</v>
      </c>
      <c r="T224" s="28">
        <f t="shared" si="7"/>
        <v>0.47445768741457228</v>
      </c>
      <c r="U224" s="27">
        <f t="shared" si="8"/>
        <v>0.12204090780370019</v>
      </c>
      <c r="V224" s="26">
        <v>0</v>
      </c>
      <c r="W224" s="28">
        <f t="shared" si="73"/>
        <v>0.25722189995219347</v>
      </c>
      <c r="X224" s="27">
        <f t="shared" si="74"/>
        <v>35</v>
      </c>
      <c r="Y224" s="27">
        <f t="shared" si="75"/>
        <v>8.4078228902296104</v>
      </c>
      <c r="Z224" s="28">
        <f t="shared" si="76"/>
        <v>1</v>
      </c>
      <c r="AA224" s="36">
        <f t="shared" si="77"/>
        <v>0.22</v>
      </c>
      <c r="AB224" s="36">
        <f t="shared" si="78"/>
        <v>0</v>
      </c>
      <c r="AC224" s="36">
        <f t="shared" si="79"/>
        <v>0</v>
      </c>
      <c r="AD224" s="37"/>
      <c r="AE224" s="37"/>
      <c r="AF224" s="37">
        <v>0.31112264669474676</v>
      </c>
      <c r="AG224" s="37">
        <v>0.41872018300764841</v>
      </c>
    </row>
    <row r="225" spans="1:33" x14ac:dyDescent="0.3">
      <c r="A225" s="42"/>
      <c r="B225" s="42"/>
      <c r="C225" s="42"/>
      <c r="D225" s="26">
        <v>7.4</v>
      </c>
      <c r="E225" s="26">
        <v>6.7</v>
      </c>
      <c r="F225" s="26">
        <v>17</v>
      </c>
      <c r="G225" s="26">
        <v>54</v>
      </c>
      <c r="H225" s="26">
        <v>0.4</v>
      </c>
      <c r="I225" s="26">
        <v>113.9</v>
      </c>
      <c r="J225" s="26">
        <v>56.4</v>
      </c>
      <c r="K225" s="28">
        <f t="shared" si="31"/>
        <v>2.0195035460992909</v>
      </c>
      <c r="L225" s="26">
        <v>0.46</v>
      </c>
      <c r="M225" s="27"/>
      <c r="N225" s="27">
        <f t="shared" si="1"/>
        <v>0.94874499999999995</v>
      </c>
      <c r="O225" s="27">
        <f t="shared" si="2"/>
        <v>1.0345864770195246</v>
      </c>
      <c r="P225" s="27">
        <f t="shared" si="3"/>
        <v>0.49815841187943261</v>
      </c>
      <c r="Q225" s="27">
        <f t="shared" si="4"/>
        <v>5</v>
      </c>
      <c r="R225" s="27">
        <f t="shared" si="5"/>
        <v>1.2</v>
      </c>
      <c r="S225" s="28">
        <f t="shared" si="72"/>
        <v>25.4</v>
      </c>
      <c r="T225" s="28">
        <f t="shared" si="7"/>
        <v>0.4815048552679192</v>
      </c>
      <c r="U225" s="27">
        <f t="shared" si="8"/>
        <v>0.29998649577601666</v>
      </c>
      <c r="V225" s="26">
        <v>1</v>
      </c>
      <c r="W225" s="28">
        <f t="shared" si="73"/>
        <v>0.62301863105637434</v>
      </c>
      <c r="X225" s="27">
        <f t="shared" si="74"/>
        <v>35</v>
      </c>
      <c r="Y225" s="27">
        <f t="shared" si="75"/>
        <v>3.6010517338224193</v>
      </c>
      <c r="Z225" s="28">
        <f t="shared" si="76"/>
        <v>0.99984153375088325</v>
      </c>
      <c r="AA225" s="36">
        <f t="shared" si="77"/>
        <v>0.50800000000000001</v>
      </c>
      <c r="AB225" s="36">
        <f t="shared" si="78"/>
        <v>1</v>
      </c>
      <c r="AC225" s="36">
        <f t="shared" si="79"/>
        <v>0</v>
      </c>
      <c r="AD225" s="37"/>
      <c r="AE225" s="37"/>
      <c r="AF225" s="37">
        <v>0.88067023697468394</v>
      </c>
      <c r="AG225" s="37">
        <v>0.78261111980744824</v>
      </c>
    </row>
    <row r="226" spans="1:33" x14ac:dyDescent="0.3">
      <c r="A226" s="42"/>
      <c r="B226" s="42"/>
      <c r="C226" s="42"/>
      <c r="D226" s="26">
        <v>7.4</v>
      </c>
      <c r="E226" s="26">
        <v>8</v>
      </c>
      <c r="F226" s="26">
        <v>6</v>
      </c>
      <c r="G226" s="26">
        <v>100</v>
      </c>
      <c r="H226" s="26">
        <v>0.4</v>
      </c>
      <c r="I226" s="26">
        <v>134.4</v>
      </c>
      <c r="J226" s="26">
        <v>63.9</v>
      </c>
      <c r="K226" s="28">
        <f t="shared" si="31"/>
        <v>2.103286384976526</v>
      </c>
      <c r="L226" s="26">
        <v>0.47</v>
      </c>
      <c r="M226" s="27"/>
      <c r="N226" s="27">
        <f t="shared" si="1"/>
        <v>0.93879999999999997</v>
      </c>
      <c r="O226" s="27">
        <f t="shared" si="2"/>
        <v>1.0345864770195246</v>
      </c>
      <c r="P226" s="27">
        <f t="shared" si="3"/>
        <v>0.51338696713615029</v>
      </c>
      <c r="Q226" s="27">
        <f t="shared" si="4"/>
        <v>5</v>
      </c>
      <c r="R226" s="27">
        <f t="shared" si="5"/>
        <v>1.2</v>
      </c>
      <c r="S226" s="28">
        <f t="shared" si="72"/>
        <v>12.2</v>
      </c>
      <c r="T226" s="28">
        <f t="shared" si="7"/>
        <v>0.49622431622645474</v>
      </c>
      <c r="U226" s="27">
        <f t="shared" si="8"/>
        <v>0.13303475154594152</v>
      </c>
      <c r="V226" s="26">
        <v>0</v>
      </c>
      <c r="W226" s="28">
        <f t="shared" si="73"/>
        <v>0.26809397926648637</v>
      </c>
      <c r="X226" s="27">
        <f t="shared" si="74"/>
        <v>35</v>
      </c>
      <c r="Y226" s="27">
        <f t="shared" si="75"/>
        <v>8.5651385470002168</v>
      </c>
      <c r="Z226" s="28">
        <f t="shared" si="76"/>
        <v>1</v>
      </c>
      <c r="AA226" s="36">
        <f t="shared" si="77"/>
        <v>0.24399999999999999</v>
      </c>
      <c r="AB226" s="36">
        <f t="shared" si="78"/>
        <v>0</v>
      </c>
      <c r="AC226" s="36">
        <f t="shared" si="79"/>
        <v>0</v>
      </c>
      <c r="AD226" s="37"/>
      <c r="AE226" s="37"/>
      <c r="AF226" s="37">
        <v>0.59789914214679651</v>
      </c>
      <c r="AG226" s="37">
        <v>0.48065042631902399</v>
      </c>
    </row>
    <row r="227" spans="1:33" x14ac:dyDescent="0.3">
      <c r="A227" s="42"/>
      <c r="B227" s="42"/>
      <c r="C227" s="42"/>
      <c r="D227" s="26">
        <v>7.4</v>
      </c>
      <c r="E227" s="26">
        <v>9.1</v>
      </c>
      <c r="F227" s="26">
        <v>9</v>
      </c>
      <c r="G227" s="26">
        <v>99</v>
      </c>
      <c r="H227" s="26">
        <v>0.4</v>
      </c>
      <c r="I227" s="26">
        <v>151.6</v>
      </c>
      <c r="J227" s="26">
        <v>70.099999999999994</v>
      </c>
      <c r="K227" s="28">
        <f t="shared" si="31"/>
        <v>2.1626248216833095</v>
      </c>
      <c r="L227" s="26">
        <v>0.48</v>
      </c>
      <c r="M227" s="27"/>
      <c r="N227" s="27">
        <f t="shared" si="1"/>
        <v>0.93038500000000002</v>
      </c>
      <c r="O227" s="27">
        <f t="shared" si="2"/>
        <v>1.0345864770195246</v>
      </c>
      <c r="P227" s="27">
        <f t="shared" si="3"/>
        <v>0.52313916062767474</v>
      </c>
      <c r="Q227" s="27">
        <f t="shared" si="4"/>
        <v>5</v>
      </c>
      <c r="R227" s="27">
        <f t="shared" si="5"/>
        <v>1.2</v>
      </c>
      <c r="S227" s="28">
        <f t="shared" si="72"/>
        <v>15.799999999999999</v>
      </c>
      <c r="T227" s="28">
        <f t="shared" si="7"/>
        <v>0.50565049152271313</v>
      </c>
      <c r="U227" s="27">
        <f t="shared" si="8"/>
        <v>0.1681954191679009</v>
      </c>
      <c r="V227" s="26">
        <v>0</v>
      </c>
      <c r="W227" s="28">
        <f t="shared" si="73"/>
        <v>0.33263177231648311</v>
      </c>
      <c r="X227" s="27">
        <f t="shared" si="74"/>
        <v>35</v>
      </c>
      <c r="Y227" s="27">
        <f t="shared" si="75"/>
        <v>7.5182065094527566</v>
      </c>
      <c r="Z227" s="28">
        <f t="shared" si="76"/>
        <v>0.99999999999997224</v>
      </c>
      <c r="AA227" s="36">
        <f t="shared" si="77"/>
        <v>0.316</v>
      </c>
      <c r="AB227" s="36">
        <f t="shared" si="78"/>
        <v>0</v>
      </c>
      <c r="AC227" s="36">
        <f t="shared" si="79"/>
        <v>0</v>
      </c>
      <c r="AD227" s="37"/>
      <c r="AE227" s="37"/>
      <c r="AF227" s="37">
        <v>0.5150155451474141</v>
      </c>
      <c r="AG227" s="37">
        <v>0.61550327391697823</v>
      </c>
    </row>
    <row r="228" spans="1:33" x14ac:dyDescent="0.3">
      <c r="A228" s="42"/>
      <c r="B228" s="42"/>
      <c r="C228" s="42"/>
      <c r="D228" s="26">
        <v>7.4</v>
      </c>
      <c r="E228" s="26">
        <v>5</v>
      </c>
      <c r="F228" s="26">
        <v>1</v>
      </c>
      <c r="G228" s="26">
        <v>86</v>
      </c>
      <c r="H228" s="26">
        <v>0.4</v>
      </c>
      <c r="I228" s="26">
        <v>85.2</v>
      </c>
      <c r="J228" s="26">
        <v>44.7</v>
      </c>
      <c r="K228" s="28">
        <f t="shared" si="31"/>
        <v>1.9060402684563758</v>
      </c>
      <c r="L228" s="26">
        <v>0.45</v>
      </c>
      <c r="M228" s="27"/>
      <c r="N228" s="27">
        <f t="shared" si="1"/>
        <v>0.96174999999999999</v>
      </c>
      <c r="O228" s="27">
        <f t="shared" si="2"/>
        <v>1.0345864770195246</v>
      </c>
      <c r="P228" s="27">
        <f t="shared" si="3"/>
        <v>0.47661489932885903</v>
      </c>
      <c r="Q228" s="27">
        <f t="shared" si="4"/>
        <v>5</v>
      </c>
      <c r="R228" s="27">
        <f t="shared" si="5"/>
        <v>1.2</v>
      </c>
      <c r="S228" s="28">
        <f t="shared" si="72"/>
        <v>6.2</v>
      </c>
      <c r="T228" s="28">
        <f t="shared" si="7"/>
        <v>0.46068154757049318</v>
      </c>
      <c r="U228" s="27">
        <f t="shared" si="8"/>
        <v>8.1264342588874716E-2</v>
      </c>
      <c r="V228" s="26">
        <v>0</v>
      </c>
      <c r="W228" s="28">
        <f t="shared" si="73"/>
        <v>0.17640025526839601</v>
      </c>
      <c r="X228" s="27">
        <f t="shared" si="74"/>
        <v>35</v>
      </c>
      <c r="Y228" s="27">
        <f t="shared" si="75"/>
        <v>9.8199029328671656</v>
      </c>
      <c r="Z228" s="28">
        <f t="shared" si="76"/>
        <v>1</v>
      </c>
      <c r="AA228" s="36">
        <f t="shared" si="77"/>
        <v>0.124</v>
      </c>
      <c r="AB228" s="36">
        <f t="shared" si="78"/>
        <v>0</v>
      </c>
      <c r="AC228" s="36">
        <f t="shared" si="79"/>
        <v>0</v>
      </c>
      <c r="AD228" s="37"/>
      <c r="AE228" s="37"/>
      <c r="AF228" s="37">
        <v>0.47246031430335345</v>
      </c>
      <c r="AG228" s="37">
        <v>0.52809127289149305</v>
      </c>
    </row>
    <row r="229" spans="1:33" x14ac:dyDescent="0.3">
      <c r="A229" s="42"/>
      <c r="B229" s="42"/>
      <c r="C229" s="42"/>
      <c r="D229" s="26">
        <v>7.4</v>
      </c>
      <c r="E229" s="26">
        <v>7</v>
      </c>
      <c r="F229" s="26">
        <v>1</v>
      </c>
      <c r="G229" s="26">
        <v>96</v>
      </c>
      <c r="H229" s="26">
        <v>0.4</v>
      </c>
      <c r="I229" s="26">
        <v>117.4</v>
      </c>
      <c r="J229" s="26">
        <v>56.4</v>
      </c>
      <c r="K229" s="28">
        <f t="shared" si="31"/>
        <v>2.0815602836879434</v>
      </c>
      <c r="L229" s="26">
        <v>0.48</v>
      </c>
      <c r="M229" s="27"/>
      <c r="N229" s="27">
        <f t="shared" si="1"/>
        <v>0.94645000000000001</v>
      </c>
      <c r="O229" s="27">
        <f t="shared" si="2"/>
        <v>1.0345864770195246</v>
      </c>
      <c r="P229" s="27">
        <f t="shared" si="3"/>
        <v>0.51222410992907808</v>
      </c>
      <c r="Q229" s="27">
        <f t="shared" si="4"/>
        <v>5</v>
      </c>
      <c r="R229" s="27">
        <f t="shared" si="5"/>
        <v>1.2</v>
      </c>
      <c r="S229" s="28">
        <f t="shared" si="72"/>
        <v>6.2</v>
      </c>
      <c r="T229" s="28">
        <f t="shared" si="7"/>
        <v>0.49510033361803885</v>
      </c>
      <c r="U229" s="27">
        <f t="shared" si="8"/>
        <v>8.1264342588874716E-2</v>
      </c>
      <c r="V229" s="26">
        <v>0</v>
      </c>
      <c r="W229" s="28">
        <f t="shared" si="73"/>
        <v>0.16413711942995521</v>
      </c>
      <c r="X229" s="27">
        <f t="shared" si="74"/>
        <v>35</v>
      </c>
      <c r="Y229" s="27">
        <f t="shared" si="75"/>
        <v>10.493971621565496</v>
      </c>
      <c r="Z229" s="28">
        <f t="shared" si="76"/>
        <v>1</v>
      </c>
      <c r="AA229" s="36">
        <f t="shared" si="77"/>
        <v>0.124</v>
      </c>
      <c r="AB229" s="36">
        <f t="shared" si="78"/>
        <v>0</v>
      </c>
      <c r="AC229" s="36">
        <f t="shared" si="79"/>
        <v>0</v>
      </c>
      <c r="AD229" s="37"/>
      <c r="AE229" s="37"/>
      <c r="AF229" s="37">
        <v>0.51620469290796989</v>
      </c>
      <c r="AG229" s="37">
        <v>0.55403239371006008</v>
      </c>
    </row>
    <row r="230" spans="1:33" x14ac:dyDescent="0.3">
      <c r="A230" s="42"/>
      <c r="B230" s="42"/>
      <c r="C230" s="42"/>
      <c r="D230" s="26">
        <v>7.4</v>
      </c>
      <c r="E230" s="26">
        <v>4.4000000000000004</v>
      </c>
      <c r="F230" s="26">
        <v>4</v>
      </c>
      <c r="G230" s="26">
        <v>97</v>
      </c>
      <c r="H230" s="26">
        <v>0.4</v>
      </c>
      <c r="I230" s="26">
        <v>82.7</v>
      </c>
      <c r="J230" s="26">
        <v>49.7</v>
      </c>
      <c r="K230" s="28">
        <f t="shared" si="31"/>
        <v>1.663983903420523</v>
      </c>
      <c r="L230" s="26">
        <v>0.4</v>
      </c>
      <c r="M230" s="27"/>
      <c r="N230" s="27">
        <f t="shared" si="1"/>
        <v>0.96633999999999998</v>
      </c>
      <c r="O230" s="27">
        <f t="shared" si="2"/>
        <v>1.0345864770195246</v>
      </c>
      <c r="P230" s="27">
        <f t="shared" si="3"/>
        <v>0.41807329336016097</v>
      </c>
      <c r="Q230" s="27">
        <f t="shared" si="4"/>
        <v>5</v>
      </c>
      <c r="R230" s="27">
        <f t="shared" si="5"/>
        <v>1.2</v>
      </c>
      <c r="S230" s="28">
        <f t="shared" si="72"/>
        <v>9.8000000000000007</v>
      </c>
      <c r="T230" s="28">
        <f t="shared" si="7"/>
        <v>0.40409700169729856</v>
      </c>
      <c r="U230" s="27">
        <f t="shared" si="8"/>
        <v>0.11136001398239161</v>
      </c>
      <c r="V230" s="26">
        <v>0</v>
      </c>
      <c r="W230" s="28">
        <f t="shared" si="73"/>
        <v>0.27557743193999074</v>
      </c>
      <c r="X230" s="27">
        <f t="shared" si="74"/>
        <v>35</v>
      </c>
      <c r="Y230" s="27">
        <f t="shared" si="75"/>
        <v>8.0520150738135126</v>
      </c>
      <c r="Z230" s="28">
        <f t="shared" si="76"/>
        <v>0.99999999999999956</v>
      </c>
      <c r="AA230" s="36">
        <f t="shared" si="77"/>
        <v>0.19600000000000001</v>
      </c>
      <c r="AB230" s="36">
        <f t="shared" si="78"/>
        <v>0</v>
      </c>
      <c r="AC230" s="36">
        <f t="shared" si="79"/>
        <v>0</v>
      </c>
      <c r="AD230" s="37"/>
      <c r="AE230" s="37"/>
      <c r="AF230" s="37">
        <v>0.55548147496799238</v>
      </c>
      <c r="AG230" s="37">
        <v>0.61189282427504443</v>
      </c>
    </row>
    <row r="231" spans="1:33" x14ac:dyDescent="0.3">
      <c r="A231" s="42"/>
      <c r="B231" s="42"/>
      <c r="C231" s="42"/>
      <c r="D231" s="26">
        <v>7.4</v>
      </c>
      <c r="E231" s="26">
        <v>6.3</v>
      </c>
      <c r="F231" s="26">
        <v>5</v>
      </c>
      <c r="G231" s="26">
        <v>98</v>
      </c>
      <c r="H231" s="26">
        <v>0.4</v>
      </c>
      <c r="I231" s="26">
        <v>116.3</v>
      </c>
      <c r="J231" s="26">
        <v>64.3</v>
      </c>
      <c r="K231" s="28">
        <f t="shared" si="31"/>
        <v>1.8087091757387248</v>
      </c>
      <c r="L231" s="26">
        <v>0.42</v>
      </c>
      <c r="M231" s="27"/>
      <c r="N231" s="27">
        <f t="shared" si="1"/>
        <v>0.95180500000000001</v>
      </c>
      <c r="O231" s="27">
        <f t="shared" si="2"/>
        <v>1.0345864770195246</v>
      </c>
      <c r="P231" s="27">
        <f t="shared" si="3"/>
        <v>0.44759999362363917</v>
      </c>
      <c r="Q231" s="27">
        <f t="shared" si="4"/>
        <v>5</v>
      </c>
      <c r="R231" s="27">
        <f t="shared" si="5"/>
        <v>1.2</v>
      </c>
      <c r="S231" s="28">
        <f t="shared" si="72"/>
        <v>11</v>
      </c>
      <c r="T231" s="28">
        <f t="shared" si="7"/>
        <v>0.43263661720487784</v>
      </c>
      <c r="U231" s="27">
        <f t="shared" si="8"/>
        <v>0.12204090780370019</v>
      </c>
      <c r="V231" s="26">
        <v>0</v>
      </c>
      <c r="W231" s="28">
        <f t="shared" si="73"/>
        <v>0.28208640450308198</v>
      </c>
      <c r="X231" s="27">
        <f t="shared" si="74"/>
        <v>35</v>
      </c>
      <c r="Y231" s="27">
        <f t="shared" si="75"/>
        <v>8.3194046422248125</v>
      </c>
      <c r="Z231" s="28">
        <f t="shared" si="76"/>
        <v>1</v>
      </c>
      <c r="AA231" s="36">
        <f t="shared" si="77"/>
        <v>0.22</v>
      </c>
      <c r="AB231" s="36">
        <f t="shared" si="78"/>
        <v>0</v>
      </c>
      <c r="AC231" s="36">
        <f t="shared" si="79"/>
        <v>0</v>
      </c>
      <c r="AD231" s="37"/>
      <c r="AE231" s="37"/>
      <c r="AF231" s="37">
        <v>0.55942605717600269</v>
      </c>
      <c r="AG231" s="37">
        <v>0.55816582398553249</v>
      </c>
    </row>
    <row r="232" spans="1:33" x14ac:dyDescent="0.3">
      <c r="A232" s="42"/>
      <c r="B232" s="42"/>
      <c r="C232" s="42"/>
      <c r="D232" s="26">
        <v>7.4</v>
      </c>
      <c r="E232" s="26">
        <v>7.4</v>
      </c>
      <c r="F232" s="26">
        <v>4</v>
      </c>
      <c r="G232" s="26">
        <v>98</v>
      </c>
      <c r="H232" s="26">
        <v>0.4</v>
      </c>
      <c r="I232" s="26">
        <v>134.80000000000001</v>
      </c>
      <c r="J232" s="26">
        <v>72.3</v>
      </c>
      <c r="K232" s="28">
        <f t="shared" si="31"/>
        <v>1.8644536652835411</v>
      </c>
      <c r="L232" s="26">
        <v>0.42</v>
      </c>
      <c r="M232" s="27"/>
      <c r="N232" s="27">
        <f t="shared" si="1"/>
        <v>0.94338999999999995</v>
      </c>
      <c r="O232" s="27">
        <f t="shared" si="2"/>
        <v>1.0345864770195246</v>
      </c>
      <c r="P232" s="27">
        <f t="shared" si="3"/>
        <v>0.45731580525587828</v>
      </c>
      <c r="Q232" s="27">
        <f t="shared" si="4"/>
        <v>5</v>
      </c>
      <c r="R232" s="27">
        <f t="shared" si="5"/>
        <v>1.2</v>
      </c>
      <c r="S232" s="28">
        <f t="shared" si="72"/>
        <v>9.8000000000000007</v>
      </c>
      <c r="T232" s="28">
        <f t="shared" si="7"/>
        <v>0.44202762689623665</v>
      </c>
      <c r="U232" s="27">
        <f t="shared" si="8"/>
        <v>0.11136001398239161</v>
      </c>
      <c r="V232" s="26">
        <v>0</v>
      </c>
      <c r="W232" s="28">
        <f t="shared" si="73"/>
        <v>0.25192998628688135</v>
      </c>
      <c r="X232" s="27">
        <f t="shared" si="74"/>
        <v>35</v>
      </c>
      <c r="Y232" s="27">
        <f t="shared" si="75"/>
        <v>9.0082621925175719</v>
      </c>
      <c r="Z232" s="28">
        <f t="shared" si="76"/>
        <v>1</v>
      </c>
      <c r="AA232" s="36">
        <f t="shared" si="77"/>
        <v>0.19600000000000001</v>
      </c>
      <c r="AB232" s="36">
        <f t="shared" si="78"/>
        <v>0</v>
      </c>
      <c r="AC232" s="36">
        <f t="shared" si="79"/>
        <v>0</v>
      </c>
      <c r="AD232" s="37"/>
      <c r="AE232" s="37"/>
      <c r="AF232" s="37">
        <v>0.27869895674228168</v>
      </c>
      <c r="AG232" s="37">
        <v>0.44427171597141524</v>
      </c>
    </row>
    <row r="233" spans="1:33" x14ac:dyDescent="0.3">
      <c r="A233" s="42"/>
      <c r="B233" s="42"/>
      <c r="C233" s="42"/>
      <c r="D233" s="26">
        <v>7.4</v>
      </c>
      <c r="E233" s="26">
        <v>10.5</v>
      </c>
      <c r="F233" s="26">
        <v>10</v>
      </c>
      <c r="G233" s="26">
        <v>78</v>
      </c>
      <c r="H233" s="26">
        <v>0.4</v>
      </c>
      <c r="I233" s="26">
        <v>190.5</v>
      </c>
      <c r="J233" s="26">
        <v>96.5</v>
      </c>
      <c r="K233" s="28">
        <f t="shared" si="31"/>
        <v>1.9740932642487046</v>
      </c>
      <c r="L233" s="26">
        <v>0.43</v>
      </c>
      <c r="M233" s="27"/>
      <c r="N233" s="27">
        <f t="shared" si="1"/>
        <v>0.89364999999999994</v>
      </c>
      <c r="O233" s="27">
        <f t="shared" si="2"/>
        <v>1.0345864770195246</v>
      </c>
      <c r="P233" s="27">
        <f t="shared" si="3"/>
        <v>0.45867859585492227</v>
      </c>
      <c r="Q233" s="27">
        <f t="shared" si="4"/>
        <v>5</v>
      </c>
      <c r="R233" s="27">
        <f t="shared" si="5"/>
        <v>1.2</v>
      </c>
      <c r="S233" s="28">
        <f t="shared" si="72"/>
        <v>17</v>
      </c>
      <c r="T233" s="28">
        <f t="shared" si="7"/>
        <v>0.44334485907480708</v>
      </c>
      <c r="U233" s="27">
        <f t="shared" si="8"/>
        <v>0.18083112110296912</v>
      </c>
      <c r="V233" s="26">
        <v>0</v>
      </c>
      <c r="W233" s="28">
        <f t="shared" si="73"/>
        <v>0.40787914284229215</v>
      </c>
      <c r="X233" s="27">
        <f t="shared" si="74"/>
        <v>35</v>
      </c>
      <c r="Y233" s="27">
        <f t="shared" si="75"/>
        <v>6.8852600154071393</v>
      </c>
      <c r="Z233" s="28">
        <f t="shared" si="76"/>
        <v>0.99999999999711586</v>
      </c>
      <c r="AA233" s="36">
        <f t="shared" si="77"/>
        <v>0.34</v>
      </c>
      <c r="AB233" s="36">
        <f t="shared" si="78"/>
        <v>0</v>
      </c>
      <c r="AC233" s="36">
        <f t="shared" si="79"/>
        <v>0</v>
      </c>
      <c r="AD233" s="37"/>
      <c r="AE233" s="37"/>
      <c r="AF233" s="37">
        <v>0.49582931739186559</v>
      </c>
      <c r="AG233" s="37">
        <v>0.69504378539296607</v>
      </c>
    </row>
    <row r="234" spans="1:33" x14ac:dyDescent="0.3">
      <c r="A234" s="42"/>
      <c r="B234" s="42"/>
      <c r="C234" s="42"/>
      <c r="D234" s="26">
        <v>7.4</v>
      </c>
      <c r="E234" s="26">
        <v>3.8</v>
      </c>
      <c r="F234" s="26">
        <v>1</v>
      </c>
      <c r="G234" s="26">
        <v>93</v>
      </c>
      <c r="H234" s="26">
        <v>0.4</v>
      </c>
      <c r="I234" s="26">
        <v>65.7</v>
      </c>
      <c r="J234" s="26">
        <v>39.700000000000003</v>
      </c>
      <c r="K234" s="28">
        <f t="shared" si="31"/>
        <v>1.6549118387909318</v>
      </c>
      <c r="L234" s="26">
        <v>0.4</v>
      </c>
      <c r="M234" s="27"/>
      <c r="N234" s="27">
        <f t="shared" si="1"/>
        <v>0.97092999999999996</v>
      </c>
      <c r="O234" s="27">
        <f t="shared" si="2"/>
        <v>1.0345864770195246</v>
      </c>
      <c r="P234" s="27">
        <f t="shared" si="3"/>
        <v>0.41776892342569261</v>
      </c>
      <c r="Q234" s="27">
        <f t="shared" si="4"/>
        <v>5</v>
      </c>
      <c r="R234" s="27">
        <f t="shared" si="5"/>
        <v>1.2</v>
      </c>
      <c r="S234" s="28">
        <f t="shared" si="72"/>
        <v>6.2</v>
      </c>
      <c r="T234" s="28">
        <f t="shared" si="7"/>
        <v>0.40380280692360965</v>
      </c>
      <c r="U234" s="27">
        <f t="shared" si="8"/>
        <v>8.1264342588874716E-2</v>
      </c>
      <c r="V234" s="26">
        <v>0</v>
      </c>
      <c r="W234" s="28">
        <f t="shared" si="73"/>
        <v>0.20124759213040361</v>
      </c>
      <c r="X234" s="27">
        <f t="shared" si="74"/>
        <v>35</v>
      </c>
      <c r="Y234" s="27">
        <f t="shared" si="75"/>
        <v>9.0072299810653735</v>
      </c>
      <c r="Z234" s="28">
        <f t="shared" si="76"/>
        <v>1</v>
      </c>
      <c r="AA234" s="36">
        <f t="shared" si="77"/>
        <v>0.124</v>
      </c>
      <c r="AB234" s="36">
        <f t="shared" si="78"/>
        <v>0</v>
      </c>
      <c r="AC234" s="36">
        <f t="shared" si="79"/>
        <v>0</v>
      </c>
      <c r="AD234" s="37"/>
      <c r="AE234" s="37"/>
      <c r="AF234" s="37">
        <v>0.50263759042756018</v>
      </c>
      <c r="AG234" s="37">
        <v>0.55895938218345698</v>
      </c>
    </row>
    <row r="235" spans="1:33" x14ac:dyDescent="0.3">
      <c r="A235" s="42"/>
      <c r="B235" s="42"/>
      <c r="C235" s="42"/>
      <c r="D235" s="26">
        <v>7.4</v>
      </c>
      <c r="E235" s="26">
        <v>7.5</v>
      </c>
      <c r="F235" s="26">
        <v>13</v>
      </c>
      <c r="G235" s="26">
        <v>100</v>
      </c>
      <c r="H235" s="26">
        <v>0.4</v>
      </c>
      <c r="I235" s="26">
        <v>131</v>
      </c>
      <c r="J235" s="26">
        <v>68</v>
      </c>
      <c r="K235" s="28">
        <f t="shared" si="31"/>
        <v>1.9264705882352942</v>
      </c>
      <c r="L235" s="26">
        <v>0.44</v>
      </c>
      <c r="M235" s="27"/>
      <c r="N235" s="27">
        <f t="shared" si="1"/>
        <v>0.94262500000000005</v>
      </c>
      <c r="O235" s="27">
        <f t="shared" si="2"/>
        <v>1.0345864770195246</v>
      </c>
      <c r="P235" s="27">
        <f t="shared" si="3"/>
        <v>0.47214422794117655</v>
      </c>
      <c r="Q235" s="27">
        <f t="shared" si="4"/>
        <v>5</v>
      </c>
      <c r="R235" s="27">
        <f t="shared" si="5"/>
        <v>1.2</v>
      </c>
      <c r="S235" s="28">
        <f t="shared" si="72"/>
        <v>20.6</v>
      </c>
      <c r="T235" s="28">
        <f t="shared" si="7"/>
        <v>0.45636033181232694</v>
      </c>
      <c r="U235" s="27">
        <f t="shared" si="8"/>
        <v>0.2230130964604535</v>
      </c>
      <c r="V235" s="26">
        <v>0</v>
      </c>
      <c r="W235" s="28">
        <f t="shared" si="73"/>
        <v>0.4886776542886842</v>
      </c>
      <c r="X235" s="27">
        <f t="shared" si="74"/>
        <v>35</v>
      </c>
      <c r="Y235" s="27">
        <f t="shared" si="75"/>
        <v>5.2816601995632491</v>
      </c>
      <c r="Z235" s="28">
        <f t="shared" si="76"/>
        <v>0.99999993599076398</v>
      </c>
      <c r="AA235" s="36">
        <f t="shared" si="77"/>
        <v>0.41200000000000003</v>
      </c>
      <c r="AB235" s="36">
        <f t="shared" si="78"/>
        <v>0</v>
      </c>
      <c r="AC235" s="36">
        <f t="shared" si="79"/>
        <v>0</v>
      </c>
      <c r="AD235" s="37"/>
      <c r="AE235" s="37"/>
      <c r="AF235" s="37">
        <v>0.55409395696158859</v>
      </c>
      <c r="AG235" s="37">
        <v>0.5523465996135094</v>
      </c>
    </row>
    <row r="236" spans="1:33" x14ac:dyDescent="0.3">
      <c r="A236" s="42"/>
      <c r="B236" s="42"/>
      <c r="C236" s="42"/>
      <c r="D236" s="26">
        <v>7.4</v>
      </c>
      <c r="E236" s="26">
        <v>2.2000000000000002</v>
      </c>
      <c r="F236" s="26">
        <v>9</v>
      </c>
      <c r="G236" s="26">
        <v>98</v>
      </c>
      <c r="H236" s="26">
        <v>0.4</v>
      </c>
      <c r="I236" s="26">
        <v>38.1</v>
      </c>
      <c r="J236" s="26">
        <v>27.2</v>
      </c>
      <c r="K236" s="28">
        <f t="shared" si="31"/>
        <v>1.4007352941176472</v>
      </c>
      <c r="L236" s="26">
        <v>0.35</v>
      </c>
      <c r="M236" s="27"/>
      <c r="N236" s="27">
        <f t="shared" si="1"/>
        <v>0.98316999999999999</v>
      </c>
      <c r="O236" s="27">
        <f t="shared" si="2"/>
        <v>1.0345864770195246</v>
      </c>
      <c r="P236" s="27">
        <f t="shared" si="3"/>
        <v>0.3580618389705883</v>
      </c>
      <c r="Q236" s="27">
        <f t="shared" si="4"/>
        <v>5</v>
      </c>
      <c r="R236" s="27">
        <f t="shared" si="5"/>
        <v>1.2</v>
      </c>
      <c r="S236" s="28">
        <f t="shared" ref="S236:S242" si="80">IF(Q236+R236*F236&lt;=50,Q236+R236*F236,50)</f>
        <v>15.799999999999999</v>
      </c>
      <c r="T236" s="28">
        <f t="shared" si="7"/>
        <v>0.34609174479266946</v>
      </c>
      <c r="U236" s="27">
        <f t="shared" si="8"/>
        <v>0.1681954191679009</v>
      </c>
      <c r="V236" s="26">
        <v>0</v>
      </c>
      <c r="W236" s="28">
        <f t="shared" ref="W236:W242" si="81">IF(S236&lt;=30,U236/T236,5)</f>
        <v>0.48598506522789336</v>
      </c>
      <c r="X236" s="27">
        <f t="shared" ref="X236:X242" si="82">IF(G236&lt;5,5,IF(G236&gt;35,35,G236))</f>
        <v>35</v>
      </c>
      <c r="Y236" s="27">
        <f t="shared" ref="Y236:Y242" si="83">-(F236*(1+0.004*X236)-13.32*LN(P236)-29.53*LN(D236)-3.7*LN(J236/100)+0.05*X236+16.85)/2.7</f>
        <v>4.350436002836032</v>
      </c>
      <c r="Z236" s="28">
        <f t="shared" ref="Z236:Z242" si="84">_xlfn.NORM.S.DIST(Y236,TRUE)</f>
        <v>0.99999320664471536</v>
      </c>
      <c r="AA236" s="36">
        <f t="shared" ref="AA236:AA242" si="85">S236/50</f>
        <v>0.316</v>
      </c>
      <c r="AB236" s="36">
        <f t="shared" ref="AB236:AB242" si="86">IF(AND(V236=1,W236&lt;=1),1,0)</f>
        <v>0</v>
      </c>
      <c r="AC236" s="36">
        <f t="shared" ref="AC236:AC242" si="87">IF(AND(V236=0,W236&gt;1),1,0)</f>
        <v>0</v>
      </c>
      <c r="AD236" s="37"/>
      <c r="AE236" s="37"/>
      <c r="AF236" s="37">
        <v>0.31313133962957251</v>
      </c>
      <c r="AG236" s="37">
        <v>0.6246294486734747</v>
      </c>
    </row>
    <row r="237" spans="1:33" x14ac:dyDescent="0.3">
      <c r="A237" s="42"/>
      <c r="B237" s="42"/>
      <c r="C237" s="42"/>
      <c r="D237" s="26">
        <v>7.4</v>
      </c>
      <c r="E237" s="26">
        <v>3.5</v>
      </c>
      <c r="F237" s="26">
        <v>9</v>
      </c>
      <c r="G237" s="26">
        <v>71</v>
      </c>
      <c r="H237" s="26">
        <v>0.4</v>
      </c>
      <c r="I237" s="26">
        <v>62.9</v>
      </c>
      <c r="J237" s="26">
        <v>39</v>
      </c>
      <c r="K237" s="28">
        <f t="shared" si="31"/>
        <v>1.6128205128205129</v>
      </c>
      <c r="L237" s="26">
        <v>0.39</v>
      </c>
      <c r="M237" s="27"/>
      <c r="N237" s="27">
        <f t="shared" si="1"/>
        <v>0.97322500000000001</v>
      </c>
      <c r="O237" s="27">
        <f t="shared" si="2"/>
        <v>1.0345864770195246</v>
      </c>
      <c r="P237" s="27">
        <f t="shared" si="3"/>
        <v>0.4081056833333333</v>
      </c>
      <c r="Q237" s="27">
        <f t="shared" si="4"/>
        <v>5</v>
      </c>
      <c r="R237" s="27">
        <f t="shared" si="5"/>
        <v>1.2</v>
      </c>
      <c r="S237" s="28">
        <f t="shared" si="80"/>
        <v>15.799999999999999</v>
      </c>
      <c r="T237" s="28">
        <f t="shared" si="7"/>
        <v>0.39446261129279347</v>
      </c>
      <c r="U237" s="27">
        <f t="shared" si="8"/>
        <v>0.1681954191679009</v>
      </c>
      <c r="V237" s="26">
        <v>1</v>
      </c>
      <c r="W237" s="28">
        <f t="shared" si="81"/>
        <v>0.42639128361662726</v>
      </c>
      <c r="X237" s="27">
        <f t="shared" si="82"/>
        <v>35</v>
      </c>
      <c r="Y237" s="27">
        <f t="shared" si="83"/>
        <v>5.4896226144340554</v>
      </c>
      <c r="Z237" s="28">
        <f t="shared" si="84"/>
        <v>0.99999997986032896</v>
      </c>
      <c r="AA237" s="36">
        <f t="shared" si="85"/>
        <v>0.316</v>
      </c>
      <c r="AB237" s="36">
        <f t="shared" si="86"/>
        <v>1</v>
      </c>
      <c r="AC237" s="36">
        <f t="shared" si="87"/>
        <v>0</v>
      </c>
      <c r="AD237" s="37"/>
      <c r="AE237" s="37"/>
      <c r="AF237" s="37">
        <v>0.80958782979494037</v>
      </c>
      <c r="AG237" s="37">
        <v>0.74039832654941484</v>
      </c>
    </row>
    <row r="238" spans="1:33" x14ac:dyDescent="0.3">
      <c r="A238" s="42"/>
      <c r="B238" s="42"/>
      <c r="C238" s="42"/>
      <c r="D238" s="26">
        <v>7.4</v>
      </c>
      <c r="E238" s="26">
        <v>4.5</v>
      </c>
      <c r="F238" s="26">
        <v>8</v>
      </c>
      <c r="G238" s="26">
        <v>97</v>
      </c>
      <c r="H238" s="26">
        <v>0.4</v>
      </c>
      <c r="I238" s="26">
        <v>81.099999999999994</v>
      </c>
      <c r="J238" s="26">
        <v>47.2</v>
      </c>
      <c r="K238" s="28">
        <f t="shared" si="31"/>
        <v>1.7182203389830506</v>
      </c>
      <c r="L238" s="26">
        <v>0.41</v>
      </c>
      <c r="M238" s="27"/>
      <c r="N238" s="27">
        <f t="shared" si="1"/>
        <v>0.96557499999999996</v>
      </c>
      <c r="O238" s="27">
        <f t="shared" si="2"/>
        <v>1.0345864770195246</v>
      </c>
      <c r="P238" s="27">
        <f t="shared" si="3"/>
        <v>0.43135835699152536</v>
      </c>
      <c r="Q238" s="27">
        <f t="shared" si="4"/>
        <v>5</v>
      </c>
      <c r="R238" s="27">
        <f t="shared" si="5"/>
        <v>1.2</v>
      </c>
      <c r="S238" s="28">
        <f t="shared" si="80"/>
        <v>14.6</v>
      </c>
      <c r="T238" s="28">
        <f t="shared" si="7"/>
        <v>0.41693794242719917</v>
      </c>
      <c r="U238" s="27">
        <f t="shared" si="8"/>
        <v>0.15606511636518641</v>
      </c>
      <c r="V238" s="26">
        <v>0</v>
      </c>
      <c r="W238" s="28">
        <f t="shared" si="81"/>
        <v>0.37431257864576978</v>
      </c>
      <c r="X238" s="27">
        <f t="shared" si="82"/>
        <v>35</v>
      </c>
      <c r="Y238" s="27">
        <f t="shared" si="83"/>
        <v>6.4467266445370317</v>
      </c>
      <c r="Z238" s="28">
        <f t="shared" si="84"/>
        <v>0.99999999994285416</v>
      </c>
      <c r="AA238" s="36">
        <f t="shared" si="85"/>
        <v>0.29199999999999998</v>
      </c>
      <c r="AB238" s="36">
        <f t="shared" si="86"/>
        <v>0</v>
      </c>
      <c r="AC238" s="36">
        <f t="shared" si="87"/>
        <v>0</v>
      </c>
      <c r="AD238" s="37"/>
      <c r="AE238" s="37"/>
      <c r="AF238" s="37">
        <v>0.57347907248430119</v>
      </c>
      <c r="AG238" s="37">
        <v>0.62141224810356954</v>
      </c>
    </row>
    <row r="239" spans="1:33" x14ac:dyDescent="0.3">
      <c r="A239" s="42"/>
      <c r="B239" s="42"/>
      <c r="C239" s="42"/>
      <c r="D239" s="26">
        <v>7.4</v>
      </c>
      <c r="E239" s="26">
        <v>5.5</v>
      </c>
      <c r="F239" s="26">
        <v>17</v>
      </c>
      <c r="G239" s="26">
        <v>99</v>
      </c>
      <c r="H239" s="26">
        <v>0.4</v>
      </c>
      <c r="I239" s="26">
        <v>100.4</v>
      </c>
      <c r="J239" s="26">
        <v>56.5</v>
      </c>
      <c r="K239" s="28">
        <f t="shared" si="31"/>
        <v>1.776991150442478</v>
      </c>
      <c r="L239" s="26">
        <v>0.42</v>
      </c>
      <c r="M239" s="27"/>
      <c r="N239" s="27">
        <f t="shared" si="1"/>
        <v>0.95792500000000003</v>
      </c>
      <c r="O239" s="27">
        <f t="shared" si="2"/>
        <v>1.0345864770195246</v>
      </c>
      <c r="P239" s="27">
        <f t="shared" si="3"/>
        <v>0.44257830442477886</v>
      </c>
      <c r="Q239" s="27">
        <f t="shared" si="4"/>
        <v>5</v>
      </c>
      <c r="R239" s="27">
        <f t="shared" si="5"/>
        <v>1.2</v>
      </c>
      <c r="S239" s="28">
        <f t="shared" si="80"/>
        <v>25.4</v>
      </c>
      <c r="T239" s="28">
        <f t="shared" si="7"/>
        <v>0.42778280429469268</v>
      </c>
      <c r="U239" s="27">
        <f t="shared" si="8"/>
        <v>0.29998649577601666</v>
      </c>
      <c r="V239" s="26">
        <v>0</v>
      </c>
      <c r="W239" s="28">
        <f t="shared" si="81"/>
        <v>0.70125889298102972</v>
      </c>
      <c r="X239" s="27">
        <f t="shared" si="82"/>
        <v>35</v>
      </c>
      <c r="Y239" s="27">
        <f t="shared" si="83"/>
        <v>3.0198624581455338</v>
      </c>
      <c r="Z239" s="28">
        <f t="shared" si="84"/>
        <v>0.99873555250154422</v>
      </c>
      <c r="AA239" s="36">
        <f t="shared" si="85"/>
        <v>0.50800000000000001</v>
      </c>
      <c r="AB239" s="36">
        <f t="shared" si="86"/>
        <v>0</v>
      </c>
      <c r="AC239" s="36">
        <f t="shared" si="87"/>
        <v>0</v>
      </c>
      <c r="AD239" s="37"/>
      <c r="AE239" s="37"/>
      <c r="AF239" s="37">
        <v>0.42222614379416179</v>
      </c>
      <c r="AG239" s="37">
        <v>0.64834814346234004</v>
      </c>
    </row>
    <row r="240" spans="1:33" x14ac:dyDescent="0.3">
      <c r="A240" s="42"/>
      <c r="B240" s="42"/>
      <c r="C240" s="42"/>
      <c r="D240" s="26">
        <v>7.4</v>
      </c>
      <c r="E240" s="26">
        <v>7</v>
      </c>
      <c r="F240" s="26">
        <v>9</v>
      </c>
      <c r="G240" s="26">
        <v>100</v>
      </c>
      <c r="H240" s="26">
        <v>0.4</v>
      </c>
      <c r="I240" s="26">
        <v>128.80000000000001</v>
      </c>
      <c r="J240" s="26">
        <v>69.900000000000006</v>
      </c>
      <c r="K240" s="28">
        <f t="shared" si="31"/>
        <v>1.8426323319027182</v>
      </c>
      <c r="L240" s="26">
        <v>0.42</v>
      </c>
      <c r="M240" s="27"/>
      <c r="N240" s="27">
        <f t="shared" si="1"/>
        <v>0.94645000000000001</v>
      </c>
      <c r="O240" s="27">
        <f t="shared" si="2"/>
        <v>1.0345864770195246</v>
      </c>
      <c r="P240" s="27">
        <f t="shared" si="3"/>
        <v>0.45342943633762522</v>
      </c>
      <c r="Q240" s="27">
        <f t="shared" si="4"/>
        <v>5</v>
      </c>
      <c r="R240" s="27">
        <f t="shared" si="5"/>
        <v>1.2</v>
      </c>
      <c r="S240" s="28">
        <f t="shared" si="80"/>
        <v>15.799999999999999</v>
      </c>
      <c r="T240" s="28">
        <f t="shared" si="7"/>
        <v>0.4382711802341373</v>
      </c>
      <c r="U240" s="27">
        <f t="shared" si="8"/>
        <v>0.1681954191679009</v>
      </c>
      <c r="V240" s="26">
        <v>0</v>
      </c>
      <c r="W240" s="28">
        <f t="shared" si="81"/>
        <v>0.38377020154062147</v>
      </c>
      <c r="X240" s="27">
        <f t="shared" si="82"/>
        <v>35</v>
      </c>
      <c r="Y240" s="27">
        <f t="shared" si="83"/>
        <v>6.8087857662772802</v>
      </c>
      <c r="Z240" s="28">
        <f t="shared" si="84"/>
        <v>0.99999999999507871</v>
      </c>
      <c r="AA240" s="36">
        <f t="shared" si="85"/>
        <v>0.316</v>
      </c>
      <c r="AB240" s="36">
        <f t="shared" si="86"/>
        <v>0</v>
      </c>
      <c r="AC240" s="36">
        <f t="shared" si="87"/>
        <v>0</v>
      </c>
      <c r="AD240" s="37"/>
      <c r="AE240" s="37"/>
      <c r="AF240" s="37">
        <v>0.7417263513257959</v>
      </c>
      <c r="AG240" s="37">
        <v>0.65656341964947529</v>
      </c>
    </row>
    <row r="241" spans="1:33" x14ac:dyDescent="0.3">
      <c r="A241" s="42"/>
      <c r="B241" s="42"/>
      <c r="C241" s="42"/>
      <c r="D241" s="26">
        <v>7.4</v>
      </c>
      <c r="E241" s="26">
        <v>8</v>
      </c>
      <c r="F241" s="26">
        <v>3</v>
      </c>
      <c r="G241" s="26">
        <v>99</v>
      </c>
      <c r="H241" s="26">
        <v>0.4</v>
      </c>
      <c r="I241" s="26">
        <v>147.5</v>
      </c>
      <c r="J241" s="26">
        <v>78.599999999999994</v>
      </c>
      <c r="K241" s="28">
        <f t="shared" si="31"/>
        <v>1.8765903307888041</v>
      </c>
      <c r="L241" s="26">
        <v>0.42</v>
      </c>
      <c r="M241" s="27"/>
      <c r="N241" s="27">
        <f t="shared" si="1"/>
        <v>0.93879999999999997</v>
      </c>
      <c r="O241" s="27">
        <f t="shared" si="2"/>
        <v>1.0345864770195246</v>
      </c>
      <c r="P241" s="27">
        <f t="shared" si="3"/>
        <v>0.45805318066157763</v>
      </c>
      <c r="Q241" s="27">
        <f t="shared" si="4"/>
        <v>5</v>
      </c>
      <c r="R241" s="27">
        <f t="shared" si="5"/>
        <v>1.2</v>
      </c>
      <c r="S241" s="28">
        <f t="shared" si="80"/>
        <v>8.6</v>
      </c>
      <c r="T241" s="28">
        <f t="shared" si="7"/>
        <v>0.44274035166316339</v>
      </c>
      <c r="U241" s="27">
        <f t="shared" si="8"/>
        <v>0.10098736556838772</v>
      </c>
      <c r="V241" s="26">
        <v>0</v>
      </c>
      <c r="W241" s="28">
        <f t="shared" si="81"/>
        <v>0.22809614074937279</v>
      </c>
      <c r="X241" s="27">
        <f t="shared" si="82"/>
        <v>35</v>
      </c>
      <c r="Y241" s="27">
        <f t="shared" si="83"/>
        <v>9.5529236237352961</v>
      </c>
      <c r="Z241" s="28">
        <f t="shared" si="84"/>
        <v>1</v>
      </c>
      <c r="AA241" s="36">
        <f t="shared" si="85"/>
        <v>0.17199999999999999</v>
      </c>
      <c r="AB241" s="36">
        <f t="shared" si="86"/>
        <v>0</v>
      </c>
      <c r="AC241" s="36">
        <f t="shared" si="87"/>
        <v>0</v>
      </c>
      <c r="AD241" s="37"/>
      <c r="AE241" s="37"/>
      <c r="AF241" s="37">
        <v>0.31114615634445658</v>
      </c>
      <c r="AG241" s="37">
        <v>0.36302225065566618</v>
      </c>
    </row>
    <row r="242" spans="1:33" x14ac:dyDescent="0.3">
      <c r="A242" s="43"/>
      <c r="B242" s="43"/>
      <c r="C242" s="43"/>
      <c r="D242" s="26">
        <v>7.4</v>
      </c>
      <c r="E242" s="26">
        <v>9</v>
      </c>
      <c r="F242" s="26">
        <v>5</v>
      </c>
      <c r="G242" s="26">
        <v>95</v>
      </c>
      <c r="H242" s="26">
        <v>0.4</v>
      </c>
      <c r="I242" s="26">
        <v>166.5</v>
      </c>
      <c r="J242" s="26">
        <v>87.6</v>
      </c>
      <c r="K242" s="28">
        <f t="shared" si="31"/>
        <v>1.9006849315068495</v>
      </c>
      <c r="L242" s="26">
        <v>0.42</v>
      </c>
      <c r="M242" s="27"/>
      <c r="N242" s="27">
        <f t="shared" si="1"/>
        <v>0.93115000000000003</v>
      </c>
      <c r="O242" s="27">
        <f t="shared" si="2"/>
        <v>1.0345864770195246</v>
      </c>
      <c r="P242" s="27">
        <f t="shared" si="3"/>
        <v>0.46015392123287674</v>
      </c>
      <c r="Q242" s="27">
        <f t="shared" si="4"/>
        <v>5</v>
      </c>
      <c r="R242" s="27">
        <f t="shared" si="5"/>
        <v>1.2</v>
      </c>
      <c r="S242" s="28">
        <f t="shared" si="80"/>
        <v>11</v>
      </c>
      <c r="T242" s="28">
        <f t="shared" si="7"/>
        <v>0.44477086396731702</v>
      </c>
      <c r="U242" s="27">
        <f t="shared" si="8"/>
        <v>0.12204090780370019</v>
      </c>
      <c r="V242" s="26">
        <v>1</v>
      </c>
      <c r="W242" s="28">
        <f t="shared" si="81"/>
        <v>0.27439051810882131</v>
      </c>
      <c r="X242" s="27">
        <f t="shared" si="82"/>
        <v>35</v>
      </c>
      <c r="Y242" s="27">
        <f t="shared" si="83"/>
        <v>8.8796137823392236</v>
      </c>
      <c r="Z242" s="28">
        <f t="shared" si="84"/>
        <v>1</v>
      </c>
      <c r="AA242" s="36">
        <f t="shared" si="85"/>
        <v>0.22</v>
      </c>
      <c r="AB242" s="36">
        <f t="shared" si="86"/>
        <v>1</v>
      </c>
      <c r="AC242" s="36">
        <f t="shared" si="87"/>
        <v>0</v>
      </c>
      <c r="AD242" s="37"/>
      <c r="AE242" s="37"/>
      <c r="AF242" s="37">
        <v>0.61053571235083448</v>
      </c>
      <c r="AG242" s="37">
        <v>0.58330689440035299</v>
      </c>
    </row>
    <row r="243" spans="1:33" x14ac:dyDescent="0.3">
      <c r="A243" s="41" t="s">
        <v>15</v>
      </c>
      <c r="B243" s="41">
        <v>1999</v>
      </c>
      <c r="C243" s="41" t="s">
        <v>16</v>
      </c>
      <c r="D243" s="26">
        <v>7.4</v>
      </c>
      <c r="E243" s="26">
        <v>3</v>
      </c>
      <c r="F243" s="26">
        <v>7</v>
      </c>
      <c r="G243" s="26">
        <v>94</v>
      </c>
      <c r="H243" s="26">
        <v>0.4</v>
      </c>
      <c r="I243" s="26">
        <v>51.2</v>
      </c>
      <c r="J243" s="26">
        <v>45.2</v>
      </c>
      <c r="K243" s="28">
        <f t="shared" si="31"/>
        <v>1.1327433628318584</v>
      </c>
      <c r="L243" s="26">
        <v>0.28000000000000003</v>
      </c>
      <c r="M243" s="27"/>
      <c r="N243" s="27">
        <f t="shared" si="1"/>
        <v>0.97704999999999997</v>
      </c>
      <c r="O243" s="27">
        <f t="shared" si="2"/>
        <v>1.0345864770195246</v>
      </c>
      <c r="P243" s="27">
        <f t="shared" si="3"/>
        <v>0.28775419469026547</v>
      </c>
      <c r="Q243" s="27">
        <f t="shared" si="4"/>
        <v>5</v>
      </c>
      <c r="R243" s="27">
        <f t="shared" si="5"/>
        <v>1.2</v>
      </c>
      <c r="S243" s="28">
        <f t="shared" ref="S243:S296" si="88">IF(Q243+R243*F243&lt;=50,Q243+R243*F243,50)</f>
        <v>13.4</v>
      </c>
      <c r="T243" s="28">
        <f t="shared" si="7"/>
        <v>0.27813450212420959</v>
      </c>
      <c r="U243" s="27">
        <f t="shared" si="8"/>
        <v>0.14436344918824284</v>
      </c>
      <c r="V243" s="26">
        <v>0</v>
      </c>
      <c r="W243" s="28">
        <f t="shared" ref="W243:W296" si="89">IF(S243&lt;=30,U243/T243,5)</f>
        <v>0.51904185955244364</v>
      </c>
      <c r="X243" s="27">
        <f t="shared" ref="X243:X296" si="90">IF(G243&lt;5,5,IF(G243&gt;35,35,G243))</f>
        <v>35</v>
      </c>
      <c r="Y243" s="27">
        <f t="shared" ref="Y243:Y296" si="91">-(F243*(1+0.004*X243)-13.32*LN(P243)-29.53*LN(D243)-3.7*LN(J243/100)+0.05*X243+16.85)/2.7</f>
        <v>4.8124421736774945</v>
      </c>
      <c r="Z243" s="28">
        <f t="shared" ref="Z243:Z296" si="92">_xlfn.NORM.S.DIST(Y243,TRUE)</f>
        <v>0.99999925451489546</v>
      </c>
      <c r="AA243" s="36">
        <f t="shared" ref="AA243:AA296" si="93">S243/50</f>
        <v>0.26800000000000002</v>
      </c>
      <c r="AB243" s="36">
        <f t="shared" ref="AB243:AB296" si="94">IF(AND(V243=1,W243&lt;=1),1,0)</f>
        <v>0</v>
      </c>
      <c r="AC243" s="36">
        <f t="shared" ref="AC243:AC296" si="95">IF(AND(V243=0,W243&gt;1),1,0)</f>
        <v>0</v>
      </c>
      <c r="AD243" s="37"/>
      <c r="AE243" s="37"/>
      <c r="AF243" s="37">
        <v>0.52404902385970153</v>
      </c>
      <c r="AG243" s="37">
        <v>0.602920792361052</v>
      </c>
    </row>
    <row r="244" spans="1:33" x14ac:dyDescent="0.3">
      <c r="A244" s="42"/>
      <c r="B244" s="42"/>
      <c r="C244" s="42"/>
      <c r="D244" s="26">
        <v>7.4</v>
      </c>
      <c r="E244" s="26">
        <v>3.8</v>
      </c>
      <c r="F244" s="26">
        <v>7</v>
      </c>
      <c r="G244" s="26">
        <v>68</v>
      </c>
      <c r="H244" s="26">
        <v>0.4</v>
      </c>
      <c r="I244" s="26">
        <v>66.2</v>
      </c>
      <c r="J244" s="26">
        <v>52.2</v>
      </c>
      <c r="K244" s="28">
        <f t="shared" si="31"/>
        <v>1.2681992337164751</v>
      </c>
      <c r="L244" s="26">
        <v>0.31</v>
      </c>
      <c r="M244" s="27"/>
      <c r="N244" s="27">
        <f t="shared" si="1"/>
        <v>0.97092999999999996</v>
      </c>
      <c r="O244" s="27">
        <f t="shared" si="2"/>
        <v>1.0345864770195246</v>
      </c>
      <c r="P244" s="27">
        <f t="shared" si="3"/>
        <v>0.32014649731800759</v>
      </c>
      <c r="Q244" s="27">
        <f t="shared" si="4"/>
        <v>5</v>
      </c>
      <c r="R244" s="27">
        <f t="shared" si="5"/>
        <v>1.2</v>
      </c>
      <c r="S244" s="28">
        <f t="shared" si="88"/>
        <v>13.4</v>
      </c>
      <c r="T244" s="28">
        <f t="shared" si="7"/>
        <v>0.30944392221353756</v>
      </c>
      <c r="U244" s="27">
        <f t="shared" si="8"/>
        <v>0.14436344918824284</v>
      </c>
      <c r="V244" s="26">
        <v>1</v>
      </c>
      <c r="W244" s="28">
        <f t="shared" si="89"/>
        <v>0.46652539870736948</v>
      </c>
      <c r="X244" s="27">
        <f t="shared" si="90"/>
        <v>35</v>
      </c>
      <c r="Y244" s="27">
        <f t="shared" si="91"/>
        <v>5.5360043898230504</v>
      </c>
      <c r="Z244" s="28">
        <f t="shared" si="92"/>
        <v>0.99999998452750938</v>
      </c>
      <c r="AA244" s="36">
        <f t="shared" si="93"/>
        <v>0.26800000000000002</v>
      </c>
      <c r="AB244" s="36">
        <f t="shared" si="94"/>
        <v>1</v>
      </c>
      <c r="AC244" s="36">
        <f t="shared" si="95"/>
        <v>0</v>
      </c>
      <c r="AD244" s="37"/>
      <c r="AE244" s="37"/>
      <c r="AF244" s="37">
        <v>0.62553280046557269</v>
      </c>
      <c r="AG244" s="37">
        <v>0.64207316244798252</v>
      </c>
    </row>
    <row r="245" spans="1:33" x14ac:dyDescent="0.3">
      <c r="A245" s="42"/>
      <c r="B245" s="42"/>
      <c r="C245" s="42"/>
      <c r="D245" s="26">
        <v>7.4</v>
      </c>
      <c r="E245" s="26">
        <v>5</v>
      </c>
      <c r="F245" s="26">
        <v>5</v>
      </c>
      <c r="G245" s="26">
        <v>94</v>
      </c>
      <c r="H245" s="26">
        <v>0.4</v>
      </c>
      <c r="I245" s="26">
        <v>88.7</v>
      </c>
      <c r="J245" s="26">
        <v>62.7</v>
      </c>
      <c r="K245" s="28">
        <f t="shared" si="31"/>
        <v>1.4146730462519936</v>
      </c>
      <c r="L245" s="26">
        <v>0.33</v>
      </c>
      <c r="M245" s="27"/>
      <c r="N245" s="27">
        <f t="shared" si="1"/>
        <v>0.96174999999999999</v>
      </c>
      <c r="O245" s="27">
        <f t="shared" si="2"/>
        <v>1.0345864770195246</v>
      </c>
      <c r="P245" s="27">
        <f t="shared" si="3"/>
        <v>0.35374606858054225</v>
      </c>
      <c r="Q245" s="27">
        <f t="shared" si="4"/>
        <v>5</v>
      </c>
      <c r="R245" s="27">
        <f t="shared" si="5"/>
        <v>1.2</v>
      </c>
      <c r="S245" s="28">
        <f t="shared" si="88"/>
        <v>11</v>
      </c>
      <c r="T245" s="28">
        <f t="shared" si="7"/>
        <v>0.34192025165419443</v>
      </c>
      <c r="U245" s="27">
        <f t="shared" si="8"/>
        <v>0.12204090780370019</v>
      </c>
      <c r="V245" s="26">
        <v>0</v>
      </c>
      <c r="W245" s="28">
        <f t="shared" si="89"/>
        <v>0.35692798894851036</v>
      </c>
      <c r="X245" s="27">
        <f t="shared" si="90"/>
        <v>35</v>
      </c>
      <c r="Y245" s="27">
        <f t="shared" si="91"/>
        <v>7.1239587055675164</v>
      </c>
      <c r="Z245" s="28">
        <f t="shared" si="92"/>
        <v>0.99999999999947564</v>
      </c>
      <c r="AA245" s="36">
        <f t="shared" si="93"/>
        <v>0.22</v>
      </c>
      <c r="AB245" s="36">
        <f t="shared" si="94"/>
        <v>0</v>
      </c>
      <c r="AC245" s="36">
        <f t="shared" si="95"/>
        <v>0</v>
      </c>
      <c r="AD245" s="37"/>
      <c r="AE245" s="37"/>
      <c r="AF245" s="37">
        <v>0.53967495467312265</v>
      </c>
      <c r="AG245" s="37">
        <v>0.61148623085937714</v>
      </c>
    </row>
    <row r="246" spans="1:33" x14ac:dyDescent="0.3">
      <c r="A246" s="42"/>
      <c r="B246" s="42"/>
      <c r="C246" s="42"/>
      <c r="D246" s="26">
        <v>7.4</v>
      </c>
      <c r="E246" s="26">
        <v>5.8</v>
      </c>
      <c r="F246" s="26">
        <v>10</v>
      </c>
      <c r="G246" s="26">
        <v>99</v>
      </c>
      <c r="H246" s="26">
        <v>0.4</v>
      </c>
      <c r="I246" s="26">
        <v>103.6</v>
      </c>
      <c r="J246" s="26">
        <v>69.599999999999994</v>
      </c>
      <c r="K246" s="28">
        <f t="shared" si="31"/>
        <v>1.4885057471264369</v>
      </c>
      <c r="L246" s="26">
        <v>0.35</v>
      </c>
      <c r="M246" s="27"/>
      <c r="N246" s="27">
        <f t="shared" ref="N246:N308" si="96">IF(E246&lt;=9.15,1-0.00765*E246,IF(AND(E246&gt;9.15,E246&lt;=23),1.174-0.0267*E246,IF(AND(E246&gt;23,E246&lt;=30),0.744-0.008*E246,0.5)))</f>
        <v>0.95562999999999998</v>
      </c>
      <c r="O246" s="27">
        <f t="shared" ref="O246:O308" si="97">(10^2.24)/(D246^2.56)</f>
        <v>1.0345864770195246</v>
      </c>
      <c r="P246" s="27">
        <f t="shared" ref="P246:P308" si="98">0.65*H246*I246*N246/J246</f>
        <v>0.36983979425287361</v>
      </c>
      <c r="Q246" s="27">
        <f t="shared" ref="Q246:Q308" si="99">IF(G246&lt;=5,0,IF(AND(G246&gt;5,G246&lt;35),EXP(1.76-190/G246^2),5))</f>
        <v>5</v>
      </c>
      <c r="R246" s="27">
        <f t="shared" ref="R246:R308" si="100">IF(G246&lt;=5,1,IF(AND(G246&gt;5,G246&lt;35),(0.99+(G246^1.5)/1000),1.2))</f>
        <v>1.2</v>
      </c>
      <c r="S246" s="28">
        <f t="shared" si="88"/>
        <v>17</v>
      </c>
      <c r="T246" s="28">
        <f t="shared" ref="T246:T308" si="101">P246/O246</f>
        <v>0.3574759601713739</v>
      </c>
      <c r="U246" s="27">
        <f t="shared" ref="U246:U308" si="102">1/(34-S246)+S246/135+50/((10*S246+45)^2)-1/200</f>
        <v>0.18083112110296912</v>
      </c>
      <c r="V246" s="26">
        <v>1</v>
      </c>
      <c r="W246" s="28">
        <f t="shared" si="89"/>
        <v>0.50585533364615265</v>
      </c>
      <c r="X246" s="27">
        <f t="shared" si="90"/>
        <v>35</v>
      </c>
      <c r="Y246" s="27">
        <f t="shared" si="91"/>
        <v>5.375405437185397</v>
      </c>
      <c r="Z246" s="28">
        <f t="shared" si="92"/>
        <v>0.99999996179472683</v>
      </c>
      <c r="AA246" s="36">
        <f t="shared" si="93"/>
        <v>0.34</v>
      </c>
      <c r="AB246" s="36">
        <f t="shared" si="94"/>
        <v>1</v>
      </c>
      <c r="AC246" s="36">
        <f t="shared" si="95"/>
        <v>0</v>
      </c>
      <c r="AD246" s="37"/>
      <c r="AE246" s="37"/>
      <c r="AF246" s="37">
        <v>0.80543449981374993</v>
      </c>
      <c r="AG246" s="37">
        <v>0.61846268530903858</v>
      </c>
    </row>
    <row r="247" spans="1:33" x14ac:dyDescent="0.3">
      <c r="A247" s="42"/>
      <c r="B247" s="42"/>
      <c r="C247" s="42"/>
      <c r="D247" s="26">
        <v>7.4</v>
      </c>
      <c r="E247" s="26">
        <v>7.6</v>
      </c>
      <c r="F247" s="26">
        <v>7</v>
      </c>
      <c r="G247" s="26">
        <v>80</v>
      </c>
      <c r="H247" s="26">
        <v>0.4</v>
      </c>
      <c r="I247" s="26">
        <v>141.6</v>
      </c>
      <c r="J247" s="26">
        <v>89.6</v>
      </c>
      <c r="K247" s="28">
        <f t="shared" si="31"/>
        <v>1.5803571428571428</v>
      </c>
      <c r="L247" s="26">
        <v>0.36</v>
      </c>
      <c r="M247" s="27"/>
      <c r="N247" s="27">
        <f t="shared" si="96"/>
        <v>0.94186000000000003</v>
      </c>
      <c r="O247" s="27">
        <f t="shared" si="97"/>
        <v>1.0345864770195246</v>
      </c>
      <c r="P247" s="27">
        <f t="shared" si="98"/>
        <v>0.38700354642857149</v>
      </c>
      <c r="Q247" s="27">
        <f t="shared" si="99"/>
        <v>5</v>
      </c>
      <c r="R247" s="27">
        <f t="shared" si="100"/>
        <v>1.2</v>
      </c>
      <c r="S247" s="28">
        <f t="shared" si="88"/>
        <v>13.4</v>
      </c>
      <c r="T247" s="28">
        <f t="shared" si="101"/>
        <v>0.3740659239462184</v>
      </c>
      <c r="U247" s="27">
        <f t="shared" si="102"/>
        <v>0.14436344918824284</v>
      </c>
      <c r="V247" s="26">
        <v>1</v>
      </c>
      <c r="W247" s="28">
        <f t="shared" si="89"/>
        <v>0.38593050033875526</v>
      </c>
      <c r="X247" s="27">
        <f t="shared" si="90"/>
        <v>35</v>
      </c>
      <c r="Y247" s="27">
        <f t="shared" si="91"/>
        <v>7.2120103924653991</v>
      </c>
      <c r="Z247" s="28">
        <f t="shared" si="92"/>
        <v>0.99999999999972433</v>
      </c>
      <c r="AA247" s="36">
        <f t="shared" si="93"/>
        <v>0.26800000000000002</v>
      </c>
      <c r="AB247" s="36">
        <f t="shared" si="94"/>
        <v>1</v>
      </c>
      <c r="AC247" s="36">
        <f t="shared" si="95"/>
        <v>0</v>
      </c>
      <c r="AD247" s="37"/>
      <c r="AE247" s="37"/>
      <c r="AF247" s="37">
        <v>0.57697288540975888</v>
      </c>
      <c r="AG247" s="37">
        <v>0.54425366336373526</v>
      </c>
    </row>
    <row r="248" spans="1:33" x14ac:dyDescent="0.3">
      <c r="A248" s="42"/>
      <c r="B248" s="42"/>
      <c r="C248" s="42"/>
      <c r="D248" s="26">
        <v>7.4</v>
      </c>
      <c r="E248" s="26">
        <v>8.5</v>
      </c>
      <c r="F248" s="26">
        <v>9</v>
      </c>
      <c r="G248" s="26">
        <v>78</v>
      </c>
      <c r="H248" s="26">
        <v>0.4</v>
      </c>
      <c r="I248" s="26">
        <v>159</v>
      </c>
      <c r="J248" s="26">
        <v>98</v>
      </c>
      <c r="K248" s="28">
        <f t="shared" si="31"/>
        <v>1.6224489795918366</v>
      </c>
      <c r="L248" s="26">
        <v>0.36</v>
      </c>
      <c r="M248" s="27"/>
      <c r="N248" s="27">
        <f t="shared" si="96"/>
        <v>0.934975</v>
      </c>
      <c r="O248" s="27">
        <f t="shared" si="97"/>
        <v>1.0345864770195246</v>
      </c>
      <c r="P248" s="27">
        <f t="shared" si="98"/>
        <v>0.3944068010204082</v>
      </c>
      <c r="Q248" s="27">
        <f t="shared" si="99"/>
        <v>5</v>
      </c>
      <c r="R248" s="27">
        <f t="shared" si="100"/>
        <v>1.2</v>
      </c>
      <c r="S248" s="28">
        <f t="shared" si="88"/>
        <v>15.799999999999999</v>
      </c>
      <c r="T248" s="28">
        <f t="shared" si="101"/>
        <v>0.38122168594028993</v>
      </c>
      <c r="U248" s="27">
        <f t="shared" si="102"/>
        <v>0.1681954191679009</v>
      </c>
      <c r="V248" s="26">
        <v>1</v>
      </c>
      <c r="W248" s="28">
        <f t="shared" si="89"/>
        <v>0.44120107898123362</v>
      </c>
      <c r="X248" s="27">
        <f t="shared" si="90"/>
        <v>35</v>
      </c>
      <c r="Y248" s="27">
        <f t="shared" si="91"/>
        <v>6.5838495761057647</v>
      </c>
      <c r="Z248" s="28">
        <f t="shared" si="92"/>
        <v>0.999999999977079</v>
      </c>
      <c r="AA248" s="36">
        <f t="shared" si="93"/>
        <v>0.316</v>
      </c>
      <c r="AB248" s="36">
        <f t="shared" si="94"/>
        <v>1</v>
      </c>
      <c r="AC248" s="36">
        <f t="shared" si="95"/>
        <v>0</v>
      </c>
      <c r="AD248" s="37"/>
      <c r="AE248" s="37"/>
      <c r="AF248" s="37">
        <v>0.67852876527645389</v>
      </c>
      <c r="AG248" s="37">
        <v>0.62426528746630705</v>
      </c>
    </row>
    <row r="249" spans="1:33" x14ac:dyDescent="0.3">
      <c r="A249" s="42"/>
      <c r="B249" s="42"/>
      <c r="C249" s="42"/>
      <c r="D249" s="26">
        <v>7.4</v>
      </c>
      <c r="E249" s="26">
        <v>9.5</v>
      </c>
      <c r="F249" s="26">
        <v>4</v>
      </c>
      <c r="G249" s="26">
        <v>78</v>
      </c>
      <c r="H249" s="26">
        <v>0.4</v>
      </c>
      <c r="I249" s="26">
        <v>178.1</v>
      </c>
      <c r="J249" s="26">
        <v>107.1</v>
      </c>
      <c r="K249" s="28">
        <f t="shared" si="31"/>
        <v>1.6629318394024277</v>
      </c>
      <c r="L249" s="26">
        <v>0.37</v>
      </c>
      <c r="M249" s="27"/>
      <c r="N249" s="27">
        <f t="shared" si="96"/>
        <v>0.92034999999999989</v>
      </c>
      <c r="O249" s="27">
        <f t="shared" si="97"/>
        <v>1.0345864770195246</v>
      </c>
      <c r="P249" s="27">
        <f t="shared" si="98"/>
        <v>0.39792462278244622</v>
      </c>
      <c r="Q249" s="27">
        <f t="shared" si="99"/>
        <v>5</v>
      </c>
      <c r="R249" s="27">
        <f t="shared" si="100"/>
        <v>1.2</v>
      </c>
      <c r="S249" s="28">
        <f t="shared" si="88"/>
        <v>9.8000000000000007</v>
      </c>
      <c r="T249" s="28">
        <f t="shared" si="101"/>
        <v>0.38462190606705238</v>
      </c>
      <c r="U249" s="27">
        <f t="shared" si="102"/>
        <v>0.11136001398239161</v>
      </c>
      <c r="V249" s="26">
        <v>1</v>
      </c>
      <c r="W249" s="28">
        <f t="shared" si="89"/>
        <v>0.28953112712976325</v>
      </c>
      <c r="X249" s="27">
        <f t="shared" si="90"/>
        <v>35</v>
      </c>
      <c r="Y249" s="27">
        <f t="shared" si="91"/>
        <v>8.8604500797560792</v>
      </c>
      <c r="Z249" s="28">
        <f t="shared" si="92"/>
        <v>1</v>
      </c>
      <c r="AA249" s="36">
        <f t="shared" si="93"/>
        <v>0.19600000000000001</v>
      </c>
      <c r="AB249" s="36">
        <f t="shared" si="94"/>
        <v>1</v>
      </c>
      <c r="AC249" s="36">
        <f t="shared" si="95"/>
        <v>0</v>
      </c>
      <c r="AD249" s="37"/>
      <c r="AE249" s="37"/>
      <c r="AF249" s="37">
        <v>0.51476385104486277</v>
      </c>
      <c r="AG249" s="37">
        <v>0.55251538871083938</v>
      </c>
    </row>
    <row r="250" spans="1:33" x14ac:dyDescent="0.3">
      <c r="A250" s="42"/>
      <c r="B250" s="42"/>
      <c r="C250" s="42"/>
      <c r="D250" s="26">
        <v>7.4</v>
      </c>
      <c r="E250" s="26">
        <v>1.9</v>
      </c>
      <c r="F250" s="26">
        <v>14</v>
      </c>
      <c r="G250" s="26">
        <v>82</v>
      </c>
      <c r="H250" s="26">
        <v>0.4</v>
      </c>
      <c r="I250" s="26">
        <v>22.8</v>
      </c>
      <c r="J250" s="26">
        <v>7.5</v>
      </c>
      <c r="K250" s="28">
        <f t="shared" si="31"/>
        <v>3.04</v>
      </c>
      <c r="L250" s="26">
        <v>0.76</v>
      </c>
      <c r="M250" s="27"/>
      <c r="N250" s="27">
        <f t="shared" si="96"/>
        <v>0.98546500000000004</v>
      </c>
      <c r="O250" s="27">
        <f t="shared" si="97"/>
        <v>1.0345864770195246</v>
      </c>
      <c r="P250" s="27">
        <f t="shared" si="98"/>
        <v>0.77891153600000018</v>
      </c>
      <c r="Q250" s="27">
        <f t="shared" si="99"/>
        <v>5</v>
      </c>
      <c r="R250" s="27">
        <f t="shared" si="100"/>
        <v>1.2</v>
      </c>
      <c r="S250" s="28">
        <f t="shared" si="88"/>
        <v>21.8</v>
      </c>
      <c r="T250" s="28">
        <f t="shared" si="101"/>
        <v>0.75287233431072642</v>
      </c>
      <c r="U250" s="27">
        <f t="shared" si="102"/>
        <v>0.23917156177661986</v>
      </c>
      <c r="V250" s="26">
        <v>1</v>
      </c>
      <c r="W250" s="28">
        <f t="shared" si="89"/>
        <v>0.31767877617071349</v>
      </c>
      <c r="X250" s="27">
        <f t="shared" si="90"/>
        <v>35</v>
      </c>
      <c r="Y250" s="27">
        <f t="shared" si="91"/>
        <v>4.3080037003415184</v>
      </c>
      <c r="Z250" s="28">
        <f t="shared" si="92"/>
        <v>0.99999176326850336</v>
      </c>
      <c r="AA250" s="36">
        <f t="shared" si="93"/>
        <v>0.436</v>
      </c>
      <c r="AB250" s="36">
        <f t="shared" si="94"/>
        <v>1</v>
      </c>
      <c r="AC250" s="36">
        <f t="shared" si="95"/>
        <v>0</v>
      </c>
      <c r="AD250" s="37"/>
      <c r="AE250" s="37"/>
      <c r="AF250" s="37">
        <v>0.7798500606010712</v>
      </c>
      <c r="AG250" s="37">
        <v>0.82721705727579176</v>
      </c>
    </row>
    <row r="251" spans="1:33" x14ac:dyDescent="0.3">
      <c r="A251" s="42"/>
      <c r="B251" s="42"/>
      <c r="C251" s="42"/>
      <c r="D251" s="26">
        <v>7.4</v>
      </c>
      <c r="E251" s="26">
        <v>2.8</v>
      </c>
      <c r="F251" s="26">
        <v>5</v>
      </c>
      <c r="G251" s="26">
        <v>98</v>
      </c>
      <c r="H251" s="26">
        <v>0.4</v>
      </c>
      <c r="I251" s="26">
        <v>38.9</v>
      </c>
      <c r="J251" s="26">
        <v>14.6</v>
      </c>
      <c r="K251" s="28">
        <f t="shared" si="31"/>
        <v>2.6643835616438354</v>
      </c>
      <c r="L251" s="26">
        <v>0.65</v>
      </c>
      <c r="M251" s="27"/>
      <c r="N251" s="27">
        <f t="shared" si="96"/>
        <v>0.97858000000000001</v>
      </c>
      <c r="O251" s="27">
        <f t="shared" si="97"/>
        <v>1.0345864770195246</v>
      </c>
      <c r="P251" s="27">
        <f t="shared" si="98"/>
        <v>0.67790124109589056</v>
      </c>
      <c r="Q251" s="27">
        <f t="shared" si="99"/>
        <v>5</v>
      </c>
      <c r="R251" s="27">
        <f t="shared" si="100"/>
        <v>1.2</v>
      </c>
      <c r="S251" s="28">
        <f t="shared" si="88"/>
        <v>11</v>
      </c>
      <c r="T251" s="28">
        <f t="shared" si="101"/>
        <v>0.65523883808032546</v>
      </c>
      <c r="U251" s="27">
        <f t="shared" si="102"/>
        <v>0.12204090780370019</v>
      </c>
      <c r="V251" s="26">
        <v>0</v>
      </c>
      <c r="W251" s="28">
        <f t="shared" si="89"/>
        <v>0.18625408127706136</v>
      </c>
      <c r="X251" s="27">
        <f t="shared" si="90"/>
        <v>35</v>
      </c>
      <c r="Y251" s="27">
        <f t="shared" si="91"/>
        <v>8.3356131752281115</v>
      </c>
      <c r="Z251" s="28">
        <f t="shared" si="92"/>
        <v>1</v>
      </c>
      <c r="AA251" s="36">
        <f t="shared" si="93"/>
        <v>0.22</v>
      </c>
      <c r="AB251" s="36">
        <f t="shared" si="94"/>
        <v>0</v>
      </c>
      <c r="AC251" s="36">
        <f t="shared" si="95"/>
        <v>0</v>
      </c>
      <c r="AD251" s="37"/>
      <c r="AE251" s="37"/>
      <c r="AF251" s="37">
        <v>0.5835101139242429</v>
      </c>
      <c r="AG251" s="37">
        <v>0.59991277267183662</v>
      </c>
    </row>
    <row r="252" spans="1:33" x14ac:dyDescent="0.3">
      <c r="A252" s="42"/>
      <c r="B252" s="42"/>
      <c r="C252" s="42"/>
      <c r="D252" s="26">
        <v>7.4</v>
      </c>
      <c r="E252" s="26">
        <v>3.8</v>
      </c>
      <c r="F252" s="26">
        <v>6</v>
      </c>
      <c r="G252" s="26">
        <v>82</v>
      </c>
      <c r="H252" s="26">
        <v>0.4</v>
      </c>
      <c r="I252" s="26">
        <v>57.7</v>
      </c>
      <c r="J252" s="26">
        <v>23.4</v>
      </c>
      <c r="K252" s="28">
        <f t="shared" si="31"/>
        <v>2.4658119658119659</v>
      </c>
      <c r="L252" s="26">
        <v>0.6</v>
      </c>
      <c r="M252" s="27"/>
      <c r="N252" s="27">
        <f t="shared" si="96"/>
        <v>0.97092999999999996</v>
      </c>
      <c r="O252" s="27">
        <f t="shared" si="97"/>
        <v>1.0345864770195246</v>
      </c>
      <c r="P252" s="27">
        <f t="shared" si="98"/>
        <v>0.62247401111111123</v>
      </c>
      <c r="Q252" s="27">
        <f t="shared" si="99"/>
        <v>5</v>
      </c>
      <c r="R252" s="27">
        <f t="shared" si="100"/>
        <v>1.2</v>
      </c>
      <c r="S252" s="28">
        <f t="shared" si="88"/>
        <v>12.2</v>
      </c>
      <c r="T252" s="28">
        <f t="shared" si="101"/>
        <v>0.60166455384605222</v>
      </c>
      <c r="U252" s="27">
        <f t="shared" si="102"/>
        <v>0.13303475154594152</v>
      </c>
      <c r="V252" s="26">
        <v>1</v>
      </c>
      <c r="W252" s="28">
        <f t="shared" si="89"/>
        <v>0.2211111668379605</v>
      </c>
      <c r="X252" s="27">
        <f t="shared" si="90"/>
        <v>35</v>
      </c>
      <c r="Y252" s="27">
        <f t="shared" si="91"/>
        <v>8.1390024825996559</v>
      </c>
      <c r="Z252" s="28">
        <f t="shared" si="92"/>
        <v>0.99999999999999978</v>
      </c>
      <c r="AA252" s="36">
        <f t="shared" si="93"/>
        <v>0.24399999999999999</v>
      </c>
      <c r="AB252" s="36">
        <f t="shared" si="94"/>
        <v>1</v>
      </c>
      <c r="AC252" s="36">
        <f t="shared" si="95"/>
        <v>0</v>
      </c>
      <c r="AD252" s="37"/>
      <c r="AE252" s="37"/>
      <c r="AF252" s="37">
        <v>0.58563589650412429</v>
      </c>
      <c r="AG252" s="37">
        <v>0.61049267401272822</v>
      </c>
    </row>
    <row r="253" spans="1:33" x14ac:dyDescent="0.3">
      <c r="A253" s="42"/>
      <c r="B253" s="42"/>
      <c r="C253" s="42"/>
      <c r="D253" s="26">
        <v>7.4</v>
      </c>
      <c r="E253" s="26">
        <v>5</v>
      </c>
      <c r="F253" s="26">
        <v>21</v>
      </c>
      <c r="G253" s="26">
        <v>65</v>
      </c>
      <c r="H253" s="26">
        <v>0.4</v>
      </c>
      <c r="I253" s="26">
        <v>80.599999999999994</v>
      </c>
      <c r="J253" s="26">
        <v>34.299999999999997</v>
      </c>
      <c r="K253" s="28">
        <f t="shared" si="31"/>
        <v>2.3498542274052476</v>
      </c>
      <c r="L253" s="26">
        <v>0.56000000000000005</v>
      </c>
      <c r="M253" s="27"/>
      <c r="N253" s="27">
        <f t="shared" si="96"/>
        <v>0.96174999999999999</v>
      </c>
      <c r="O253" s="27">
        <f t="shared" si="97"/>
        <v>1.0345864770195246</v>
      </c>
      <c r="P253" s="27">
        <f t="shared" si="98"/>
        <v>0.58759279883381932</v>
      </c>
      <c r="Q253" s="27">
        <f t="shared" si="99"/>
        <v>5</v>
      </c>
      <c r="R253" s="27">
        <f t="shared" si="100"/>
        <v>1.2</v>
      </c>
      <c r="S253" s="28">
        <f t="shared" si="88"/>
        <v>30.2</v>
      </c>
      <c r="T253" s="28">
        <f t="shared" si="101"/>
        <v>0.56794942896081402</v>
      </c>
      <c r="U253" s="27">
        <f t="shared" si="102"/>
        <v>0.48227684979218893</v>
      </c>
      <c r="V253" s="26">
        <v>1</v>
      </c>
      <c r="W253" s="28">
        <f t="shared" si="89"/>
        <v>5</v>
      </c>
      <c r="X253" s="27">
        <f t="shared" si="90"/>
        <v>35</v>
      </c>
      <c r="Y253" s="27">
        <f t="shared" si="91"/>
        <v>2.0452176333367937</v>
      </c>
      <c r="Z253" s="28">
        <f t="shared" si="92"/>
        <v>0.9795832965982425</v>
      </c>
      <c r="AA253" s="36">
        <f t="shared" si="93"/>
        <v>0.60399999999999998</v>
      </c>
      <c r="AB253" s="36">
        <f t="shared" si="94"/>
        <v>0</v>
      </c>
      <c r="AC253" s="36">
        <f t="shared" si="95"/>
        <v>0</v>
      </c>
      <c r="AD253" s="37"/>
      <c r="AE253" s="37"/>
      <c r="AF253" s="37">
        <v>0.58114035009853682</v>
      </c>
      <c r="AG253" s="37">
        <v>0.52030752247932666</v>
      </c>
    </row>
    <row r="254" spans="1:33" x14ac:dyDescent="0.3">
      <c r="A254" s="42"/>
      <c r="B254" s="42"/>
      <c r="C254" s="42"/>
      <c r="D254" s="26">
        <v>7.4</v>
      </c>
      <c r="E254" s="26">
        <v>6.2</v>
      </c>
      <c r="F254" s="26">
        <v>15</v>
      </c>
      <c r="G254" s="26">
        <v>81</v>
      </c>
      <c r="H254" s="26">
        <v>0.4</v>
      </c>
      <c r="I254" s="26">
        <v>103.8</v>
      </c>
      <c r="J254" s="26">
        <v>45.5</v>
      </c>
      <c r="K254" s="28">
        <f t="shared" si="31"/>
        <v>2.2813186813186812</v>
      </c>
      <c r="L254" s="26">
        <v>0.53</v>
      </c>
      <c r="M254" s="27"/>
      <c r="N254" s="27">
        <f t="shared" si="96"/>
        <v>0.95257000000000003</v>
      </c>
      <c r="O254" s="27">
        <f t="shared" si="97"/>
        <v>1.0345864770195246</v>
      </c>
      <c r="P254" s="27">
        <f t="shared" si="98"/>
        <v>0.5650100914285715</v>
      </c>
      <c r="Q254" s="27">
        <f t="shared" si="99"/>
        <v>5</v>
      </c>
      <c r="R254" s="27">
        <f t="shared" si="100"/>
        <v>1.2</v>
      </c>
      <c r="S254" s="28">
        <f t="shared" si="88"/>
        <v>23</v>
      </c>
      <c r="T254" s="28">
        <f t="shared" si="101"/>
        <v>0.54612166694491671</v>
      </c>
      <c r="U254" s="27">
        <f t="shared" si="102"/>
        <v>0.25694061830425469</v>
      </c>
      <c r="V254" s="26">
        <v>1</v>
      </c>
      <c r="W254" s="28">
        <f t="shared" si="89"/>
        <v>0.47048237390326869</v>
      </c>
      <c r="X254" s="27">
        <f t="shared" si="90"/>
        <v>35</v>
      </c>
      <c r="Y254" s="27">
        <f t="shared" si="91"/>
        <v>4.772432093501739</v>
      </c>
      <c r="Z254" s="28">
        <f t="shared" si="92"/>
        <v>0.99999908992756747</v>
      </c>
      <c r="AA254" s="36">
        <f t="shared" si="93"/>
        <v>0.46</v>
      </c>
      <c r="AB254" s="36">
        <f t="shared" si="94"/>
        <v>1</v>
      </c>
      <c r="AC254" s="36">
        <f t="shared" si="95"/>
        <v>0</v>
      </c>
      <c r="AD254" s="37"/>
      <c r="AE254" s="37"/>
      <c r="AF254" s="37">
        <v>0.80233746093841141</v>
      </c>
      <c r="AG254" s="37">
        <v>0.8417529371772019</v>
      </c>
    </row>
    <row r="255" spans="1:33" x14ac:dyDescent="0.3">
      <c r="A255" s="42"/>
      <c r="B255" s="42"/>
      <c r="C255" s="42"/>
      <c r="D255" s="26">
        <v>7.4</v>
      </c>
      <c r="E255" s="26">
        <v>9.1999999999999993</v>
      </c>
      <c r="F255" s="26">
        <v>7</v>
      </c>
      <c r="G255" s="26">
        <v>99</v>
      </c>
      <c r="H255" s="26">
        <v>0.4</v>
      </c>
      <c r="I255" s="26">
        <v>162.19999999999999</v>
      </c>
      <c r="J255" s="26">
        <v>73.900000000000006</v>
      </c>
      <c r="K255" s="28">
        <f t="shared" si="31"/>
        <v>2.1948579161028414</v>
      </c>
      <c r="L255" s="26">
        <v>0.48</v>
      </c>
      <c r="M255" s="27"/>
      <c r="N255" s="27">
        <f t="shared" si="96"/>
        <v>0.92835999999999996</v>
      </c>
      <c r="O255" s="27">
        <f t="shared" si="97"/>
        <v>1.0345864770195246</v>
      </c>
      <c r="P255" s="27">
        <f t="shared" si="98"/>
        <v>0.52978075669824076</v>
      </c>
      <c r="Q255" s="27">
        <f t="shared" si="99"/>
        <v>5</v>
      </c>
      <c r="R255" s="27">
        <f t="shared" si="100"/>
        <v>1.2</v>
      </c>
      <c r="S255" s="28">
        <f t="shared" si="88"/>
        <v>13.4</v>
      </c>
      <c r="T255" s="28">
        <f t="shared" si="101"/>
        <v>0.51207005742473355</v>
      </c>
      <c r="U255" s="27">
        <f t="shared" si="102"/>
        <v>0.14436344918824284</v>
      </c>
      <c r="V255" s="26">
        <v>0</v>
      </c>
      <c r="W255" s="28">
        <f t="shared" si="89"/>
        <v>0.28192128615030776</v>
      </c>
      <c r="X255" s="27">
        <f t="shared" si="90"/>
        <v>35</v>
      </c>
      <c r="Y255" s="27">
        <f t="shared" si="91"/>
        <v>8.4972305235006722</v>
      </c>
      <c r="Z255" s="28">
        <f t="shared" si="92"/>
        <v>1</v>
      </c>
      <c r="AA255" s="36">
        <f t="shared" si="93"/>
        <v>0.26800000000000002</v>
      </c>
      <c r="AB255" s="36">
        <f t="shared" si="94"/>
        <v>0</v>
      </c>
      <c r="AC255" s="36">
        <f t="shared" si="95"/>
        <v>0</v>
      </c>
      <c r="AD255" s="37"/>
      <c r="AE255" s="37"/>
      <c r="AF255" s="37">
        <v>0.64947354863426643</v>
      </c>
      <c r="AG255" s="37">
        <v>0.65796294099535713</v>
      </c>
    </row>
    <row r="256" spans="1:33" x14ac:dyDescent="0.3">
      <c r="A256" s="42"/>
      <c r="B256" s="42"/>
      <c r="C256" s="42"/>
      <c r="D256" s="26">
        <v>7.4</v>
      </c>
      <c r="E256" s="26">
        <v>2.8</v>
      </c>
      <c r="F256" s="26">
        <v>6</v>
      </c>
      <c r="G256" s="26">
        <v>65</v>
      </c>
      <c r="H256" s="26">
        <v>0.4</v>
      </c>
      <c r="I256" s="26">
        <v>26.8</v>
      </c>
      <c r="J256" s="26">
        <v>24.9</v>
      </c>
      <c r="K256" s="28">
        <f t="shared" si="31"/>
        <v>1.0763052208835342</v>
      </c>
      <c r="L256" s="26">
        <v>0.25</v>
      </c>
      <c r="M256" s="27"/>
      <c r="N256" s="27">
        <f t="shared" si="96"/>
        <v>0.97858000000000001</v>
      </c>
      <c r="O256" s="27">
        <f t="shared" si="97"/>
        <v>1.0345864770195246</v>
      </c>
      <c r="P256" s="27">
        <f t="shared" si="98"/>
        <v>0.27384519839357435</v>
      </c>
      <c r="Q256" s="27">
        <f t="shared" si="99"/>
        <v>5</v>
      </c>
      <c r="R256" s="27">
        <f t="shared" si="100"/>
        <v>1.2</v>
      </c>
      <c r="S256" s="28">
        <f t="shared" si="88"/>
        <v>12.2</v>
      </c>
      <c r="T256" s="28">
        <f t="shared" si="101"/>
        <v>0.26469048694941177</v>
      </c>
      <c r="U256" s="27">
        <f t="shared" si="102"/>
        <v>0.13303475154594152</v>
      </c>
      <c r="V256" s="26">
        <v>1</v>
      </c>
      <c r="W256" s="28">
        <f t="shared" si="89"/>
        <v>0.50260495977464958</v>
      </c>
      <c r="X256" s="27">
        <f t="shared" si="90"/>
        <v>35</v>
      </c>
      <c r="Y256" s="27">
        <f t="shared" si="91"/>
        <v>4.1731941234690844</v>
      </c>
      <c r="Z256" s="28">
        <f t="shared" si="92"/>
        <v>0.99998498205927</v>
      </c>
      <c r="AA256" s="36">
        <f t="shared" si="93"/>
        <v>0.24399999999999999</v>
      </c>
      <c r="AB256" s="36">
        <f t="shared" si="94"/>
        <v>1</v>
      </c>
      <c r="AC256" s="36">
        <f t="shared" si="95"/>
        <v>0</v>
      </c>
      <c r="AD256" s="37"/>
      <c r="AE256" s="37"/>
      <c r="AF256" s="37">
        <v>0.6595065844606165</v>
      </c>
      <c r="AG256" s="37">
        <v>0.65081334801982904</v>
      </c>
    </row>
    <row r="257" spans="1:33" x14ac:dyDescent="0.3">
      <c r="A257" s="42"/>
      <c r="B257" s="42"/>
      <c r="C257" s="42"/>
      <c r="D257" s="26">
        <v>7.4</v>
      </c>
      <c r="E257" s="26">
        <v>3.3</v>
      </c>
      <c r="F257" s="26">
        <v>4</v>
      </c>
      <c r="G257" s="26">
        <v>78</v>
      </c>
      <c r="H257" s="26">
        <v>0.4</v>
      </c>
      <c r="I257" s="26">
        <v>47.9</v>
      </c>
      <c r="J257" s="26">
        <v>40.9</v>
      </c>
      <c r="K257" s="28">
        <f t="shared" si="31"/>
        <v>1.1711491442542787</v>
      </c>
      <c r="L257" s="26">
        <v>0.28000000000000003</v>
      </c>
      <c r="M257" s="27"/>
      <c r="N257" s="27">
        <f t="shared" si="96"/>
        <v>0.97475500000000004</v>
      </c>
      <c r="O257" s="27">
        <f t="shared" si="97"/>
        <v>1.0345864770195246</v>
      </c>
      <c r="P257" s="27">
        <f t="shared" si="98"/>
        <v>0.29681170586797068</v>
      </c>
      <c r="Q257" s="27">
        <f t="shared" si="99"/>
        <v>5</v>
      </c>
      <c r="R257" s="27">
        <f t="shared" si="100"/>
        <v>1.2</v>
      </c>
      <c r="S257" s="28">
        <f t="shared" si="88"/>
        <v>9.8000000000000007</v>
      </c>
      <c r="T257" s="28">
        <f t="shared" si="101"/>
        <v>0.28688921850499821</v>
      </c>
      <c r="U257" s="27">
        <f t="shared" si="102"/>
        <v>0.11136001398239161</v>
      </c>
      <c r="V257" s="26">
        <v>0</v>
      </c>
      <c r="W257" s="28">
        <f t="shared" si="89"/>
        <v>0.3881638165515498</v>
      </c>
      <c r="X257" s="27">
        <f t="shared" si="90"/>
        <v>35</v>
      </c>
      <c r="Y257" s="27">
        <f t="shared" si="91"/>
        <v>6.0950075331714837</v>
      </c>
      <c r="Z257" s="28">
        <f t="shared" si="92"/>
        <v>0.99999999945283846</v>
      </c>
      <c r="AA257" s="36">
        <f t="shared" si="93"/>
        <v>0.19600000000000001</v>
      </c>
      <c r="AB257" s="36">
        <f t="shared" si="94"/>
        <v>0</v>
      </c>
      <c r="AC257" s="36">
        <f t="shared" si="95"/>
        <v>0</v>
      </c>
      <c r="AD257" s="37"/>
      <c r="AE257" s="37"/>
      <c r="AF257" s="37">
        <v>0.51665956549415981</v>
      </c>
      <c r="AG257" s="37">
        <v>0.60142068120569669</v>
      </c>
    </row>
    <row r="258" spans="1:33" x14ac:dyDescent="0.3">
      <c r="A258" s="42"/>
      <c r="B258" s="42"/>
      <c r="C258" s="42"/>
      <c r="D258" s="26">
        <v>7.4</v>
      </c>
      <c r="E258" s="26">
        <v>4.9000000000000004</v>
      </c>
      <c r="F258" s="26">
        <v>6</v>
      </c>
      <c r="G258" s="26">
        <v>99</v>
      </c>
      <c r="H258" s="26">
        <v>0.4</v>
      </c>
      <c r="I258" s="26">
        <v>77.599999999999994</v>
      </c>
      <c r="J258" s="26">
        <v>54.6</v>
      </c>
      <c r="K258" s="28">
        <f t="shared" si="31"/>
        <v>1.4212454212454211</v>
      </c>
      <c r="L258" s="26">
        <v>0.34</v>
      </c>
      <c r="M258" s="27"/>
      <c r="N258" s="27">
        <f t="shared" si="96"/>
        <v>0.96251500000000001</v>
      </c>
      <c r="O258" s="27">
        <f t="shared" si="97"/>
        <v>1.0345864770195246</v>
      </c>
      <c r="P258" s="27">
        <f t="shared" si="98"/>
        <v>0.35567220952380946</v>
      </c>
      <c r="Q258" s="27">
        <f t="shared" si="99"/>
        <v>5</v>
      </c>
      <c r="R258" s="27">
        <f t="shared" si="100"/>
        <v>1.2</v>
      </c>
      <c r="S258" s="28">
        <f t="shared" si="88"/>
        <v>12.2</v>
      </c>
      <c r="T258" s="28">
        <f t="shared" si="101"/>
        <v>0.34378200123825636</v>
      </c>
      <c r="U258" s="27">
        <f t="shared" si="102"/>
        <v>0.13303475154594152</v>
      </c>
      <c r="V258" s="26">
        <v>0</v>
      </c>
      <c r="W258" s="28">
        <f t="shared" si="89"/>
        <v>0.38697416114505212</v>
      </c>
      <c r="X258" s="27">
        <f t="shared" si="90"/>
        <v>35</v>
      </c>
      <c r="Y258" s="27">
        <f t="shared" si="91"/>
        <v>6.5389655308382721</v>
      </c>
      <c r="Z258" s="28">
        <f t="shared" si="92"/>
        <v>0.99999999996902711</v>
      </c>
      <c r="AA258" s="36">
        <f t="shared" si="93"/>
        <v>0.24399999999999999</v>
      </c>
      <c r="AB258" s="36">
        <f t="shared" si="94"/>
        <v>0</v>
      </c>
      <c r="AC258" s="36">
        <f t="shared" si="95"/>
        <v>0</v>
      </c>
      <c r="AD258" s="37"/>
      <c r="AE258" s="37"/>
      <c r="AF258" s="37">
        <v>0.5554108360275003</v>
      </c>
      <c r="AG258" s="37">
        <v>0.59094729929626433</v>
      </c>
    </row>
    <row r="259" spans="1:33" x14ac:dyDescent="0.3">
      <c r="A259" s="42"/>
      <c r="B259" s="42"/>
      <c r="C259" s="42"/>
      <c r="D259" s="26">
        <v>7.4</v>
      </c>
      <c r="E259" s="26">
        <v>5.7</v>
      </c>
      <c r="F259" s="26">
        <v>10</v>
      </c>
      <c r="G259" s="26">
        <v>98</v>
      </c>
      <c r="H259" s="26">
        <v>0.4</v>
      </c>
      <c r="I259" s="26">
        <v>92.2</v>
      </c>
      <c r="J259" s="26">
        <v>61.2</v>
      </c>
      <c r="K259" s="28">
        <f t="shared" si="31"/>
        <v>1.5065359477124183</v>
      </c>
      <c r="L259" s="26">
        <v>0.35</v>
      </c>
      <c r="M259" s="27"/>
      <c r="N259" s="27">
        <f t="shared" si="96"/>
        <v>0.956395</v>
      </c>
      <c r="O259" s="27">
        <f t="shared" si="97"/>
        <v>1.0345864770195246</v>
      </c>
      <c r="P259" s="27">
        <f t="shared" si="98"/>
        <v>0.37461929640522873</v>
      </c>
      <c r="Q259" s="27">
        <f t="shared" si="99"/>
        <v>5</v>
      </c>
      <c r="R259" s="27">
        <f t="shared" si="100"/>
        <v>1.2</v>
      </c>
      <c r="S259" s="28">
        <f t="shared" si="88"/>
        <v>17</v>
      </c>
      <c r="T259" s="28">
        <f t="shared" si="101"/>
        <v>0.36209568240679696</v>
      </c>
      <c r="U259" s="27">
        <f t="shared" si="102"/>
        <v>0.18083112110296912</v>
      </c>
      <c r="V259" s="26">
        <v>1</v>
      </c>
      <c r="W259" s="28">
        <f t="shared" si="89"/>
        <v>0.49940148388683109</v>
      </c>
      <c r="X259" s="27">
        <f t="shared" si="90"/>
        <v>35</v>
      </c>
      <c r="Y259" s="27">
        <f t="shared" si="91"/>
        <v>5.262497855067636</v>
      </c>
      <c r="Z259" s="28">
        <f t="shared" si="92"/>
        <v>0.99999992894433876</v>
      </c>
      <c r="AA259" s="36">
        <f t="shared" si="93"/>
        <v>0.34</v>
      </c>
      <c r="AB259" s="36">
        <f t="shared" si="94"/>
        <v>1</v>
      </c>
      <c r="AC259" s="36">
        <f t="shared" si="95"/>
        <v>0</v>
      </c>
      <c r="AD259" s="37"/>
      <c r="AE259" s="37"/>
      <c r="AF259" s="37">
        <v>0.681267562829034</v>
      </c>
      <c r="AG259" s="37">
        <v>0.70911072056933611</v>
      </c>
    </row>
    <row r="260" spans="1:33" x14ac:dyDescent="0.3">
      <c r="A260" s="42"/>
      <c r="B260" s="42"/>
      <c r="C260" s="42"/>
      <c r="D260" s="26">
        <v>7.4</v>
      </c>
      <c r="E260" s="26">
        <v>1.4</v>
      </c>
      <c r="F260" s="26">
        <v>2</v>
      </c>
      <c r="G260" s="26">
        <v>51</v>
      </c>
      <c r="H260" s="26">
        <v>0.4</v>
      </c>
      <c r="I260" s="26">
        <v>23.4</v>
      </c>
      <c r="J260" s="26">
        <v>16.8</v>
      </c>
      <c r="K260" s="28">
        <f t="shared" si="31"/>
        <v>1.3928571428571428</v>
      </c>
      <c r="L260" s="26">
        <v>0.35</v>
      </c>
      <c r="M260" s="27"/>
      <c r="N260" s="27">
        <f t="shared" si="96"/>
        <v>0.98929</v>
      </c>
      <c r="O260" s="27">
        <f t="shared" si="97"/>
        <v>1.0345864770195246</v>
      </c>
      <c r="P260" s="27">
        <f t="shared" si="98"/>
        <v>0.35826430714285712</v>
      </c>
      <c r="Q260" s="27">
        <f t="shared" si="99"/>
        <v>5</v>
      </c>
      <c r="R260" s="27">
        <f t="shared" si="100"/>
        <v>1.2</v>
      </c>
      <c r="S260" s="28">
        <f t="shared" si="88"/>
        <v>7.4</v>
      </c>
      <c r="T260" s="28">
        <f t="shared" si="101"/>
        <v>0.34628744440480058</v>
      </c>
      <c r="U260" s="27">
        <f t="shared" si="102"/>
        <v>9.0939623871564443E-2</v>
      </c>
      <c r="V260" s="26">
        <v>1</v>
      </c>
      <c r="W260" s="28">
        <f t="shared" si="89"/>
        <v>0.26261311329918879</v>
      </c>
      <c r="X260" s="27">
        <f t="shared" si="90"/>
        <v>35</v>
      </c>
      <c r="Y260" s="27">
        <f t="shared" si="91"/>
        <v>6.6484837147437519</v>
      </c>
      <c r="Z260" s="28">
        <f t="shared" si="92"/>
        <v>0.99999999998519362</v>
      </c>
      <c r="AA260" s="36">
        <f t="shared" si="93"/>
        <v>0.14800000000000002</v>
      </c>
      <c r="AB260" s="36">
        <f t="shared" si="94"/>
        <v>1</v>
      </c>
      <c r="AC260" s="36">
        <f t="shared" si="95"/>
        <v>0</v>
      </c>
      <c r="AD260" s="37"/>
      <c r="AE260" s="37"/>
      <c r="AF260" s="37">
        <v>0.48609515159798894</v>
      </c>
      <c r="AG260" s="37">
        <v>0.56461658121314107</v>
      </c>
    </row>
    <row r="261" spans="1:33" x14ac:dyDescent="0.3">
      <c r="A261" s="42"/>
      <c r="B261" s="42"/>
      <c r="C261" s="42"/>
      <c r="D261" s="26">
        <v>7.4</v>
      </c>
      <c r="E261" s="26">
        <v>2.5</v>
      </c>
      <c r="F261" s="26">
        <v>6</v>
      </c>
      <c r="G261" s="26">
        <v>83</v>
      </c>
      <c r="H261" s="26">
        <v>0.4</v>
      </c>
      <c r="I261" s="26">
        <v>43.9</v>
      </c>
      <c r="J261" s="26">
        <v>26.3</v>
      </c>
      <c r="K261" s="28">
        <f t="shared" si="31"/>
        <v>1.6692015209125475</v>
      </c>
      <c r="L261" s="26">
        <v>0.41</v>
      </c>
      <c r="M261" s="27"/>
      <c r="N261" s="27">
        <f t="shared" si="96"/>
        <v>0.98087500000000005</v>
      </c>
      <c r="O261" s="27">
        <f t="shared" si="97"/>
        <v>1.0345864770195246</v>
      </c>
      <c r="P261" s="27">
        <f t="shared" si="98"/>
        <v>0.4256922908745247</v>
      </c>
      <c r="Q261" s="27">
        <f t="shared" si="99"/>
        <v>5</v>
      </c>
      <c r="R261" s="27">
        <f t="shared" si="100"/>
        <v>1.2</v>
      </c>
      <c r="S261" s="28">
        <f t="shared" si="88"/>
        <v>12.2</v>
      </c>
      <c r="T261" s="28">
        <f t="shared" si="101"/>
        <v>0.41146129427563655</v>
      </c>
      <c r="U261" s="27">
        <f t="shared" si="102"/>
        <v>0.13303475154594152</v>
      </c>
      <c r="V261" s="26">
        <v>1</v>
      </c>
      <c r="W261" s="28">
        <f t="shared" si="89"/>
        <v>0.32332263908357317</v>
      </c>
      <c r="X261" s="27">
        <f t="shared" si="90"/>
        <v>35</v>
      </c>
      <c r="Y261" s="27">
        <f t="shared" si="91"/>
        <v>6.4245136167361041</v>
      </c>
      <c r="Z261" s="28">
        <f t="shared" si="92"/>
        <v>0.99999999993385413</v>
      </c>
      <c r="AA261" s="36">
        <f t="shared" si="93"/>
        <v>0.24399999999999999</v>
      </c>
      <c r="AB261" s="36">
        <f t="shared" si="94"/>
        <v>1</v>
      </c>
      <c r="AC261" s="36">
        <f t="shared" si="95"/>
        <v>0</v>
      </c>
      <c r="AD261" s="37"/>
      <c r="AE261" s="37"/>
      <c r="AF261" s="37">
        <v>0.55509091602727589</v>
      </c>
      <c r="AG261" s="37">
        <v>0.59649815875289747</v>
      </c>
    </row>
    <row r="262" spans="1:33" x14ac:dyDescent="0.3">
      <c r="A262" s="42"/>
      <c r="B262" s="42"/>
      <c r="C262" s="42"/>
      <c r="D262" s="26">
        <v>7.4</v>
      </c>
      <c r="E262" s="26">
        <v>3.3</v>
      </c>
      <c r="F262" s="26">
        <v>6</v>
      </c>
      <c r="G262" s="26">
        <v>83</v>
      </c>
      <c r="H262" s="26">
        <v>0.4</v>
      </c>
      <c r="I262" s="26">
        <v>59</v>
      </c>
      <c r="J262" s="26">
        <v>33.4</v>
      </c>
      <c r="K262" s="28">
        <f t="shared" si="31"/>
        <v>1.7664670658682635</v>
      </c>
      <c r="L262" s="26">
        <v>0.43</v>
      </c>
      <c r="M262" s="27"/>
      <c r="N262" s="27">
        <f t="shared" si="96"/>
        <v>0.97475500000000004</v>
      </c>
      <c r="O262" s="27">
        <f t="shared" si="97"/>
        <v>1.0345864770195246</v>
      </c>
      <c r="P262" s="27">
        <f t="shared" si="98"/>
        <v>0.44768687724550904</v>
      </c>
      <c r="Q262" s="27">
        <f t="shared" si="99"/>
        <v>5</v>
      </c>
      <c r="R262" s="27">
        <f t="shared" si="100"/>
        <v>1.2</v>
      </c>
      <c r="S262" s="28">
        <f t="shared" si="88"/>
        <v>12.2</v>
      </c>
      <c r="T262" s="28">
        <f t="shared" si="101"/>
        <v>0.43272059628618204</v>
      </c>
      <c r="U262" s="27">
        <f t="shared" si="102"/>
        <v>0.13303475154594152</v>
      </c>
      <c r="V262" s="26">
        <v>1</v>
      </c>
      <c r="W262" s="28">
        <f t="shared" si="89"/>
        <v>0.307437992754933</v>
      </c>
      <c r="X262" s="27">
        <f t="shared" si="90"/>
        <v>35</v>
      </c>
      <c r="Y262" s="27">
        <f t="shared" si="91"/>
        <v>7.0005422304631058</v>
      </c>
      <c r="Z262" s="28">
        <f t="shared" si="92"/>
        <v>0.99999999999872513</v>
      </c>
      <c r="AA262" s="36">
        <f t="shared" si="93"/>
        <v>0.24399999999999999</v>
      </c>
      <c r="AB262" s="36">
        <f t="shared" si="94"/>
        <v>1</v>
      </c>
      <c r="AC262" s="36">
        <f t="shared" si="95"/>
        <v>0</v>
      </c>
      <c r="AD262" s="37"/>
      <c r="AE262" s="37"/>
      <c r="AF262" s="37">
        <v>0.53538287072542934</v>
      </c>
      <c r="AG262" s="37">
        <v>0.60552442040754251</v>
      </c>
    </row>
    <row r="263" spans="1:33" x14ac:dyDescent="0.3">
      <c r="A263" s="42"/>
      <c r="B263" s="42"/>
      <c r="C263" s="42"/>
      <c r="D263" s="26">
        <v>7.4</v>
      </c>
      <c r="E263" s="26">
        <v>4.2</v>
      </c>
      <c r="F263" s="26">
        <v>5</v>
      </c>
      <c r="G263" s="26">
        <v>94</v>
      </c>
      <c r="H263" s="26">
        <v>0.4</v>
      </c>
      <c r="I263" s="26">
        <v>75.400000000000006</v>
      </c>
      <c r="J263" s="26">
        <v>40.799999999999997</v>
      </c>
      <c r="K263" s="28">
        <f t="shared" si="31"/>
        <v>1.8480392156862748</v>
      </c>
      <c r="L263" s="26">
        <v>0.44</v>
      </c>
      <c r="M263" s="27"/>
      <c r="N263" s="27">
        <f t="shared" si="96"/>
        <v>0.96787000000000001</v>
      </c>
      <c r="O263" s="27">
        <f t="shared" si="97"/>
        <v>1.0345864770195246</v>
      </c>
      <c r="P263" s="27">
        <f t="shared" si="98"/>
        <v>0.46505204607843148</v>
      </c>
      <c r="Q263" s="27">
        <f t="shared" si="99"/>
        <v>5</v>
      </c>
      <c r="R263" s="27">
        <f t="shared" si="100"/>
        <v>1.2</v>
      </c>
      <c r="S263" s="28">
        <f t="shared" si="88"/>
        <v>11</v>
      </c>
      <c r="T263" s="28">
        <f t="shared" si="101"/>
        <v>0.4495052433105165</v>
      </c>
      <c r="U263" s="27">
        <f t="shared" si="102"/>
        <v>0.12204090780370019</v>
      </c>
      <c r="V263" s="26">
        <v>1</v>
      </c>
      <c r="W263" s="28">
        <f t="shared" si="89"/>
        <v>0.27150052111715817</v>
      </c>
      <c r="X263" s="27">
        <f t="shared" si="90"/>
        <v>35</v>
      </c>
      <c r="Y263" s="27">
        <f t="shared" si="91"/>
        <v>7.8847507890856141</v>
      </c>
      <c r="Z263" s="28">
        <f t="shared" si="92"/>
        <v>0.99999999999999845</v>
      </c>
      <c r="AA263" s="36">
        <f t="shared" si="93"/>
        <v>0.22</v>
      </c>
      <c r="AB263" s="36">
        <f t="shared" si="94"/>
        <v>1</v>
      </c>
      <c r="AC263" s="36">
        <f t="shared" si="95"/>
        <v>0</v>
      </c>
      <c r="AD263" s="37"/>
      <c r="AE263" s="37"/>
      <c r="AF263" s="37">
        <v>0.6107955219260659</v>
      </c>
      <c r="AG263" s="37">
        <v>0.61077551366710359</v>
      </c>
    </row>
    <row r="264" spans="1:33" x14ac:dyDescent="0.3">
      <c r="A264" s="42"/>
      <c r="B264" s="42"/>
      <c r="C264" s="42"/>
      <c r="D264" s="26">
        <v>7.4</v>
      </c>
      <c r="E264" s="26">
        <v>5</v>
      </c>
      <c r="F264" s="26">
        <v>6</v>
      </c>
      <c r="G264" s="26">
        <v>92</v>
      </c>
      <c r="H264" s="26">
        <v>0.4</v>
      </c>
      <c r="I264" s="26">
        <v>91.5</v>
      </c>
      <c r="J264" s="26">
        <v>48.9</v>
      </c>
      <c r="K264" s="28">
        <f t="shared" si="31"/>
        <v>1.8711656441717792</v>
      </c>
      <c r="L264" s="26">
        <v>0.44</v>
      </c>
      <c r="M264" s="27"/>
      <c r="N264" s="27">
        <f t="shared" si="96"/>
        <v>0.96174999999999999</v>
      </c>
      <c r="O264" s="27">
        <f t="shared" si="97"/>
        <v>1.0345864770195246</v>
      </c>
      <c r="P264" s="27">
        <f t="shared" si="98"/>
        <v>0.4678943251533742</v>
      </c>
      <c r="Q264" s="27">
        <f t="shared" si="99"/>
        <v>5</v>
      </c>
      <c r="R264" s="27">
        <f t="shared" si="100"/>
        <v>1.2</v>
      </c>
      <c r="S264" s="28">
        <f t="shared" si="88"/>
        <v>12.2</v>
      </c>
      <c r="T264" s="28">
        <f t="shared" si="101"/>
        <v>0.45225250430616654</v>
      </c>
      <c r="U264" s="27">
        <f t="shared" si="102"/>
        <v>0.13303475154594152</v>
      </c>
      <c r="V264" s="26">
        <v>0</v>
      </c>
      <c r="W264" s="28">
        <f t="shared" si="89"/>
        <v>0.29416034246187273</v>
      </c>
      <c r="X264" s="27">
        <f t="shared" si="90"/>
        <v>35</v>
      </c>
      <c r="Y264" s="27">
        <f t="shared" si="91"/>
        <v>7.7407557267700238</v>
      </c>
      <c r="Z264" s="28">
        <f t="shared" si="92"/>
        <v>0.999999999999995</v>
      </c>
      <c r="AA264" s="36">
        <f t="shared" si="93"/>
        <v>0.24399999999999999</v>
      </c>
      <c r="AB264" s="36">
        <f t="shared" si="94"/>
        <v>0</v>
      </c>
      <c r="AC264" s="36">
        <f t="shared" si="95"/>
        <v>0</v>
      </c>
      <c r="AD264" s="37"/>
      <c r="AE264" s="37"/>
      <c r="AF264" s="37">
        <v>0.60259467159719937</v>
      </c>
      <c r="AG264" s="37">
        <v>0.59465551457509158</v>
      </c>
    </row>
    <row r="265" spans="1:33" x14ac:dyDescent="0.3">
      <c r="A265" s="42"/>
      <c r="B265" s="42"/>
      <c r="C265" s="42"/>
      <c r="D265" s="26">
        <v>7.4</v>
      </c>
      <c r="E265" s="26">
        <v>8.5</v>
      </c>
      <c r="F265" s="26">
        <v>7</v>
      </c>
      <c r="G265" s="26">
        <v>98</v>
      </c>
      <c r="H265" s="26">
        <v>0.4</v>
      </c>
      <c r="I265" s="26">
        <v>161.1</v>
      </c>
      <c r="J265" s="26">
        <v>83.5</v>
      </c>
      <c r="K265" s="28">
        <f t="shared" si="31"/>
        <v>1.9293413173652694</v>
      </c>
      <c r="L265" s="26">
        <v>0.43</v>
      </c>
      <c r="M265" s="27"/>
      <c r="N265" s="27">
        <f t="shared" si="96"/>
        <v>0.934975</v>
      </c>
      <c r="O265" s="27">
        <f t="shared" si="97"/>
        <v>1.0345864770195246</v>
      </c>
      <c r="P265" s="27">
        <f t="shared" si="98"/>
        <v>0.46901033353293414</v>
      </c>
      <c r="Q265" s="27">
        <f t="shared" si="99"/>
        <v>5</v>
      </c>
      <c r="R265" s="27">
        <f t="shared" si="100"/>
        <v>1.2</v>
      </c>
      <c r="S265" s="28">
        <f t="shared" si="88"/>
        <v>13.4</v>
      </c>
      <c r="T265" s="28">
        <f t="shared" si="101"/>
        <v>0.45333120425474405</v>
      </c>
      <c r="U265" s="27">
        <f t="shared" si="102"/>
        <v>0.14436344918824284</v>
      </c>
      <c r="V265" s="26">
        <v>0</v>
      </c>
      <c r="W265" s="28">
        <f t="shared" si="89"/>
        <v>0.31845028057481684</v>
      </c>
      <c r="X265" s="27">
        <f t="shared" si="90"/>
        <v>35</v>
      </c>
      <c r="Y265" s="27">
        <f t="shared" si="91"/>
        <v>8.0635293679618787</v>
      </c>
      <c r="Z265" s="28">
        <f t="shared" si="92"/>
        <v>0.99999999999999967</v>
      </c>
      <c r="AA265" s="36">
        <f t="shared" si="93"/>
        <v>0.26800000000000002</v>
      </c>
      <c r="AB265" s="36">
        <f t="shared" si="94"/>
        <v>0</v>
      </c>
      <c r="AC265" s="36">
        <f t="shared" si="95"/>
        <v>0</v>
      </c>
      <c r="AD265" s="37"/>
      <c r="AE265" s="37"/>
      <c r="AF265" s="37">
        <v>0.5908475115985693</v>
      </c>
      <c r="AG265" s="37">
        <v>0.63962139855348699</v>
      </c>
    </row>
    <row r="266" spans="1:33" x14ac:dyDescent="0.3">
      <c r="A266" s="42"/>
      <c r="B266" s="42"/>
      <c r="C266" s="42"/>
      <c r="D266" s="26">
        <v>7.4</v>
      </c>
      <c r="E266" s="26">
        <v>1.4</v>
      </c>
      <c r="F266" s="26">
        <v>3</v>
      </c>
      <c r="G266" s="26">
        <v>51</v>
      </c>
      <c r="H266" s="26">
        <v>0.4</v>
      </c>
      <c r="I266" s="26">
        <v>23.9</v>
      </c>
      <c r="J266" s="26">
        <v>16.100000000000001</v>
      </c>
      <c r="K266" s="28">
        <f t="shared" si="31"/>
        <v>1.4844720496894408</v>
      </c>
      <c r="L266" s="26">
        <v>0.37</v>
      </c>
      <c r="M266" s="27"/>
      <c r="N266" s="27">
        <f t="shared" si="96"/>
        <v>0.98929</v>
      </c>
      <c r="O266" s="27">
        <f t="shared" si="97"/>
        <v>1.0345864770195246</v>
      </c>
      <c r="P266" s="27">
        <f t="shared" si="98"/>
        <v>0.38182907204968936</v>
      </c>
      <c r="Q266" s="27">
        <f t="shared" si="99"/>
        <v>5</v>
      </c>
      <c r="R266" s="27">
        <f t="shared" si="100"/>
        <v>1.2</v>
      </c>
      <c r="S266" s="28">
        <f t="shared" si="88"/>
        <v>8.6</v>
      </c>
      <c r="T266" s="28">
        <f t="shared" si="101"/>
        <v>0.36906443350166035</v>
      </c>
      <c r="U266" s="27">
        <f t="shared" si="102"/>
        <v>0.10098736556838772</v>
      </c>
      <c r="V266" s="26">
        <v>1</v>
      </c>
      <c r="W266" s="28">
        <f t="shared" si="89"/>
        <v>0.27363071702744662</v>
      </c>
      <c r="X266" s="27">
        <f t="shared" si="90"/>
        <v>35</v>
      </c>
      <c r="Y266" s="27">
        <f t="shared" si="91"/>
        <v>6.4822025095111435</v>
      </c>
      <c r="Z266" s="28">
        <f t="shared" si="92"/>
        <v>0.99999999995480338</v>
      </c>
      <c r="AA266" s="36">
        <f t="shared" si="93"/>
        <v>0.17199999999999999</v>
      </c>
      <c r="AB266" s="36">
        <f t="shared" si="94"/>
        <v>1</v>
      </c>
      <c r="AC266" s="36">
        <f t="shared" si="95"/>
        <v>0</v>
      </c>
      <c r="AD266" s="37"/>
      <c r="AE266" s="37"/>
      <c r="AF266" s="37">
        <v>0.47137779120870416</v>
      </c>
      <c r="AG266" s="37">
        <v>0.55513389095849863</v>
      </c>
    </row>
    <row r="267" spans="1:33" x14ac:dyDescent="0.3">
      <c r="A267" s="42"/>
      <c r="B267" s="42"/>
      <c r="C267" s="42"/>
      <c r="D267" s="26">
        <v>7.4</v>
      </c>
      <c r="E267" s="26">
        <v>3.2</v>
      </c>
      <c r="F267" s="26">
        <v>6</v>
      </c>
      <c r="G267" s="26">
        <v>98</v>
      </c>
      <c r="H267" s="26">
        <v>0.4</v>
      </c>
      <c r="I267" s="26">
        <v>58.7</v>
      </c>
      <c r="J267" s="26">
        <v>32.9</v>
      </c>
      <c r="K267" s="28">
        <f t="shared" si="31"/>
        <v>1.78419452887538</v>
      </c>
      <c r="L267" s="26">
        <v>0.43</v>
      </c>
      <c r="M267" s="27"/>
      <c r="N267" s="27">
        <f t="shared" si="96"/>
        <v>0.97551999999999994</v>
      </c>
      <c r="O267" s="27">
        <f t="shared" si="97"/>
        <v>1.0345864770195246</v>
      </c>
      <c r="P267" s="27">
        <f t="shared" si="98"/>
        <v>0.45253453617021278</v>
      </c>
      <c r="Q267" s="27">
        <f t="shared" si="99"/>
        <v>5</v>
      </c>
      <c r="R267" s="27">
        <f t="shared" si="100"/>
        <v>1.2</v>
      </c>
      <c r="S267" s="28">
        <f t="shared" si="88"/>
        <v>12.2</v>
      </c>
      <c r="T267" s="28">
        <f t="shared" si="101"/>
        <v>0.43740619679651255</v>
      </c>
      <c r="U267" s="27">
        <f t="shared" si="102"/>
        <v>0.13303475154594152</v>
      </c>
      <c r="V267" s="26">
        <v>0</v>
      </c>
      <c r="W267" s="28">
        <f t="shared" si="89"/>
        <v>0.30414464294348154</v>
      </c>
      <c r="X267" s="27">
        <f t="shared" si="90"/>
        <v>35</v>
      </c>
      <c r="Y267" s="27">
        <f t="shared" si="91"/>
        <v>7.0330047498984234</v>
      </c>
      <c r="Z267" s="28">
        <f t="shared" si="92"/>
        <v>0.99999999999898936</v>
      </c>
      <c r="AA267" s="36">
        <f t="shared" si="93"/>
        <v>0.24399999999999999</v>
      </c>
      <c r="AB267" s="36">
        <f t="shared" si="94"/>
        <v>0</v>
      </c>
      <c r="AC267" s="36">
        <f t="shared" si="95"/>
        <v>0</v>
      </c>
      <c r="AD267" s="37"/>
      <c r="AE267" s="37"/>
      <c r="AF267" s="37">
        <v>0.58672724088571382</v>
      </c>
      <c r="AG267" s="37">
        <v>0.59806200416366928</v>
      </c>
    </row>
    <row r="268" spans="1:33" x14ac:dyDescent="0.3">
      <c r="A268" s="42"/>
      <c r="B268" s="42"/>
      <c r="C268" s="42"/>
      <c r="D268" s="26">
        <v>7.4</v>
      </c>
      <c r="E268" s="26">
        <v>4</v>
      </c>
      <c r="F268" s="26">
        <v>4</v>
      </c>
      <c r="G268" s="26">
        <v>100</v>
      </c>
      <c r="H268" s="26">
        <v>0.4</v>
      </c>
      <c r="I268" s="26">
        <v>73.400000000000006</v>
      </c>
      <c r="J268" s="26">
        <v>39.6</v>
      </c>
      <c r="K268" s="28">
        <f t="shared" si="31"/>
        <v>1.8535353535353536</v>
      </c>
      <c r="L268" s="26">
        <v>0.45</v>
      </c>
      <c r="M268" s="27"/>
      <c r="N268" s="27">
        <f t="shared" si="96"/>
        <v>0.96940000000000004</v>
      </c>
      <c r="O268" s="27">
        <f t="shared" si="97"/>
        <v>1.0345864770195246</v>
      </c>
      <c r="P268" s="27">
        <f t="shared" si="98"/>
        <v>0.46717246464646472</v>
      </c>
      <c r="Q268" s="27">
        <f t="shared" si="99"/>
        <v>5</v>
      </c>
      <c r="R268" s="27">
        <f t="shared" si="100"/>
        <v>1.2</v>
      </c>
      <c r="S268" s="28">
        <f t="shared" si="88"/>
        <v>9.8000000000000007</v>
      </c>
      <c r="T268" s="28">
        <f t="shared" si="101"/>
        <v>0.45155477577119763</v>
      </c>
      <c r="U268" s="27">
        <f t="shared" si="102"/>
        <v>0.11136001398239161</v>
      </c>
      <c r="V268" s="26">
        <v>1</v>
      </c>
      <c r="W268" s="28">
        <f t="shared" si="89"/>
        <v>0.24661463006830786</v>
      </c>
      <c r="X268" s="27">
        <f t="shared" si="90"/>
        <v>35</v>
      </c>
      <c r="Y268" s="27">
        <f t="shared" si="91"/>
        <v>8.2885059495293341</v>
      </c>
      <c r="Z268" s="28">
        <f t="shared" si="92"/>
        <v>0.99999999999999989</v>
      </c>
      <c r="AA268" s="36">
        <f t="shared" si="93"/>
        <v>0.19600000000000001</v>
      </c>
      <c r="AB268" s="36">
        <f t="shared" si="94"/>
        <v>1</v>
      </c>
      <c r="AC268" s="36">
        <f t="shared" si="95"/>
        <v>0</v>
      </c>
      <c r="AD268" s="37"/>
      <c r="AE268" s="37"/>
      <c r="AF268" s="37">
        <v>0.27957393461054603</v>
      </c>
      <c r="AG268" s="37">
        <v>0.41634239758767477</v>
      </c>
    </row>
    <row r="269" spans="1:33" x14ac:dyDescent="0.3">
      <c r="A269" s="42"/>
      <c r="B269" s="42"/>
      <c r="C269" s="42"/>
      <c r="D269" s="26">
        <v>7.4</v>
      </c>
      <c r="E269" s="26">
        <v>5</v>
      </c>
      <c r="F269" s="26">
        <v>6</v>
      </c>
      <c r="G269" s="26">
        <v>100</v>
      </c>
      <c r="H269" s="26">
        <v>0.4</v>
      </c>
      <c r="I269" s="26">
        <v>93</v>
      </c>
      <c r="J269" s="26">
        <v>49.2</v>
      </c>
      <c r="K269" s="28">
        <f t="shared" si="31"/>
        <v>1.8902439024390243</v>
      </c>
      <c r="L269" s="26">
        <v>0.45</v>
      </c>
      <c r="M269" s="27"/>
      <c r="N269" s="27">
        <f t="shared" si="96"/>
        <v>0.96174999999999999</v>
      </c>
      <c r="O269" s="27">
        <f t="shared" si="97"/>
        <v>1.0345864770195246</v>
      </c>
      <c r="P269" s="27">
        <f t="shared" si="98"/>
        <v>0.47266493902439022</v>
      </c>
      <c r="Q269" s="27">
        <f t="shared" si="99"/>
        <v>5</v>
      </c>
      <c r="R269" s="27">
        <f t="shared" si="100"/>
        <v>1.2</v>
      </c>
      <c r="S269" s="28">
        <f t="shared" si="88"/>
        <v>12.2</v>
      </c>
      <c r="T269" s="28">
        <f t="shared" si="101"/>
        <v>0.45686363539765285</v>
      </c>
      <c r="U269" s="27">
        <f t="shared" si="102"/>
        <v>0.13303475154594152</v>
      </c>
      <c r="V269" s="26">
        <v>1</v>
      </c>
      <c r="W269" s="28">
        <f t="shared" si="89"/>
        <v>0.29119137799214079</v>
      </c>
      <c r="X269" s="27">
        <f t="shared" si="90"/>
        <v>35</v>
      </c>
      <c r="Y269" s="27">
        <f t="shared" si="91"/>
        <v>7.7991824060679411</v>
      </c>
      <c r="Z269" s="28">
        <f t="shared" si="92"/>
        <v>0.99999999999999689</v>
      </c>
      <c r="AA269" s="36">
        <f t="shared" si="93"/>
        <v>0.24399999999999999</v>
      </c>
      <c r="AB269" s="36">
        <f t="shared" si="94"/>
        <v>1</v>
      </c>
      <c r="AC269" s="36">
        <f t="shared" si="95"/>
        <v>0</v>
      </c>
      <c r="AD269" s="37"/>
      <c r="AE269" s="37"/>
      <c r="AF269" s="37">
        <v>0.59736702804346298</v>
      </c>
      <c r="AG269" s="37">
        <v>0.60293494166572537</v>
      </c>
    </row>
    <row r="270" spans="1:33" x14ac:dyDescent="0.3">
      <c r="A270" s="42"/>
      <c r="B270" s="42"/>
      <c r="C270" s="42"/>
      <c r="D270" s="26">
        <v>7.4</v>
      </c>
      <c r="E270" s="26">
        <v>6</v>
      </c>
      <c r="F270" s="26">
        <v>10</v>
      </c>
      <c r="G270" s="26">
        <v>98</v>
      </c>
      <c r="H270" s="26">
        <v>0.4</v>
      </c>
      <c r="I270" s="26">
        <v>111.4</v>
      </c>
      <c r="J270" s="26">
        <v>57.6</v>
      </c>
      <c r="K270" s="28">
        <f t="shared" si="31"/>
        <v>1.9340277777777779</v>
      </c>
      <c r="L270" s="26">
        <v>0.45</v>
      </c>
      <c r="M270" s="27"/>
      <c r="N270" s="27">
        <f t="shared" si="96"/>
        <v>0.95409999999999995</v>
      </c>
      <c r="O270" s="27">
        <f t="shared" si="97"/>
        <v>1.0345864770195246</v>
      </c>
      <c r="P270" s="27">
        <f t="shared" si="98"/>
        <v>0.47976653472222219</v>
      </c>
      <c r="Q270" s="27">
        <f t="shared" si="99"/>
        <v>5</v>
      </c>
      <c r="R270" s="27">
        <f t="shared" si="100"/>
        <v>1.2</v>
      </c>
      <c r="S270" s="28">
        <f t="shared" si="88"/>
        <v>17</v>
      </c>
      <c r="T270" s="28">
        <f t="shared" si="101"/>
        <v>0.4637278230277585</v>
      </c>
      <c r="U270" s="27">
        <f t="shared" si="102"/>
        <v>0.18083112110296912</v>
      </c>
      <c r="V270" s="26">
        <v>0</v>
      </c>
      <c r="W270" s="28">
        <f t="shared" si="89"/>
        <v>0.38995098444232157</v>
      </c>
      <c r="X270" s="27">
        <f t="shared" si="90"/>
        <v>35</v>
      </c>
      <c r="Y270" s="27">
        <f t="shared" si="91"/>
        <v>6.3998735440529941</v>
      </c>
      <c r="Z270" s="28">
        <f t="shared" si="92"/>
        <v>0.9999999999222472</v>
      </c>
      <c r="AA270" s="36">
        <f t="shared" si="93"/>
        <v>0.34</v>
      </c>
      <c r="AB270" s="36">
        <f t="shared" si="94"/>
        <v>0</v>
      </c>
      <c r="AC270" s="36">
        <f t="shared" si="95"/>
        <v>0</v>
      </c>
      <c r="AD270" s="37"/>
      <c r="AE270" s="37"/>
      <c r="AF270" s="37">
        <v>0.72184620820589218</v>
      </c>
      <c r="AG270" s="37">
        <v>0.7134775140762909</v>
      </c>
    </row>
    <row r="271" spans="1:33" x14ac:dyDescent="0.3">
      <c r="A271" s="42"/>
      <c r="B271" s="42"/>
      <c r="C271" s="42"/>
      <c r="D271" s="26">
        <v>7.4</v>
      </c>
      <c r="E271" s="26">
        <v>6.8</v>
      </c>
      <c r="F271" s="26">
        <v>13</v>
      </c>
      <c r="G271" s="26">
        <v>97</v>
      </c>
      <c r="H271" s="26">
        <v>0.4</v>
      </c>
      <c r="I271" s="26">
        <v>126.1</v>
      </c>
      <c r="J271" s="26">
        <v>64.3</v>
      </c>
      <c r="K271" s="28">
        <f t="shared" si="31"/>
        <v>1.9611197511664074</v>
      </c>
      <c r="L271" s="26">
        <v>0.45</v>
      </c>
      <c r="M271" s="27"/>
      <c r="N271" s="27">
        <f t="shared" si="96"/>
        <v>0.94798000000000004</v>
      </c>
      <c r="O271" s="27">
        <f t="shared" si="97"/>
        <v>1.0345864770195246</v>
      </c>
      <c r="P271" s="27">
        <f t="shared" si="98"/>
        <v>0.48336659844479007</v>
      </c>
      <c r="Q271" s="27">
        <f t="shared" si="99"/>
        <v>5</v>
      </c>
      <c r="R271" s="27">
        <f t="shared" si="100"/>
        <v>1.2</v>
      </c>
      <c r="S271" s="28">
        <f t="shared" si="88"/>
        <v>20.6</v>
      </c>
      <c r="T271" s="28">
        <f t="shared" si="101"/>
        <v>0.46720753574635021</v>
      </c>
      <c r="U271" s="27">
        <f t="shared" si="102"/>
        <v>0.2230130964604535</v>
      </c>
      <c r="V271" s="26">
        <v>0</v>
      </c>
      <c r="W271" s="28">
        <f t="shared" si="89"/>
        <v>0.47733197647207615</v>
      </c>
      <c r="X271" s="27">
        <f t="shared" si="90"/>
        <v>35</v>
      </c>
      <c r="Y271" s="27">
        <f t="shared" si="91"/>
        <v>5.320878870116645</v>
      </c>
      <c r="Z271" s="28">
        <f t="shared" si="92"/>
        <v>0.99999994836642681</v>
      </c>
      <c r="AA271" s="36">
        <f t="shared" si="93"/>
        <v>0.41200000000000003</v>
      </c>
      <c r="AB271" s="36">
        <f t="shared" si="94"/>
        <v>0</v>
      </c>
      <c r="AC271" s="36">
        <f t="shared" si="95"/>
        <v>0</v>
      </c>
      <c r="AD271" s="37"/>
      <c r="AE271" s="37"/>
      <c r="AF271" s="37">
        <v>0.46029279880534196</v>
      </c>
      <c r="AG271" s="37">
        <v>0.51769554635382187</v>
      </c>
    </row>
    <row r="272" spans="1:33" x14ac:dyDescent="0.3">
      <c r="A272" s="42"/>
      <c r="B272" s="42"/>
      <c r="C272" s="42"/>
      <c r="D272" s="26">
        <v>7.4</v>
      </c>
      <c r="E272" s="26">
        <v>9.1999999999999993</v>
      </c>
      <c r="F272" s="26">
        <v>4</v>
      </c>
      <c r="G272" s="26">
        <v>97</v>
      </c>
      <c r="H272" s="26">
        <v>0.4</v>
      </c>
      <c r="I272" s="26">
        <v>172.9</v>
      </c>
      <c r="J272" s="26">
        <v>87.1</v>
      </c>
      <c r="K272" s="28">
        <f t="shared" si="31"/>
        <v>1.9850746268656718</v>
      </c>
      <c r="L272" s="26">
        <v>0.44</v>
      </c>
      <c r="M272" s="27"/>
      <c r="N272" s="27">
        <f t="shared" si="96"/>
        <v>0.92835999999999996</v>
      </c>
      <c r="O272" s="27">
        <f t="shared" si="97"/>
        <v>1.0345864770195246</v>
      </c>
      <c r="P272" s="27">
        <f t="shared" si="98"/>
        <v>0.47914460895522387</v>
      </c>
      <c r="Q272" s="27">
        <f t="shared" si="99"/>
        <v>5</v>
      </c>
      <c r="R272" s="27">
        <f t="shared" si="100"/>
        <v>1.2</v>
      </c>
      <c r="S272" s="28">
        <f t="shared" si="88"/>
        <v>9.8000000000000007</v>
      </c>
      <c r="T272" s="28">
        <f t="shared" si="101"/>
        <v>0.46312668839009147</v>
      </c>
      <c r="U272" s="27">
        <f t="shared" si="102"/>
        <v>0.11136001398239161</v>
      </c>
      <c r="V272" s="26">
        <v>0</v>
      </c>
      <c r="W272" s="28">
        <f t="shared" si="89"/>
        <v>0.24045259488175533</v>
      </c>
      <c r="X272" s="27">
        <f t="shared" si="90"/>
        <v>35</v>
      </c>
      <c r="Y272" s="27">
        <f t="shared" si="91"/>
        <v>9.4935027774363334</v>
      </c>
      <c r="Z272" s="28">
        <f t="shared" si="92"/>
        <v>1</v>
      </c>
      <c r="AA272" s="36">
        <f t="shared" si="93"/>
        <v>0.19600000000000001</v>
      </c>
      <c r="AB272" s="36">
        <f t="shared" si="94"/>
        <v>0</v>
      </c>
      <c r="AC272" s="36">
        <f t="shared" si="95"/>
        <v>0</v>
      </c>
      <c r="AD272" s="37"/>
      <c r="AE272" s="37"/>
      <c r="AF272" s="37">
        <v>0.44876143114829059</v>
      </c>
      <c r="AG272" s="37">
        <v>0.43411391759336881</v>
      </c>
    </row>
    <row r="273" spans="1:33" x14ac:dyDescent="0.3">
      <c r="A273" s="42"/>
      <c r="B273" s="42"/>
      <c r="C273" s="42"/>
      <c r="D273" s="26">
        <v>7.4</v>
      </c>
      <c r="E273" s="26">
        <v>1</v>
      </c>
      <c r="F273" s="26">
        <v>7</v>
      </c>
      <c r="G273" s="26">
        <v>97</v>
      </c>
      <c r="H273" s="26">
        <v>0.4</v>
      </c>
      <c r="I273" s="26">
        <v>17.600000000000001</v>
      </c>
      <c r="J273" s="26">
        <v>16.8</v>
      </c>
      <c r="K273" s="28">
        <f t="shared" si="31"/>
        <v>1.0476190476190477</v>
      </c>
      <c r="L273" s="26">
        <v>0.26</v>
      </c>
      <c r="M273" s="27"/>
      <c r="N273" s="27">
        <f t="shared" si="96"/>
        <v>0.99234999999999995</v>
      </c>
      <c r="O273" s="27">
        <f t="shared" si="97"/>
        <v>1.0345864770195246</v>
      </c>
      <c r="P273" s="27">
        <f t="shared" si="98"/>
        <v>0.27029723809523809</v>
      </c>
      <c r="Q273" s="27">
        <f t="shared" si="99"/>
        <v>5</v>
      </c>
      <c r="R273" s="27">
        <f t="shared" si="100"/>
        <v>1.2</v>
      </c>
      <c r="S273" s="28">
        <f t="shared" si="88"/>
        <v>13.4</v>
      </c>
      <c r="T273" s="28">
        <f t="shared" si="101"/>
        <v>0.2612611358249341</v>
      </c>
      <c r="U273" s="27">
        <f t="shared" si="102"/>
        <v>0.14436344918824284</v>
      </c>
      <c r="V273" s="26">
        <v>0</v>
      </c>
      <c r="W273" s="28">
        <f t="shared" si="89"/>
        <v>0.55256381218895845</v>
      </c>
      <c r="X273" s="27">
        <f t="shared" si="90"/>
        <v>35</v>
      </c>
      <c r="Y273" s="27">
        <f t="shared" si="91"/>
        <v>3.1474120207423399</v>
      </c>
      <c r="Z273" s="28">
        <f t="shared" si="92"/>
        <v>0.99917638665620312</v>
      </c>
      <c r="AA273" s="36">
        <f t="shared" si="93"/>
        <v>0.26800000000000002</v>
      </c>
      <c r="AB273" s="36">
        <f t="shared" si="94"/>
        <v>0</v>
      </c>
      <c r="AC273" s="36">
        <f t="shared" si="95"/>
        <v>0</v>
      </c>
      <c r="AD273" s="37"/>
      <c r="AE273" s="37"/>
      <c r="AF273" s="37">
        <v>0.51172334235254269</v>
      </c>
      <c r="AG273" s="37">
        <v>0.58647216683082848</v>
      </c>
    </row>
    <row r="274" spans="1:33" x14ac:dyDescent="0.3">
      <c r="A274" s="42"/>
      <c r="B274" s="42"/>
      <c r="C274" s="42"/>
      <c r="D274" s="26">
        <v>7.4</v>
      </c>
      <c r="E274" s="26">
        <v>2</v>
      </c>
      <c r="F274" s="26">
        <v>3</v>
      </c>
      <c r="G274" s="26">
        <v>87</v>
      </c>
      <c r="H274" s="26">
        <v>0.4</v>
      </c>
      <c r="I274" s="26">
        <v>36.6</v>
      </c>
      <c r="J274" s="26">
        <v>25.8</v>
      </c>
      <c r="K274" s="28">
        <f t="shared" si="31"/>
        <v>1.4186046511627908</v>
      </c>
      <c r="L274" s="26">
        <v>0.35</v>
      </c>
      <c r="M274" s="27"/>
      <c r="N274" s="27">
        <f t="shared" si="96"/>
        <v>0.98470000000000002</v>
      </c>
      <c r="O274" s="27">
        <f t="shared" si="97"/>
        <v>1.0345864770195246</v>
      </c>
      <c r="P274" s="27">
        <f t="shared" si="98"/>
        <v>0.36319400000000002</v>
      </c>
      <c r="Q274" s="27">
        <f t="shared" si="99"/>
        <v>5</v>
      </c>
      <c r="R274" s="27">
        <f t="shared" si="100"/>
        <v>1.2</v>
      </c>
      <c r="S274" s="28">
        <f t="shared" si="88"/>
        <v>8.6</v>
      </c>
      <c r="T274" s="28">
        <f t="shared" si="101"/>
        <v>0.35105233643329931</v>
      </c>
      <c r="U274" s="27">
        <f t="shared" si="102"/>
        <v>0.10098736556838772</v>
      </c>
      <c r="V274" s="26">
        <v>1</v>
      </c>
      <c r="W274" s="28">
        <f t="shared" si="89"/>
        <v>0.28767039864887933</v>
      </c>
      <c r="X274" s="27">
        <f t="shared" si="90"/>
        <v>35</v>
      </c>
      <c r="Y274" s="27">
        <f t="shared" si="91"/>
        <v>6.8815639076570525</v>
      </c>
      <c r="Z274" s="28">
        <f t="shared" si="92"/>
        <v>0.99999999999704003</v>
      </c>
      <c r="AA274" s="36">
        <f t="shared" si="93"/>
        <v>0.17199999999999999</v>
      </c>
      <c r="AB274" s="36">
        <f t="shared" si="94"/>
        <v>1</v>
      </c>
      <c r="AC274" s="36">
        <f t="shared" si="95"/>
        <v>0</v>
      </c>
      <c r="AD274" s="37"/>
      <c r="AE274" s="37"/>
      <c r="AF274" s="37">
        <v>0.46790920665647828</v>
      </c>
      <c r="AG274" s="37">
        <v>0.53133657734931228</v>
      </c>
    </row>
    <row r="275" spans="1:33" x14ac:dyDescent="0.3">
      <c r="A275" s="42"/>
      <c r="B275" s="42"/>
      <c r="C275" s="42"/>
      <c r="D275" s="26">
        <v>7.4</v>
      </c>
      <c r="E275" s="26">
        <v>3</v>
      </c>
      <c r="F275" s="26">
        <v>7</v>
      </c>
      <c r="G275" s="26">
        <v>90</v>
      </c>
      <c r="H275" s="26">
        <v>0.4</v>
      </c>
      <c r="I275" s="26">
        <v>55</v>
      </c>
      <c r="J275" s="26">
        <v>34.200000000000003</v>
      </c>
      <c r="K275" s="28">
        <f t="shared" si="31"/>
        <v>1.6081871345029239</v>
      </c>
      <c r="L275" s="26">
        <v>0.39</v>
      </c>
      <c r="M275" s="27"/>
      <c r="N275" s="27">
        <f t="shared" si="96"/>
        <v>0.97704999999999997</v>
      </c>
      <c r="O275" s="27">
        <f t="shared" si="97"/>
        <v>1.0345864770195246</v>
      </c>
      <c r="P275" s="27">
        <f t="shared" si="98"/>
        <v>0.40853260233918126</v>
      </c>
      <c r="Q275" s="27">
        <f t="shared" si="99"/>
        <v>5</v>
      </c>
      <c r="R275" s="27">
        <f t="shared" si="100"/>
        <v>1.2</v>
      </c>
      <c r="S275" s="28">
        <f t="shared" si="88"/>
        <v>13.4</v>
      </c>
      <c r="T275" s="28">
        <f t="shared" si="101"/>
        <v>0.39487525829266323</v>
      </c>
      <c r="U275" s="27">
        <f t="shared" si="102"/>
        <v>0.14436344918824284</v>
      </c>
      <c r="V275" s="26">
        <v>1</v>
      </c>
      <c r="W275" s="28">
        <f t="shared" si="89"/>
        <v>0.36559254133174218</v>
      </c>
      <c r="X275" s="27">
        <f t="shared" si="90"/>
        <v>35</v>
      </c>
      <c r="Y275" s="27">
        <f t="shared" si="91"/>
        <v>6.1592461514162924</v>
      </c>
      <c r="Z275" s="28">
        <f t="shared" si="92"/>
        <v>0.99999999963453978</v>
      </c>
      <c r="AA275" s="36">
        <f t="shared" si="93"/>
        <v>0.26800000000000002</v>
      </c>
      <c r="AB275" s="36">
        <f t="shared" si="94"/>
        <v>1</v>
      </c>
      <c r="AC275" s="36">
        <f t="shared" si="95"/>
        <v>0</v>
      </c>
      <c r="AD275" s="37"/>
      <c r="AE275" s="37"/>
      <c r="AF275" s="37">
        <v>0.52206457339764234</v>
      </c>
      <c r="AG275" s="37">
        <v>0.61453385809030303</v>
      </c>
    </row>
    <row r="276" spans="1:33" x14ac:dyDescent="0.3">
      <c r="A276" s="42"/>
      <c r="B276" s="42"/>
      <c r="C276" s="42"/>
      <c r="D276" s="26">
        <v>7.4</v>
      </c>
      <c r="E276" s="26">
        <v>4</v>
      </c>
      <c r="F276" s="26">
        <v>7</v>
      </c>
      <c r="G276" s="26">
        <v>96</v>
      </c>
      <c r="H276" s="26">
        <v>0.4</v>
      </c>
      <c r="I276" s="26">
        <v>73.3</v>
      </c>
      <c r="J276" s="26">
        <v>42.5</v>
      </c>
      <c r="K276" s="28">
        <f t="shared" si="31"/>
        <v>1.7247058823529411</v>
      </c>
      <c r="L276" s="26">
        <v>0.42</v>
      </c>
      <c r="M276" s="27"/>
      <c r="N276" s="27">
        <f t="shared" si="96"/>
        <v>0.96940000000000004</v>
      </c>
      <c r="O276" s="27">
        <f t="shared" si="97"/>
        <v>1.0345864770195246</v>
      </c>
      <c r="P276" s="27">
        <f t="shared" si="98"/>
        <v>0.43470176941176475</v>
      </c>
      <c r="Q276" s="27">
        <f t="shared" si="99"/>
        <v>5</v>
      </c>
      <c r="R276" s="27">
        <f t="shared" si="100"/>
        <v>1.2</v>
      </c>
      <c r="S276" s="28">
        <f t="shared" si="88"/>
        <v>13.4</v>
      </c>
      <c r="T276" s="28">
        <f t="shared" si="101"/>
        <v>0.42016958375878821</v>
      </c>
      <c r="U276" s="27">
        <f t="shared" si="102"/>
        <v>0.14436344918824284</v>
      </c>
      <c r="V276" s="26">
        <v>1</v>
      </c>
      <c r="W276" s="28">
        <f t="shared" si="89"/>
        <v>0.3435837689553447</v>
      </c>
      <c r="X276" s="27">
        <f t="shared" si="90"/>
        <v>35</v>
      </c>
      <c r="Y276" s="27">
        <f t="shared" si="91"/>
        <v>6.7633012810849102</v>
      </c>
      <c r="Z276" s="28">
        <f t="shared" si="92"/>
        <v>0.99999999999325584</v>
      </c>
      <c r="AA276" s="36">
        <f t="shared" si="93"/>
        <v>0.26800000000000002</v>
      </c>
      <c r="AB276" s="36">
        <f t="shared" si="94"/>
        <v>1</v>
      </c>
      <c r="AC276" s="36">
        <f t="shared" si="95"/>
        <v>0</v>
      </c>
      <c r="AD276" s="37"/>
      <c r="AE276" s="37"/>
      <c r="AF276" s="37">
        <v>0.71942308864041082</v>
      </c>
      <c r="AG276" s="37">
        <v>0.61084804532197867</v>
      </c>
    </row>
    <row r="277" spans="1:33" x14ac:dyDescent="0.3">
      <c r="A277" s="42"/>
      <c r="B277" s="42"/>
      <c r="C277" s="42"/>
      <c r="D277" s="26">
        <v>7.4</v>
      </c>
      <c r="E277" s="26">
        <v>5</v>
      </c>
      <c r="F277" s="26">
        <v>4</v>
      </c>
      <c r="G277" s="26">
        <v>100</v>
      </c>
      <c r="H277" s="26">
        <v>0.4</v>
      </c>
      <c r="I277" s="26">
        <v>91.3</v>
      </c>
      <c r="J277" s="26">
        <v>50.5</v>
      </c>
      <c r="K277" s="28">
        <f t="shared" si="31"/>
        <v>1.807920792079208</v>
      </c>
      <c r="L277" s="26">
        <v>0.43</v>
      </c>
      <c r="M277" s="27"/>
      <c r="N277" s="27">
        <f t="shared" si="96"/>
        <v>0.96174999999999999</v>
      </c>
      <c r="O277" s="27">
        <f t="shared" si="97"/>
        <v>1.0345864770195246</v>
      </c>
      <c r="P277" s="27">
        <f t="shared" si="98"/>
        <v>0.45207963366336634</v>
      </c>
      <c r="Q277" s="27">
        <f t="shared" si="99"/>
        <v>5</v>
      </c>
      <c r="R277" s="27">
        <f t="shared" si="100"/>
        <v>1.2</v>
      </c>
      <c r="S277" s="28">
        <f t="shared" si="88"/>
        <v>9.8000000000000007</v>
      </c>
      <c r="T277" s="28">
        <f t="shared" si="101"/>
        <v>0.43696650179087426</v>
      </c>
      <c r="U277" s="27">
        <f t="shared" si="102"/>
        <v>0.11136001398239161</v>
      </c>
      <c r="V277" s="26">
        <v>0</v>
      </c>
      <c r="W277" s="28">
        <f t="shared" si="89"/>
        <v>0.25484794263631422</v>
      </c>
      <c r="X277" s="27">
        <f t="shared" si="90"/>
        <v>35</v>
      </c>
      <c r="Y277" s="27">
        <f t="shared" si="91"/>
        <v>8.4596921857234832</v>
      </c>
      <c r="Z277" s="28">
        <f t="shared" si="92"/>
        <v>1</v>
      </c>
      <c r="AA277" s="36">
        <f t="shared" si="93"/>
        <v>0.19600000000000001</v>
      </c>
      <c r="AB277" s="36">
        <f t="shared" si="94"/>
        <v>0</v>
      </c>
      <c r="AC277" s="36">
        <f t="shared" si="95"/>
        <v>0</v>
      </c>
      <c r="AD277" s="37"/>
      <c r="AE277" s="37"/>
      <c r="AF277" s="37">
        <v>0.35078249946782175</v>
      </c>
      <c r="AG277" s="37">
        <v>0.36895514369853394</v>
      </c>
    </row>
    <row r="278" spans="1:33" x14ac:dyDescent="0.3">
      <c r="A278" s="42"/>
      <c r="B278" s="42"/>
      <c r="C278" s="42"/>
      <c r="D278" s="26">
        <v>7.4</v>
      </c>
      <c r="E278" s="26">
        <v>5.8</v>
      </c>
      <c r="F278" s="26">
        <v>7</v>
      </c>
      <c r="G278" s="26">
        <v>88</v>
      </c>
      <c r="H278" s="26">
        <v>0.4</v>
      </c>
      <c r="I278" s="26">
        <v>106.4</v>
      </c>
      <c r="J278" s="26">
        <v>57.6</v>
      </c>
      <c r="K278" s="28">
        <f t="shared" si="31"/>
        <v>1.8472222222222223</v>
      </c>
      <c r="L278" s="26">
        <v>0.43</v>
      </c>
      <c r="M278" s="27"/>
      <c r="N278" s="27">
        <f t="shared" si="96"/>
        <v>0.95562999999999998</v>
      </c>
      <c r="O278" s="27">
        <f t="shared" si="97"/>
        <v>1.0345864770195246</v>
      </c>
      <c r="P278" s="27">
        <f t="shared" si="98"/>
        <v>0.45896785277777774</v>
      </c>
      <c r="Q278" s="27">
        <f t="shared" si="99"/>
        <v>5</v>
      </c>
      <c r="R278" s="27">
        <f t="shared" si="100"/>
        <v>1.2</v>
      </c>
      <c r="S278" s="28">
        <f t="shared" si="88"/>
        <v>13.4</v>
      </c>
      <c r="T278" s="28">
        <f t="shared" si="101"/>
        <v>0.44362444606852924</v>
      </c>
      <c r="U278" s="27">
        <f t="shared" si="102"/>
        <v>0.14436344918824284</v>
      </c>
      <c r="V278" s="26">
        <v>1</v>
      </c>
      <c r="W278" s="28">
        <f t="shared" si="89"/>
        <v>0.32541815598219354</v>
      </c>
      <c r="X278" s="27">
        <f t="shared" si="90"/>
        <v>35</v>
      </c>
      <c r="Y278" s="27">
        <f t="shared" si="91"/>
        <v>7.4478976918731874</v>
      </c>
      <c r="Z278" s="28">
        <f t="shared" si="92"/>
        <v>0.99999999999995259</v>
      </c>
      <c r="AA278" s="36">
        <f t="shared" si="93"/>
        <v>0.26800000000000002</v>
      </c>
      <c r="AB278" s="36">
        <f t="shared" si="94"/>
        <v>1</v>
      </c>
      <c r="AC278" s="36">
        <f t="shared" si="95"/>
        <v>0</v>
      </c>
      <c r="AD278" s="37"/>
      <c r="AE278" s="37"/>
      <c r="AF278" s="37">
        <v>0.61655903693098701</v>
      </c>
      <c r="AG278" s="37">
        <v>0.61933462799546357</v>
      </c>
    </row>
    <row r="279" spans="1:33" x14ac:dyDescent="0.3">
      <c r="A279" s="42"/>
      <c r="B279" s="42"/>
      <c r="C279" s="42"/>
      <c r="D279" s="26">
        <v>7.4</v>
      </c>
      <c r="E279" s="26">
        <v>6.7</v>
      </c>
      <c r="F279" s="26">
        <v>5</v>
      </c>
      <c r="G279" s="26">
        <v>98</v>
      </c>
      <c r="H279" s="26">
        <v>0.4</v>
      </c>
      <c r="I279" s="26">
        <v>122.9</v>
      </c>
      <c r="J279" s="26">
        <v>65.099999999999994</v>
      </c>
      <c r="K279" s="28">
        <f t="shared" si="31"/>
        <v>1.8878648233486945</v>
      </c>
      <c r="L279" s="26">
        <v>0.43</v>
      </c>
      <c r="M279" s="27"/>
      <c r="N279" s="27">
        <f t="shared" si="96"/>
        <v>0.94874499999999995</v>
      </c>
      <c r="O279" s="27">
        <f t="shared" si="97"/>
        <v>1.0345864770195246</v>
      </c>
      <c r="P279" s="27">
        <f t="shared" si="98"/>
        <v>0.46568660107526888</v>
      </c>
      <c r="Q279" s="27">
        <f t="shared" si="99"/>
        <v>5</v>
      </c>
      <c r="R279" s="27">
        <f t="shared" si="100"/>
        <v>1.2</v>
      </c>
      <c r="S279" s="28">
        <f t="shared" si="88"/>
        <v>11</v>
      </c>
      <c r="T279" s="28">
        <f t="shared" si="101"/>
        <v>0.450118584979804</v>
      </c>
      <c r="U279" s="27">
        <f t="shared" si="102"/>
        <v>0.12204090780370019</v>
      </c>
      <c r="V279" s="26">
        <v>1</v>
      </c>
      <c r="W279" s="28">
        <f t="shared" si="89"/>
        <v>0.27113056842382088</v>
      </c>
      <c r="X279" s="27">
        <f t="shared" si="90"/>
        <v>35</v>
      </c>
      <c r="Y279" s="27">
        <f t="shared" si="91"/>
        <v>8.5317728774031636</v>
      </c>
      <c r="Z279" s="28">
        <f t="shared" si="92"/>
        <v>1</v>
      </c>
      <c r="AA279" s="36">
        <f t="shared" si="93"/>
        <v>0.22</v>
      </c>
      <c r="AB279" s="36">
        <f t="shared" si="94"/>
        <v>1</v>
      </c>
      <c r="AC279" s="36">
        <f t="shared" si="95"/>
        <v>0</v>
      </c>
      <c r="AD279" s="37"/>
      <c r="AE279" s="37"/>
      <c r="AF279" s="37">
        <v>0.49563035183306553</v>
      </c>
      <c r="AG279" s="37">
        <v>0.60218546828643904</v>
      </c>
    </row>
    <row r="280" spans="1:33" x14ac:dyDescent="0.3">
      <c r="A280" s="42"/>
      <c r="B280" s="42"/>
      <c r="C280" s="42"/>
      <c r="D280" s="26">
        <v>7.4</v>
      </c>
      <c r="E280" s="26">
        <v>8</v>
      </c>
      <c r="F280" s="26">
        <v>7</v>
      </c>
      <c r="G280" s="26">
        <v>100</v>
      </c>
      <c r="H280" s="26">
        <v>0.4</v>
      </c>
      <c r="I280" s="26">
        <v>146.6</v>
      </c>
      <c r="J280" s="26">
        <v>75.8</v>
      </c>
      <c r="K280" s="28">
        <f t="shared" si="31"/>
        <v>1.9340369393139842</v>
      </c>
      <c r="L280" s="26">
        <v>0.44</v>
      </c>
      <c r="M280" s="27"/>
      <c r="N280" s="27">
        <f t="shared" si="96"/>
        <v>0.93879999999999997</v>
      </c>
      <c r="O280" s="27">
        <f t="shared" si="97"/>
        <v>1.0345864770195246</v>
      </c>
      <c r="P280" s="27">
        <f t="shared" si="98"/>
        <v>0.47207520844327178</v>
      </c>
      <c r="Q280" s="27">
        <f t="shared" si="99"/>
        <v>5</v>
      </c>
      <c r="R280" s="27">
        <f t="shared" si="100"/>
        <v>1.2</v>
      </c>
      <c r="S280" s="28">
        <f t="shared" si="88"/>
        <v>13.4</v>
      </c>
      <c r="T280" s="28">
        <f t="shared" si="101"/>
        <v>0.45629361965298804</v>
      </c>
      <c r="U280" s="27">
        <f t="shared" si="102"/>
        <v>0.14436344918824284</v>
      </c>
      <c r="V280" s="26">
        <v>0</v>
      </c>
      <c r="W280" s="28">
        <f t="shared" si="89"/>
        <v>0.31638279162884514</v>
      </c>
      <c r="X280" s="27">
        <f t="shared" si="90"/>
        <v>35</v>
      </c>
      <c r="Y280" s="27">
        <f t="shared" si="91"/>
        <v>7.9630816338869277</v>
      </c>
      <c r="Z280" s="28">
        <f t="shared" si="92"/>
        <v>0.99999999999999911</v>
      </c>
      <c r="AA280" s="36">
        <f t="shared" si="93"/>
        <v>0.26800000000000002</v>
      </c>
      <c r="AB280" s="36">
        <f t="shared" si="94"/>
        <v>0</v>
      </c>
      <c r="AC280" s="36">
        <f t="shared" si="95"/>
        <v>0</v>
      </c>
      <c r="AD280" s="37"/>
      <c r="AE280" s="37"/>
      <c r="AF280" s="37">
        <v>0.53081334090217447</v>
      </c>
      <c r="AG280" s="37">
        <v>0.63398007248195243</v>
      </c>
    </row>
    <row r="281" spans="1:33" x14ac:dyDescent="0.3">
      <c r="A281" s="42"/>
      <c r="B281" s="42"/>
      <c r="C281" s="42"/>
      <c r="D281" s="26">
        <v>7.4</v>
      </c>
      <c r="E281" s="26">
        <v>1</v>
      </c>
      <c r="F281" s="26">
        <v>5</v>
      </c>
      <c r="G281" s="26">
        <v>95</v>
      </c>
      <c r="H281" s="26">
        <v>0.4</v>
      </c>
      <c r="I281" s="26">
        <v>18.100000000000001</v>
      </c>
      <c r="J281" s="26">
        <v>8.1</v>
      </c>
      <c r="K281" s="28">
        <f t="shared" si="31"/>
        <v>2.2345679012345681</v>
      </c>
      <c r="L281" s="26">
        <v>0.56000000000000005</v>
      </c>
      <c r="M281" s="27"/>
      <c r="N281" s="27">
        <f t="shared" si="96"/>
        <v>0.99234999999999995</v>
      </c>
      <c r="O281" s="27">
        <f t="shared" si="97"/>
        <v>1.0345864770195246</v>
      </c>
      <c r="P281" s="27">
        <f t="shared" si="98"/>
        <v>0.57654309876543208</v>
      </c>
      <c r="Q281" s="27">
        <f t="shared" si="99"/>
        <v>5</v>
      </c>
      <c r="R281" s="27">
        <f t="shared" si="100"/>
        <v>1.2</v>
      </c>
      <c r="S281" s="28">
        <f t="shared" si="88"/>
        <v>11</v>
      </c>
      <c r="T281" s="28">
        <f t="shared" si="101"/>
        <v>0.55726912304746046</v>
      </c>
      <c r="U281" s="27">
        <f t="shared" si="102"/>
        <v>0.12204090780370019</v>
      </c>
      <c r="V281" s="26">
        <v>0</v>
      </c>
      <c r="W281" s="28">
        <f t="shared" si="89"/>
        <v>0.21899815144308013</v>
      </c>
      <c r="X281" s="27">
        <f t="shared" si="90"/>
        <v>35</v>
      </c>
      <c r="Y281" s="27">
        <f t="shared" si="91"/>
        <v>6.7292884120249745</v>
      </c>
      <c r="Z281" s="28">
        <f t="shared" si="92"/>
        <v>0.99999999999147526</v>
      </c>
      <c r="AA281" s="36">
        <f t="shared" si="93"/>
        <v>0.22</v>
      </c>
      <c r="AB281" s="36">
        <f t="shared" si="94"/>
        <v>0</v>
      </c>
      <c r="AC281" s="36">
        <f t="shared" si="95"/>
        <v>0</v>
      </c>
      <c r="AD281" s="37"/>
      <c r="AE281" s="37"/>
      <c r="AF281" s="37">
        <v>0.57911521589750514</v>
      </c>
      <c r="AG281" s="37">
        <v>0.60952681109266982</v>
      </c>
    </row>
    <row r="282" spans="1:33" x14ac:dyDescent="0.3">
      <c r="A282" s="42"/>
      <c r="B282" s="42"/>
      <c r="C282" s="42"/>
      <c r="D282" s="26">
        <v>7.4</v>
      </c>
      <c r="E282" s="26">
        <v>1.8</v>
      </c>
      <c r="F282" s="26">
        <v>5</v>
      </c>
      <c r="G282" s="26">
        <v>99</v>
      </c>
      <c r="H282" s="26">
        <v>0.4</v>
      </c>
      <c r="I282" s="26">
        <v>32.5</v>
      </c>
      <c r="J282" s="26">
        <v>14.5</v>
      </c>
      <c r="K282" s="28">
        <f t="shared" si="31"/>
        <v>2.2413793103448274</v>
      </c>
      <c r="L282" s="26">
        <v>0.56000000000000005</v>
      </c>
      <c r="M282" s="27"/>
      <c r="N282" s="27">
        <f t="shared" si="96"/>
        <v>0.98623000000000005</v>
      </c>
      <c r="O282" s="27">
        <f t="shared" si="97"/>
        <v>1.0345864770195246</v>
      </c>
      <c r="P282" s="27">
        <f t="shared" si="98"/>
        <v>0.57473403448275873</v>
      </c>
      <c r="Q282" s="27">
        <f t="shared" si="99"/>
        <v>5</v>
      </c>
      <c r="R282" s="27">
        <f t="shared" si="100"/>
        <v>1.2</v>
      </c>
      <c r="S282" s="28">
        <f t="shared" si="88"/>
        <v>11</v>
      </c>
      <c r="T282" s="28">
        <f t="shared" si="101"/>
        <v>0.55552053622281439</v>
      </c>
      <c r="U282" s="27">
        <f t="shared" si="102"/>
        <v>0.12204090780370019</v>
      </c>
      <c r="V282" s="26">
        <v>0</v>
      </c>
      <c r="W282" s="28">
        <f t="shared" si="89"/>
        <v>0.21968748200291674</v>
      </c>
      <c r="X282" s="27">
        <f t="shared" si="90"/>
        <v>35</v>
      </c>
      <c r="Y282" s="27">
        <f t="shared" si="91"/>
        <v>7.5117299162685134</v>
      </c>
      <c r="Z282" s="28">
        <f t="shared" si="92"/>
        <v>0.9999999999999708</v>
      </c>
      <c r="AA282" s="36">
        <f t="shared" si="93"/>
        <v>0.22</v>
      </c>
      <c r="AB282" s="36">
        <f t="shared" si="94"/>
        <v>0</v>
      </c>
      <c r="AC282" s="36">
        <f t="shared" si="95"/>
        <v>0</v>
      </c>
      <c r="AD282" s="37"/>
      <c r="AE282" s="37"/>
      <c r="AF282" s="37">
        <v>0.57772671971915102</v>
      </c>
      <c r="AG282" s="37">
        <v>0.59947744211842302</v>
      </c>
    </row>
    <row r="283" spans="1:33" x14ac:dyDescent="0.3">
      <c r="A283" s="42"/>
      <c r="B283" s="42"/>
      <c r="C283" s="42"/>
      <c r="D283" s="26">
        <v>7.4</v>
      </c>
      <c r="E283" s="26">
        <v>2.9</v>
      </c>
      <c r="F283" s="26">
        <v>5</v>
      </c>
      <c r="G283" s="26">
        <v>91</v>
      </c>
      <c r="H283" s="26">
        <v>0.4</v>
      </c>
      <c r="I283" s="26">
        <v>53</v>
      </c>
      <c r="J283" s="26">
        <v>24</v>
      </c>
      <c r="K283" s="28">
        <f t="shared" si="31"/>
        <v>2.2083333333333335</v>
      </c>
      <c r="L283" s="26">
        <v>0.54</v>
      </c>
      <c r="M283" s="27"/>
      <c r="N283" s="27">
        <f t="shared" si="96"/>
        <v>0.97781499999999999</v>
      </c>
      <c r="O283" s="27">
        <f t="shared" si="97"/>
        <v>1.0345864770195246</v>
      </c>
      <c r="P283" s="27">
        <f t="shared" si="98"/>
        <v>0.56142877916666667</v>
      </c>
      <c r="Q283" s="27">
        <f t="shared" si="99"/>
        <v>5</v>
      </c>
      <c r="R283" s="27">
        <f t="shared" si="100"/>
        <v>1.2</v>
      </c>
      <c r="S283" s="28">
        <f t="shared" si="88"/>
        <v>11</v>
      </c>
      <c r="T283" s="28">
        <f t="shared" si="101"/>
        <v>0.54266007882110712</v>
      </c>
      <c r="U283" s="27">
        <f t="shared" si="102"/>
        <v>0.12204090780370019</v>
      </c>
      <c r="V283" s="26">
        <v>1</v>
      </c>
      <c r="W283" s="28">
        <f t="shared" si="89"/>
        <v>0.22489383790461598</v>
      </c>
      <c r="X283" s="27">
        <f t="shared" si="90"/>
        <v>35</v>
      </c>
      <c r="Y283" s="27">
        <f t="shared" si="91"/>
        <v>8.0867158467710674</v>
      </c>
      <c r="Z283" s="28">
        <f t="shared" si="92"/>
        <v>0.99999999999999967</v>
      </c>
      <c r="AA283" s="36">
        <f t="shared" si="93"/>
        <v>0.22</v>
      </c>
      <c r="AB283" s="36">
        <f t="shared" si="94"/>
        <v>1</v>
      </c>
      <c r="AC283" s="36">
        <f t="shared" si="95"/>
        <v>0</v>
      </c>
      <c r="AD283" s="37"/>
      <c r="AE283" s="37"/>
      <c r="AF283" s="37">
        <v>0.54748808557366679</v>
      </c>
      <c r="AG283" s="37">
        <v>0.59606432397774056</v>
      </c>
    </row>
    <row r="284" spans="1:33" x14ac:dyDescent="0.3">
      <c r="A284" s="42"/>
      <c r="B284" s="42"/>
      <c r="C284" s="42"/>
      <c r="D284" s="26">
        <v>7.4</v>
      </c>
      <c r="E284" s="26">
        <v>4</v>
      </c>
      <c r="F284" s="26">
        <v>3</v>
      </c>
      <c r="G284" s="26">
        <v>78</v>
      </c>
      <c r="H284" s="26">
        <v>0.4</v>
      </c>
      <c r="I284" s="26">
        <v>73.7</v>
      </c>
      <c r="J284" s="26">
        <v>33.700000000000003</v>
      </c>
      <c r="K284" s="28">
        <f t="shared" si="31"/>
        <v>2.1869436201780412</v>
      </c>
      <c r="L284" s="26">
        <v>0.53</v>
      </c>
      <c r="M284" s="27"/>
      <c r="N284" s="27">
        <f t="shared" si="96"/>
        <v>0.96940000000000004</v>
      </c>
      <c r="O284" s="27">
        <f t="shared" si="97"/>
        <v>1.0345864770195246</v>
      </c>
      <c r="P284" s="27">
        <f t="shared" si="98"/>
        <v>0.55120601780415435</v>
      </c>
      <c r="Q284" s="27">
        <f t="shared" si="99"/>
        <v>5</v>
      </c>
      <c r="R284" s="27">
        <f t="shared" si="100"/>
        <v>1.2</v>
      </c>
      <c r="S284" s="28">
        <f t="shared" si="88"/>
        <v>8.6</v>
      </c>
      <c r="T284" s="28">
        <f t="shared" si="101"/>
        <v>0.53277906685199417</v>
      </c>
      <c r="U284" s="27">
        <f t="shared" si="102"/>
        <v>0.10098736556838772</v>
      </c>
      <c r="V284" s="26">
        <v>1</v>
      </c>
      <c r="W284" s="28">
        <f t="shared" si="89"/>
        <v>0.18954829844401896</v>
      </c>
      <c r="X284" s="27">
        <f t="shared" si="90"/>
        <v>35</v>
      </c>
      <c r="Y284" s="27">
        <f t="shared" si="91"/>
        <v>9.3056679440089649</v>
      </c>
      <c r="Z284" s="28">
        <f t="shared" si="92"/>
        <v>1</v>
      </c>
      <c r="AA284" s="36">
        <f t="shared" si="93"/>
        <v>0.17199999999999999</v>
      </c>
      <c r="AB284" s="36">
        <f t="shared" si="94"/>
        <v>1</v>
      </c>
      <c r="AC284" s="36">
        <f t="shared" si="95"/>
        <v>0</v>
      </c>
      <c r="AD284" s="37"/>
      <c r="AE284" s="37"/>
      <c r="AF284" s="37">
        <v>0.53739479613366214</v>
      </c>
      <c r="AG284" s="37">
        <v>0.56454586187749356</v>
      </c>
    </row>
    <row r="285" spans="1:33" x14ac:dyDescent="0.3">
      <c r="A285" s="42"/>
      <c r="B285" s="42"/>
      <c r="C285" s="42"/>
      <c r="D285" s="26">
        <v>7.4</v>
      </c>
      <c r="E285" s="26">
        <v>5</v>
      </c>
      <c r="F285" s="26">
        <v>16</v>
      </c>
      <c r="G285" s="26">
        <v>92</v>
      </c>
      <c r="H285" s="26">
        <v>0.4</v>
      </c>
      <c r="I285" s="26">
        <v>92.9</v>
      </c>
      <c r="J285" s="26">
        <v>42.9</v>
      </c>
      <c r="K285" s="28">
        <f t="shared" si="31"/>
        <v>2.1655011655011656</v>
      </c>
      <c r="L285" s="26">
        <v>0.51</v>
      </c>
      <c r="M285" s="27"/>
      <c r="N285" s="27">
        <f t="shared" si="96"/>
        <v>0.96174999999999999</v>
      </c>
      <c r="O285" s="27">
        <f t="shared" si="97"/>
        <v>1.0345864770195246</v>
      </c>
      <c r="P285" s="27">
        <f t="shared" si="98"/>
        <v>0.54149439393939403</v>
      </c>
      <c r="Q285" s="27">
        <f t="shared" si="99"/>
        <v>5</v>
      </c>
      <c r="R285" s="27">
        <f t="shared" si="100"/>
        <v>1.2</v>
      </c>
      <c r="S285" s="28">
        <f t="shared" si="88"/>
        <v>24.2</v>
      </c>
      <c r="T285" s="28">
        <f t="shared" si="101"/>
        <v>0.52339210493003097</v>
      </c>
      <c r="U285" s="27">
        <f t="shared" si="102"/>
        <v>0.27690710007315766</v>
      </c>
      <c r="V285" s="26">
        <v>1</v>
      </c>
      <c r="W285" s="28">
        <f t="shared" si="89"/>
        <v>0.52906243228520933</v>
      </c>
      <c r="X285" s="27">
        <f t="shared" si="90"/>
        <v>35</v>
      </c>
      <c r="Y285" s="27">
        <f t="shared" si="91"/>
        <v>4.0598562601741479</v>
      </c>
      <c r="Z285" s="28">
        <f t="shared" si="92"/>
        <v>0.99997544853268827</v>
      </c>
      <c r="AA285" s="36">
        <f t="shared" si="93"/>
        <v>0.48399999999999999</v>
      </c>
      <c r="AB285" s="36">
        <f t="shared" si="94"/>
        <v>1</v>
      </c>
      <c r="AC285" s="36">
        <f t="shared" si="95"/>
        <v>0</v>
      </c>
      <c r="AD285" s="37"/>
      <c r="AE285" s="37"/>
      <c r="AF285" s="37">
        <v>0.80154023198526736</v>
      </c>
      <c r="AG285" s="37">
        <v>0.75998653648978343</v>
      </c>
    </row>
    <row r="286" spans="1:33" x14ac:dyDescent="0.3">
      <c r="A286" s="42"/>
      <c r="B286" s="42"/>
      <c r="C286" s="42"/>
      <c r="D286" s="26">
        <v>7.4</v>
      </c>
      <c r="E286" s="26">
        <v>6.1</v>
      </c>
      <c r="F286" s="26">
        <v>16</v>
      </c>
      <c r="G286" s="26">
        <v>80</v>
      </c>
      <c r="H286" s="26">
        <v>0.4</v>
      </c>
      <c r="I286" s="26">
        <v>114.6</v>
      </c>
      <c r="J286" s="26">
        <v>53.6</v>
      </c>
      <c r="K286" s="28">
        <f t="shared" si="31"/>
        <v>2.1380597014925371</v>
      </c>
      <c r="L286" s="26">
        <v>0.5</v>
      </c>
      <c r="M286" s="27"/>
      <c r="N286" s="27">
        <f t="shared" si="96"/>
        <v>0.95333500000000004</v>
      </c>
      <c r="O286" s="27">
        <f t="shared" si="97"/>
        <v>1.0345864770195246</v>
      </c>
      <c r="P286" s="27">
        <f t="shared" si="98"/>
        <v>0.52995465783582085</v>
      </c>
      <c r="Q286" s="27">
        <f t="shared" si="99"/>
        <v>5</v>
      </c>
      <c r="R286" s="27">
        <f t="shared" si="100"/>
        <v>1.2</v>
      </c>
      <c r="S286" s="28">
        <f t="shared" si="88"/>
        <v>24.2</v>
      </c>
      <c r="T286" s="28">
        <f t="shared" si="101"/>
        <v>0.5122381450050788</v>
      </c>
      <c r="U286" s="27">
        <f t="shared" si="102"/>
        <v>0.27690710007315766</v>
      </c>
      <c r="V286" s="26">
        <v>1</v>
      </c>
      <c r="W286" s="28">
        <f t="shared" si="89"/>
        <v>0.54058274022215225</v>
      </c>
      <c r="X286" s="27">
        <f t="shared" si="90"/>
        <v>35</v>
      </c>
      <c r="Y286" s="27">
        <f t="shared" si="91"/>
        <v>4.2587363294986247</v>
      </c>
      <c r="Z286" s="28">
        <f t="shared" si="92"/>
        <v>0.99998972071034442</v>
      </c>
      <c r="AA286" s="36">
        <f t="shared" si="93"/>
        <v>0.48399999999999999</v>
      </c>
      <c r="AB286" s="36">
        <f t="shared" si="94"/>
        <v>1</v>
      </c>
      <c r="AC286" s="36">
        <f t="shared" si="95"/>
        <v>0</v>
      </c>
      <c r="AD286" s="37"/>
      <c r="AE286" s="37"/>
      <c r="AF286" s="37">
        <v>0.8796668409886691</v>
      </c>
      <c r="AG286" s="37">
        <v>0.70312202962560799</v>
      </c>
    </row>
    <row r="287" spans="1:33" x14ac:dyDescent="0.3">
      <c r="A287" s="42"/>
      <c r="B287" s="42"/>
      <c r="C287" s="42"/>
      <c r="D287" s="26">
        <v>7.4</v>
      </c>
      <c r="E287" s="26">
        <v>7.5</v>
      </c>
      <c r="F287" s="26">
        <v>38</v>
      </c>
      <c r="G287" s="26">
        <v>41</v>
      </c>
      <c r="H287" s="26">
        <v>0.4</v>
      </c>
      <c r="I287" s="26">
        <v>142.6</v>
      </c>
      <c r="J287" s="26">
        <v>67.599999999999994</v>
      </c>
      <c r="K287" s="28">
        <f t="shared" si="31"/>
        <v>2.109467455621302</v>
      </c>
      <c r="L287" s="26">
        <v>0.48</v>
      </c>
      <c r="M287" s="27"/>
      <c r="N287" s="27">
        <f t="shared" si="96"/>
        <v>0.94262500000000005</v>
      </c>
      <c r="O287" s="27">
        <f t="shared" si="97"/>
        <v>1.0345864770195246</v>
      </c>
      <c r="P287" s="27">
        <f t="shared" si="98"/>
        <v>0.51699355769230781</v>
      </c>
      <c r="Q287" s="27">
        <f t="shared" si="99"/>
        <v>5</v>
      </c>
      <c r="R287" s="27">
        <f t="shared" si="100"/>
        <v>1.2</v>
      </c>
      <c r="S287" s="28">
        <f t="shared" si="88"/>
        <v>50</v>
      </c>
      <c r="T287" s="28">
        <f t="shared" si="101"/>
        <v>0.49971033758500516</v>
      </c>
      <c r="U287" s="27">
        <f t="shared" si="102"/>
        <v>0.30303870636902364</v>
      </c>
      <c r="V287" s="26">
        <v>0</v>
      </c>
      <c r="W287" s="28">
        <f t="shared" si="89"/>
        <v>5</v>
      </c>
      <c r="X287" s="27">
        <f t="shared" si="90"/>
        <v>35</v>
      </c>
      <c r="Y287" s="27">
        <f t="shared" si="91"/>
        <v>-4.834300352984747</v>
      </c>
      <c r="Z287" s="28">
        <f t="shared" si="92"/>
        <v>6.6807361360033736E-7</v>
      </c>
      <c r="AA287" s="36">
        <f t="shared" si="93"/>
        <v>1</v>
      </c>
      <c r="AB287" s="36">
        <f t="shared" si="94"/>
        <v>0</v>
      </c>
      <c r="AC287" s="36">
        <f t="shared" si="95"/>
        <v>1</v>
      </c>
      <c r="AD287" s="37"/>
      <c r="AE287" s="37"/>
      <c r="AF287" s="37">
        <v>4.0753085477023457E-2</v>
      </c>
      <c r="AG287" s="37">
        <v>0.10213784323042562</v>
      </c>
    </row>
    <row r="288" spans="1:33" x14ac:dyDescent="0.3">
      <c r="A288" s="42"/>
      <c r="B288" s="42"/>
      <c r="C288" s="42"/>
      <c r="D288" s="26">
        <v>7.4</v>
      </c>
      <c r="E288" s="26">
        <v>1.3</v>
      </c>
      <c r="F288" s="26">
        <v>5</v>
      </c>
      <c r="G288" s="26">
        <v>84</v>
      </c>
      <c r="H288" s="26">
        <v>0.4</v>
      </c>
      <c r="I288" s="26">
        <v>20.5</v>
      </c>
      <c r="J288" s="26">
        <v>12.5</v>
      </c>
      <c r="K288" s="28">
        <f t="shared" si="31"/>
        <v>1.64</v>
      </c>
      <c r="L288" s="26">
        <v>0.41</v>
      </c>
      <c r="M288" s="27"/>
      <c r="N288" s="27">
        <f t="shared" si="96"/>
        <v>0.99005500000000002</v>
      </c>
      <c r="O288" s="27">
        <f t="shared" si="97"/>
        <v>1.0345864770195246</v>
      </c>
      <c r="P288" s="27">
        <f t="shared" si="98"/>
        <v>0.42215945199999999</v>
      </c>
      <c r="Q288" s="27">
        <f t="shared" si="99"/>
        <v>5</v>
      </c>
      <c r="R288" s="27">
        <f t="shared" si="100"/>
        <v>1.2</v>
      </c>
      <c r="S288" s="28">
        <f t="shared" si="88"/>
        <v>11</v>
      </c>
      <c r="T288" s="28">
        <f t="shared" si="101"/>
        <v>0.40804655906210252</v>
      </c>
      <c r="U288" s="27">
        <f t="shared" si="102"/>
        <v>0.12204090780370019</v>
      </c>
      <c r="V288" s="26">
        <v>1</v>
      </c>
      <c r="W288" s="28">
        <f t="shared" si="89"/>
        <v>0.29908574179429903</v>
      </c>
      <c r="X288" s="27">
        <f t="shared" si="90"/>
        <v>35</v>
      </c>
      <c r="Y288" s="27">
        <f t="shared" si="91"/>
        <v>5.7862863548917955</v>
      </c>
      <c r="Z288" s="28">
        <f t="shared" si="92"/>
        <v>0.99999999640202475</v>
      </c>
      <c r="AA288" s="36">
        <f t="shared" si="93"/>
        <v>0.22</v>
      </c>
      <c r="AB288" s="36">
        <f t="shared" si="94"/>
        <v>1</v>
      </c>
      <c r="AC288" s="36">
        <f t="shared" si="95"/>
        <v>0</v>
      </c>
      <c r="AD288" s="37"/>
      <c r="AE288" s="37"/>
      <c r="AF288" s="37">
        <v>0.53897699486081707</v>
      </c>
      <c r="AG288" s="37">
        <v>0.58598099020742034</v>
      </c>
    </row>
    <row r="289" spans="1:33" x14ac:dyDescent="0.3">
      <c r="A289" s="42"/>
      <c r="B289" s="42"/>
      <c r="C289" s="42"/>
      <c r="D289" s="26">
        <v>7.4</v>
      </c>
      <c r="E289" s="26">
        <v>2.1</v>
      </c>
      <c r="F289" s="26">
        <v>11</v>
      </c>
      <c r="G289" s="26">
        <v>91</v>
      </c>
      <c r="H289" s="26">
        <v>0.4</v>
      </c>
      <c r="I289" s="26">
        <v>35.700000000000003</v>
      </c>
      <c r="J289" s="26">
        <v>19.7</v>
      </c>
      <c r="K289" s="28">
        <f t="shared" si="31"/>
        <v>1.8121827411167515</v>
      </c>
      <c r="L289" s="26">
        <v>0.45</v>
      </c>
      <c r="M289" s="27"/>
      <c r="N289" s="27">
        <f t="shared" si="96"/>
        <v>0.983935</v>
      </c>
      <c r="O289" s="27">
        <f t="shared" si="97"/>
        <v>1.0345864770195246</v>
      </c>
      <c r="P289" s="27">
        <f t="shared" si="98"/>
        <v>0.46359820659898482</v>
      </c>
      <c r="Q289" s="27">
        <f t="shared" si="99"/>
        <v>5</v>
      </c>
      <c r="R289" s="27">
        <f t="shared" si="100"/>
        <v>1.2</v>
      </c>
      <c r="S289" s="28">
        <f t="shared" si="88"/>
        <v>18.2</v>
      </c>
      <c r="T289" s="28">
        <f t="shared" si="101"/>
        <v>0.44810000603771266</v>
      </c>
      <c r="U289" s="27">
        <f t="shared" si="102"/>
        <v>0.19407628144378197</v>
      </c>
      <c r="V289" s="26">
        <v>1</v>
      </c>
      <c r="W289" s="28">
        <f t="shared" si="89"/>
        <v>0.43310930334477227</v>
      </c>
      <c r="X289" s="27">
        <f t="shared" si="90"/>
        <v>35</v>
      </c>
      <c r="Y289" s="27">
        <f t="shared" si="91"/>
        <v>4.3382542042533521</v>
      </c>
      <c r="Z289" s="28">
        <f t="shared" si="92"/>
        <v>0.99999281905076798</v>
      </c>
      <c r="AA289" s="36">
        <f t="shared" si="93"/>
        <v>0.36399999999999999</v>
      </c>
      <c r="AB289" s="36">
        <f t="shared" si="94"/>
        <v>1</v>
      </c>
      <c r="AC289" s="36">
        <f t="shared" si="95"/>
        <v>0</v>
      </c>
      <c r="AD289" s="37"/>
      <c r="AE289" s="37"/>
      <c r="AF289" s="37">
        <v>0.75718133548568034</v>
      </c>
      <c r="AG289" s="37">
        <v>0.701425508016013</v>
      </c>
    </row>
    <row r="290" spans="1:33" x14ac:dyDescent="0.3">
      <c r="A290" s="42"/>
      <c r="B290" s="42"/>
      <c r="C290" s="42"/>
      <c r="D290" s="26">
        <v>7.4</v>
      </c>
      <c r="E290" s="26">
        <v>3</v>
      </c>
      <c r="F290" s="26">
        <v>6</v>
      </c>
      <c r="G290" s="26">
        <v>97</v>
      </c>
      <c r="H290" s="26">
        <v>0.4</v>
      </c>
      <c r="I290" s="26">
        <v>51.5</v>
      </c>
      <c r="J290" s="26">
        <v>26.5</v>
      </c>
      <c r="K290" s="28">
        <f t="shared" si="31"/>
        <v>1.9433962264150944</v>
      </c>
      <c r="L290" s="26">
        <v>0.47</v>
      </c>
      <c r="M290" s="27"/>
      <c r="N290" s="27">
        <f t="shared" si="96"/>
        <v>0.97704999999999997</v>
      </c>
      <c r="O290" s="27">
        <f t="shared" si="97"/>
        <v>1.0345864770195246</v>
      </c>
      <c r="P290" s="27">
        <f t="shared" si="98"/>
        <v>0.49368677358490565</v>
      </c>
      <c r="Q290" s="27">
        <f t="shared" si="99"/>
        <v>5</v>
      </c>
      <c r="R290" s="27">
        <f t="shared" si="100"/>
        <v>1.2</v>
      </c>
      <c r="S290" s="28">
        <f t="shared" si="88"/>
        <v>12.2</v>
      </c>
      <c r="T290" s="28">
        <f t="shared" si="101"/>
        <v>0.47718270492683895</v>
      </c>
      <c r="U290" s="27">
        <f t="shared" si="102"/>
        <v>0.13303475154594152</v>
      </c>
      <c r="V290" s="26">
        <v>1</v>
      </c>
      <c r="W290" s="28">
        <f t="shared" si="89"/>
        <v>0.27879206470053908</v>
      </c>
      <c r="X290" s="27">
        <f t="shared" si="90"/>
        <v>35</v>
      </c>
      <c r="Y290" s="27">
        <f t="shared" si="91"/>
        <v>7.1659387497194631</v>
      </c>
      <c r="Z290" s="28">
        <f t="shared" si="92"/>
        <v>0.99999999999961375</v>
      </c>
      <c r="AA290" s="36">
        <f t="shared" si="93"/>
        <v>0.24399999999999999</v>
      </c>
      <c r="AB290" s="36">
        <f t="shared" si="94"/>
        <v>1</v>
      </c>
      <c r="AC290" s="36">
        <f t="shared" si="95"/>
        <v>0</v>
      </c>
      <c r="AD290" s="37"/>
      <c r="AE290" s="37"/>
      <c r="AF290" s="37">
        <v>0.58160043784375981</v>
      </c>
      <c r="AG290" s="37">
        <v>0.53077548137581076</v>
      </c>
    </row>
    <row r="291" spans="1:33" x14ac:dyDescent="0.3">
      <c r="A291" s="42"/>
      <c r="B291" s="42"/>
      <c r="C291" s="42"/>
      <c r="D291" s="26">
        <v>7.4</v>
      </c>
      <c r="E291" s="26">
        <v>4</v>
      </c>
      <c r="F291" s="26">
        <v>7</v>
      </c>
      <c r="G291" s="26">
        <v>83</v>
      </c>
      <c r="H291" s="26">
        <v>0.4</v>
      </c>
      <c r="I291" s="26">
        <v>69.7</v>
      </c>
      <c r="J291" s="26">
        <v>34.700000000000003</v>
      </c>
      <c r="K291" s="28">
        <f t="shared" si="31"/>
        <v>2.0086455331412103</v>
      </c>
      <c r="L291" s="26">
        <v>0.48</v>
      </c>
      <c r="M291" s="27"/>
      <c r="N291" s="27">
        <f t="shared" si="96"/>
        <v>0.96940000000000004</v>
      </c>
      <c r="O291" s="27">
        <f t="shared" si="97"/>
        <v>1.0345864770195246</v>
      </c>
      <c r="P291" s="27">
        <f t="shared" si="98"/>
        <v>0.50626705475504319</v>
      </c>
      <c r="Q291" s="27">
        <f t="shared" si="99"/>
        <v>5</v>
      </c>
      <c r="R291" s="27">
        <f t="shared" si="100"/>
        <v>1.2</v>
      </c>
      <c r="S291" s="28">
        <f t="shared" si="88"/>
        <v>13.4</v>
      </c>
      <c r="T291" s="28">
        <f t="shared" si="101"/>
        <v>0.48934242424424129</v>
      </c>
      <c r="U291" s="27">
        <f t="shared" si="102"/>
        <v>0.14436344918824284</v>
      </c>
      <c r="V291" s="26">
        <v>1</v>
      </c>
      <c r="W291" s="28">
        <f t="shared" si="89"/>
        <v>0.29501519188981651</v>
      </c>
      <c r="X291" s="27">
        <f t="shared" si="90"/>
        <v>35</v>
      </c>
      <c r="Y291" s="27">
        <f t="shared" si="91"/>
        <v>7.2372991863308691</v>
      </c>
      <c r="Z291" s="28">
        <f t="shared" si="92"/>
        <v>0.99999999999977118</v>
      </c>
      <c r="AA291" s="36">
        <f t="shared" si="93"/>
        <v>0.26800000000000002</v>
      </c>
      <c r="AB291" s="36">
        <f t="shared" si="94"/>
        <v>1</v>
      </c>
      <c r="AC291" s="36">
        <f t="shared" si="95"/>
        <v>0</v>
      </c>
      <c r="AD291" s="37"/>
      <c r="AE291" s="37"/>
      <c r="AF291" s="37">
        <v>0.78850596491164626</v>
      </c>
      <c r="AG291" s="37">
        <v>0.72754088290639196</v>
      </c>
    </row>
    <row r="292" spans="1:33" x14ac:dyDescent="0.3">
      <c r="A292" s="42"/>
      <c r="B292" s="42"/>
      <c r="C292" s="42"/>
      <c r="D292" s="26">
        <v>7.4</v>
      </c>
      <c r="E292" s="26">
        <v>5</v>
      </c>
      <c r="F292" s="26">
        <v>15</v>
      </c>
      <c r="G292" s="26">
        <v>54</v>
      </c>
      <c r="H292" s="26">
        <v>0.4</v>
      </c>
      <c r="I292" s="26">
        <v>89.3</v>
      </c>
      <c r="J292" s="26">
        <v>44.3</v>
      </c>
      <c r="K292" s="28">
        <f t="shared" si="31"/>
        <v>2.0158013544018059</v>
      </c>
      <c r="L292" s="26">
        <v>0.48</v>
      </c>
      <c r="M292" s="27"/>
      <c r="N292" s="27">
        <f t="shared" si="96"/>
        <v>0.96174999999999999</v>
      </c>
      <c r="O292" s="27">
        <f t="shared" si="97"/>
        <v>1.0345864770195246</v>
      </c>
      <c r="P292" s="27">
        <f t="shared" si="98"/>
        <v>0.50406120767494367</v>
      </c>
      <c r="Q292" s="27">
        <f t="shared" si="99"/>
        <v>5</v>
      </c>
      <c r="R292" s="27">
        <f t="shared" si="100"/>
        <v>1.2</v>
      </c>
      <c r="S292" s="28">
        <f t="shared" si="88"/>
        <v>23</v>
      </c>
      <c r="T292" s="28">
        <f t="shared" si="101"/>
        <v>0.48721031916738566</v>
      </c>
      <c r="U292" s="27">
        <f t="shared" si="102"/>
        <v>0.25694061830425469</v>
      </c>
      <c r="V292" s="26">
        <v>1</v>
      </c>
      <c r="W292" s="28">
        <f t="shared" si="89"/>
        <v>0.52737105146572305</v>
      </c>
      <c r="X292" s="27">
        <f t="shared" si="90"/>
        <v>35</v>
      </c>
      <c r="Y292" s="27">
        <f t="shared" si="91"/>
        <v>4.1726856040733908</v>
      </c>
      <c r="Z292" s="28">
        <f t="shared" si="92"/>
        <v>0.99998494849014563</v>
      </c>
      <c r="AA292" s="36">
        <f t="shared" si="93"/>
        <v>0.46</v>
      </c>
      <c r="AB292" s="36">
        <f t="shared" si="94"/>
        <v>1</v>
      </c>
      <c r="AC292" s="36">
        <f t="shared" si="95"/>
        <v>0</v>
      </c>
      <c r="AD292" s="37"/>
      <c r="AE292" s="37"/>
      <c r="AF292" s="37">
        <v>0.79045377321206045</v>
      </c>
      <c r="AG292" s="37">
        <v>0.85675849293597794</v>
      </c>
    </row>
    <row r="293" spans="1:33" x14ac:dyDescent="0.3">
      <c r="A293" s="42"/>
      <c r="B293" s="42"/>
      <c r="C293" s="42"/>
      <c r="D293" s="26">
        <v>7.4</v>
      </c>
      <c r="E293" s="26">
        <v>6</v>
      </c>
      <c r="F293" s="26">
        <v>16</v>
      </c>
      <c r="G293" s="26">
        <v>99</v>
      </c>
      <c r="H293" s="26">
        <v>0.4</v>
      </c>
      <c r="I293" s="26">
        <v>108.1</v>
      </c>
      <c r="J293" s="26">
        <v>53.1</v>
      </c>
      <c r="K293" s="28">
        <f t="shared" si="31"/>
        <v>2.0357815442561202</v>
      </c>
      <c r="L293" s="26">
        <v>0.47</v>
      </c>
      <c r="M293" s="27"/>
      <c r="N293" s="27">
        <f t="shared" si="96"/>
        <v>0.95409999999999995</v>
      </c>
      <c r="O293" s="27">
        <f t="shared" si="97"/>
        <v>1.0345864770195246</v>
      </c>
      <c r="P293" s="27">
        <f t="shared" si="98"/>
        <v>0.50500818455743868</v>
      </c>
      <c r="Q293" s="27">
        <f t="shared" si="99"/>
        <v>5</v>
      </c>
      <c r="R293" s="27">
        <f t="shared" si="100"/>
        <v>1.2</v>
      </c>
      <c r="S293" s="28">
        <f t="shared" si="88"/>
        <v>24.2</v>
      </c>
      <c r="T293" s="28">
        <f t="shared" si="101"/>
        <v>0.48812563838286882</v>
      </c>
      <c r="U293" s="27">
        <f t="shared" si="102"/>
        <v>0.27690710007315766</v>
      </c>
      <c r="V293" s="26">
        <v>1</v>
      </c>
      <c r="W293" s="28">
        <f t="shared" si="89"/>
        <v>0.56728653096472126</v>
      </c>
      <c r="X293" s="27">
        <f t="shared" si="90"/>
        <v>35</v>
      </c>
      <c r="Y293" s="27">
        <f t="shared" si="91"/>
        <v>4.0080234039090605</v>
      </c>
      <c r="Z293" s="28">
        <f t="shared" si="92"/>
        <v>0.999969385473094</v>
      </c>
      <c r="AA293" s="36">
        <f t="shared" si="93"/>
        <v>0.48399999999999999</v>
      </c>
      <c r="AB293" s="36">
        <f t="shared" si="94"/>
        <v>1</v>
      </c>
      <c r="AC293" s="36">
        <f t="shared" si="95"/>
        <v>0</v>
      </c>
      <c r="AD293" s="37"/>
      <c r="AE293" s="37"/>
      <c r="AF293" s="37">
        <v>0.81982896344686018</v>
      </c>
      <c r="AG293" s="37">
        <v>0.76763795060686557</v>
      </c>
    </row>
    <row r="294" spans="1:33" x14ac:dyDescent="0.3">
      <c r="A294" s="42"/>
      <c r="B294" s="42"/>
      <c r="C294" s="42"/>
      <c r="D294" s="26">
        <v>7.4</v>
      </c>
      <c r="E294" s="26">
        <v>7</v>
      </c>
      <c r="F294" s="26">
        <v>13</v>
      </c>
      <c r="G294" s="26">
        <v>95</v>
      </c>
      <c r="H294" s="26">
        <v>0.4</v>
      </c>
      <c r="I294" s="26">
        <v>126.4</v>
      </c>
      <c r="J294" s="26">
        <v>61.4</v>
      </c>
      <c r="K294" s="28">
        <f t="shared" si="31"/>
        <v>2.0586319218241043</v>
      </c>
      <c r="L294" s="26">
        <v>0.47</v>
      </c>
      <c r="M294" s="27"/>
      <c r="N294" s="27">
        <f t="shared" si="96"/>
        <v>0.94645000000000001</v>
      </c>
      <c r="O294" s="27">
        <f t="shared" si="97"/>
        <v>1.0345864770195246</v>
      </c>
      <c r="P294" s="27">
        <f t="shared" si="98"/>
        <v>0.50658196742671024</v>
      </c>
      <c r="Q294" s="27">
        <f t="shared" si="99"/>
        <v>5</v>
      </c>
      <c r="R294" s="27">
        <f t="shared" si="100"/>
        <v>1.2</v>
      </c>
      <c r="S294" s="28">
        <f t="shared" si="88"/>
        <v>20.6</v>
      </c>
      <c r="T294" s="28">
        <f t="shared" si="101"/>
        <v>0.48964680930886562</v>
      </c>
      <c r="U294" s="27">
        <f t="shared" si="102"/>
        <v>0.2230130964604535</v>
      </c>
      <c r="V294" s="26">
        <v>1</v>
      </c>
      <c r="W294" s="28">
        <f t="shared" si="89"/>
        <v>0.45545706051926599</v>
      </c>
      <c r="X294" s="27">
        <f t="shared" si="90"/>
        <v>35</v>
      </c>
      <c r="Y294" s="27">
        <f t="shared" si="91"/>
        <v>5.4890630365883508</v>
      </c>
      <c r="Z294" s="28">
        <f t="shared" si="92"/>
        <v>0.99999997979642941</v>
      </c>
      <c r="AA294" s="36">
        <f t="shared" si="93"/>
        <v>0.41200000000000003</v>
      </c>
      <c r="AB294" s="36">
        <f t="shared" si="94"/>
        <v>1</v>
      </c>
      <c r="AC294" s="36">
        <f t="shared" si="95"/>
        <v>0</v>
      </c>
      <c r="AD294" s="37"/>
      <c r="AE294" s="37"/>
      <c r="AF294" s="37">
        <v>0.65291577430285785</v>
      </c>
      <c r="AG294" s="37">
        <v>0.77536882075378233</v>
      </c>
    </row>
    <row r="295" spans="1:33" x14ac:dyDescent="0.3">
      <c r="A295" s="42"/>
      <c r="B295" s="42"/>
      <c r="C295" s="42"/>
      <c r="D295" s="26">
        <v>7.4</v>
      </c>
      <c r="E295" s="26">
        <v>8</v>
      </c>
      <c r="F295" s="26">
        <v>6</v>
      </c>
      <c r="G295" s="26">
        <v>99</v>
      </c>
      <c r="H295" s="26">
        <v>0.4</v>
      </c>
      <c r="I295" s="26">
        <v>144.69999999999999</v>
      </c>
      <c r="J295" s="26">
        <v>69.7</v>
      </c>
      <c r="K295" s="28">
        <f t="shared" si="31"/>
        <v>2.0760401721664272</v>
      </c>
      <c r="L295" s="26">
        <v>0.47</v>
      </c>
      <c r="M295" s="27"/>
      <c r="N295" s="27">
        <f t="shared" si="96"/>
        <v>0.93879999999999997</v>
      </c>
      <c r="O295" s="27">
        <f t="shared" si="97"/>
        <v>1.0345864770195246</v>
      </c>
      <c r="P295" s="27">
        <f t="shared" si="98"/>
        <v>0.50673649354375894</v>
      </c>
      <c r="Q295" s="27">
        <f t="shared" si="99"/>
        <v>5</v>
      </c>
      <c r="R295" s="27">
        <f t="shared" si="100"/>
        <v>1.2</v>
      </c>
      <c r="S295" s="28">
        <f t="shared" si="88"/>
        <v>12.2</v>
      </c>
      <c r="T295" s="28">
        <f t="shared" si="101"/>
        <v>0.48979616958031813</v>
      </c>
      <c r="U295" s="27">
        <f t="shared" si="102"/>
        <v>0.13303475154594152</v>
      </c>
      <c r="V295" s="26">
        <v>0</v>
      </c>
      <c r="W295" s="28">
        <f t="shared" si="89"/>
        <v>0.27161247843145109</v>
      </c>
      <c r="X295" s="27">
        <f t="shared" si="90"/>
        <v>35</v>
      </c>
      <c r="Y295" s="27">
        <f t="shared" si="91"/>
        <v>8.6198731312595456</v>
      </c>
      <c r="Z295" s="28">
        <f t="shared" si="92"/>
        <v>1</v>
      </c>
      <c r="AA295" s="36">
        <f t="shared" si="93"/>
        <v>0.24399999999999999</v>
      </c>
      <c r="AB295" s="36">
        <f t="shared" si="94"/>
        <v>0</v>
      </c>
      <c r="AC295" s="36">
        <f t="shared" si="95"/>
        <v>0</v>
      </c>
      <c r="AD295" s="37"/>
      <c r="AE295" s="37"/>
      <c r="AF295" s="37">
        <v>0.61480377943191644</v>
      </c>
      <c r="AG295" s="37">
        <v>0.64039867589720556</v>
      </c>
    </row>
    <row r="296" spans="1:33" x14ac:dyDescent="0.3">
      <c r="A296" s="42"/>
      <c r="B296" s="42"/>
      <c r="C296" s="42"/>
      <c r="D296" s="26">
        <v>7.4</v>
      </c>
      <c r="E296" s="26">
        <v>9</v>
      </c>
      <c r="F296" s="26">
        <v>8</v>
      </c>
      <c r="G296" s="26">
        <v>100</v>
      </c>
      <c r="H296" s="26">
        <v>0.4</v>
      </c>
      <c r="I296" s="26">
        <v>162.9</v>
      </c>
      <c r="J296" s="26">
        <v>77.900000000000006</v>
      </c>
      <c r="K296" s="28">
        <f t="shared" si="31"/>
        <v>2.0911424903722722</v>
      </c>
      <c r="L296" s="26">
        <v>0.46</v>
      </c>
      <c r="M296" s="27"/>
      <c r="N296" s="27">
        <f t="shared" si="96"/>
        <v>0.93115000000000003</v>
      </c>
      <c r="O296" s="27">
        <f t="shared" si="97"/>
        <v>1.0345864770195246</v>
      </c>
      <c r="P296" s="27">
        <f t="shared" si="98"/>
        <v>0.50626350577663681</v>
      </c>
      <c r="Q296" s="27">
        <f t="shared" si="99"/>
        <v>5</v>
      </c>
      <c r="R296" s="27">
        <f t="shared" si="100"/>
        <v>1.2</v>
      </c>
      <c r="S296" s="28">
        <f t="shared" si="88"/>
        <v>14.6</v>
      </c>
      <c r="T296" s="28">
        <f t="shared" si="101"/>
        <v>0.4893389939090444</v>
      </c>
      <c r="U296" s="27">
        <f t="shared" si="102"/>
        <v>0.15606511636518641</v>
      </c>
      <c r="V296" s="26">
        <v>1</v>
      </c>
      <c r="W296" s="28">
        <f t="shared" si="89"/>
        <v>0.31893047214257958</v>
      </c>
      <c r="X296" s="27">
        <f t="shared" si="90"/>
        <v>35</v>
      </c>
      <c r="Y296" s="27">
        <f t="shared" si="91"/>
        <v>7.9232420786166333</v>
      </c>
      <c r="Z296" s="28">
        <f t="shared" si="92"/>
        <v>0.99999999999999889</v>
      </c>
      <c r="AA296" s="36">
        <f t="shared" si="93"/>
        <v>0.29199999999999998</v>
      </c>
      <c r="AB296" s="36">
        <f t="shared" si="94"/>
        <v>1</v>
      </c>
      <c r="AC296" s="36">
        <f t="shared" si="95"/>
        <v>0</v>
      </c>
      <c r="AD296" s="37"/>
      <c r="AE296" s="37"/>
      <c r="AF296" s="37">
        <v>0.77593815221210649</v>
      </c>
      <c r="AG296" s="37">
        <v>0.73244016079971763</v>
      </c>
    </row>
    <row r="297" spans="1:33" x14ac:dyDescent="0.3">
      <c r="A297" s="42"/>
      <c r="B297" s="42"/>
      <c r="C297" s="42"/>
      <c r="D297" s="26">
        <v>7.4</v>
      </c>
      <c r="E297" s="26">
        <v>2</v>
      </c>
      <c r="F297" s="26">
        <v>7</v>
      </c>
      <c r="G297" s="26">
        <v>57</v>
      </c>
      <c r="H297" s="26">
        <v>0.4</v>
      </c>
      <c r="I297" s="26">
        <v>34.700000000000003</v>
      </c>
      <c r="J297" s="26">
        <v>26.3</v>
      </c>
      <c r="K297" s="28">
        <f t="shared" si="31"/>
        <v>1.3193916349809887</v>
      </c>
      <c r="L297" s="26">
        <v>0.33</v>
      </c>
      <c r="M297" s="27"/>
      <c r="N297" s="27">
        <f t="shared" si="96"/>
        <v>0.98470000000000002</v>
      </c>
      <c r="O297" s="27">
        <f t="shared" si="97"/>
        <v>1.0345864770195246</v>
      </c>
      <c r="P297" s="27">
        <f t="shared" si="98"/>
        <v>0.33779328517110269</v>
      </c>
      <c r="Q297" s="27">
        <f t="shared" si="99"/>
        <v>5</v>
      </c>
      <c r="R297" s="27">
        <f t="shared" si="100"/>
        <v>1.2</v>
      </c>
      <c r="S297" s="28">
        <f t="shared" ref="S297:S312" si="103">IF(Q297+R297*F297&lt;=50,Q297+R297*F297,50)</f>
        <v>13.4</v>
      </c>
      <c r="T297" s="28">
        <f t="shared" si="101"/>
        <v>0.32650077366585173</v>
      </c>
      <c r="U297" s="27">
        <f t="shared" si="102"/>
        <v>0.14436344918824284</v>
      </c>
      <c r="V297" s="26">
        <v>1</v>
      </c>
      <c r="W297" s="28">
        <f t="shared" ref="W297:W312" si="104">IF(S297&lt;=30,U297/T297,5)</f>
        <v>0.44215346740950656</v>
      </c>
      <c r="X297" s="27">
        <f t="shared" ref="X297:X312" si="105">IF(G297&lt;5,5,IF(G297&gt;35,35,G297))</f>
        <v>35</v>
      </c>
      <c r="Y297" s="27">
        <f t="shared" ref="Y297:Y312" si="106">-(F297*(1+0.004*X297)-13.32*LN(P297)-29.53*LN(D297)-3.7*LN(J297/100)+0.05*X297+16.85)/2.7</f>
        <v>4.8612970503910624</v>
      </c>
      <c r="Z297" s="28">
        <f t="shared" ref="Z297:Z312" si="107">_xlfn.NORM.S.DIST(Y297,TRUE)</f>
        <v>0.99999941690449057</v>
      </c>
      <c r="AA297" s="36">
        <f t="shared" ref="AA297:AA312" si="108">S297/50</f>
        <v>0.26800000000000002</v>
      </c>
      <c r="AB297" s="36">
        <f t="shared" ref="AB297:AB312" si="109">IF(AND(V297=1,W297&lt;=1),1,0)</f>
        <v>1</v>
      </c>
      <c r="AC297" s="36">
        <f t="shared" ref="AC297:AC312" si="110">IF(AND(V297=0,W297&gt;1),1,0)</f>
        <v>0</v>
      </c>
      <c r="AD297" s="37"/>
      <c r="AE297" s="37"/>
      <c r="AF297" s="37">
        <v>0.59370544560921712</v>
      </c>
      <c r="AG297" s="37">
        <v>0.58766567172664663</v>
      </c>
    </row>
    <row r="298" spans="1:33" x14ac:dyDescent="0.3">
      <c r="A298" s="42"/>
      <c r="B298" s="42"/>
      <c r="C298" s="42"/>
      <c r="D298" s="26">
        <v>7.4</v>
      </c>
      <c r="E298" s="26">
        <v>3</v>
      </c>
      <c r="F298" s="26">
        <v>4</v>
      </c>
      <c r="G298" s="26">
        <v>99</v>
      </c>
      <c r="H298" s="26">
        <v>0.4</v>
      </c>
      <c r="I298" s="26">
        <v>52.5</v>
      </c>
      <c r="J298" s="26">
        <v>34.1</v>
      </c>
      <c r="K298" s="28">
        <f t="shared" si="31"/>
        <v>1.5395894428152492</v>
      </c>
      <c r="L298" s="26">
        <v>0.38</v>
      </c>
      <c r="M298" s="27"/>
      <c r="N298" s="27">
        <f t="shared" si="96"/>
        <v>0.97704999999999997</v>
      </c>
      <c r="O298" s="27">
        <f t="shared" si="97"/>
        <v>1.0345864770195246</v>
      </c>
      <c r="P298" s="27">
        <f t="shared" si="98"/>
        <v>0.39110652492668618</v>
      </c>
      <c r="Q298" s="27">
        <f t="shared" si="99"/>
        <v>5</v>
      </c>
      <c r="R298" s="27">
        <f t="shared" si="100"/>
        <v>1.2</v>
      </c>
      <c r="S298" s="28">
        <f t="shared" si="103"/>
        <v>9.8000000000000007</v>
      </c>
      <c r="T298" s="28">
        <f t="shared" si="101"/>
        <v>0.3780317388773537</v>
      </c>
      <c r="U298" s="27">
        <f t="shared" si="102"/>
        <v>0.11136001398239161</v>
      </c>
      <c r="V298" s="26">
        <v>0</v>
      </c>
      <c r="W298" s="28">
        <f t="shared" si="104"/>
        <v>0.29457847722812652</v>
      </c>
      <c r="X298" s="27">
        <f t="shared" si="105"/>
        <v>35</v>
      </c>
      <c r="Y298" s="27">
        <f t="shared" si="106"/>
        <v>7.2068473554229806</v>
      </c>
      <c r="Z298" s="28">
        <f t="shared" si="107"/>
        <v>0.99999999999971367</v>
      </c>
      <c r="AA298" s="36">
        <f t="shared" si="108"/>
        <v>0.19600000000000001</v>
      </c>
      <c r="AB298" s="36">
        <f t="shared" si="109"/>
        <v>0</v>
      </c>
      <c r="AC298" s="36">
        <f t="shared" si="110"/>
        <v>0</v>
      </c>
      <c r="AD298" s="37"/>
      <c r="AE298" s="37"/>
      <c r="AF298" s="37">
        <v>0.38757325702671447</v>
      </c>
      <c r="AG298" s="37">
        <v>0.50126653349058803</v>
      </c>
    </row>
    <row r="299" spans="1:33" x14ac:dyDescent="0.3">
      <c r="A299" s="42"/>
      <c r="B299" s="42"/>
      <c r="C299" s="42"/>
      <c r="D299" s="26">
        <v>7.4</v>
      </c>
      <c r="E299" s="26">
        <v>3.9</v>
      </c>
      <c r="F299" s="26">
        <v>4</v>
      </c>
      <c r="G299" s="26">
        <v>92</v>
      </c>
      <c r="H299" s="26">
        <v>0.4</v>
      </c>
      <c r="I299" s="26">
        <v>69.599999999999994</v>
      </c>
      <c r="J299" s="26">
        <v>42.2</v>
      </c>
      <c r="K299" s="28">
        <f t="shared" si="31"/>
        <v>1.6492890995260661</v>
      </c>
      <c r="L299" s="26">
        <v>0.4</v>
      </c>
      <c r="M299" s="27"/>
      <c r="N299" s="27">
        <f t="shared" si="96"/>
        <v>0.97016500000000006</v>
      </c>
      <c r="O299" s="27">
        <f t="shared" si="97"/>
        <v>1.0345864770195246</v>
      </c>
      <c r="P299" s="27">
        <f t="shared" si="98"/>
        <v>0.41602146540284357</v>
      </c>
      <c r="Q299" s="27">
        <f t="shared" si="99"/>
        <v>5</v>
      </c>
      <c r="R299" s="27">
        <f t="shared" si="100"/>
        <v>1.2</v>
      </c>
      <c r="S299" s="28">
        <f t="shared" si="103"/>
        <v>9.8000000000000007</v>
      </c>
      <c r="T299" s="28">
        <f t="shared" si="101"/>
        <v>0.40211376684657024</v>
      </c>
      <c r="U299" s="27">
        <f t="shared" si="102"/>
        <v>0.11136001398239161</v>
      </c>
      <c r="V299" s="26">
        <v>1</v>
      </c>
      <c r="W299" s="28">
        <f t="shared" si="104"/>
        <v>0.27693658651801872</v>
      </c>
      <c r="X299" s="27">
        <f t="shared" si="105"/>
        <v>35</v>
      </c>
      <c r="Y299" s="27">
        <f t="shared" si="106"/>
        <v>7.8035719164806512</v>
      </c>
      <c r="Z299" s="28">
        <f t="shared" si="107"/>
        <v>0.999999999999997</v>
      </c>
      <c r="AA299" s="36">
        <f t="shared" si="108"/>
        <v>0.19600000000000001</v>
      </c>
      <c r="AB299" s="36">
        <f t="shared" si="109"/>
        <v>1</v>
      </c>
      <c r="AC299" s="36">
        <f t="shared" si="110"/>
        <v>0</v>
      </c>
      <c r="AD299" s="37"/>
      <c r="AE299" s="37"/>
      <c r="AF299" s="37">
        <v>0.56599244662566317</v>
      </c>
      <c r="AG299" s="37">
        <v>0.61228955271230057</v>
      </c>
    </row>
    <row r="300" spans="1:33" x14ac:dyDescent="0.3">
      <c r="A300" s="42"/>
      <c r="B300" s="42"/>
      <c r="C300" s="42"/>
      <c r="D300" s="26">
        <v>7.4</v>
      </c>
      <c r="E300" s="26">
        <v>6</v>
      </c>
      <c r="F300" s="26">
        <v>10</v>
      </c>
      <c r="G300" s="26">
        <v>82</v>
      </c>
      <c r="H300" s="26">
        <v>0.4</v>
      </c>
      <c r="I300" s="26">
        <v>110.6</v>
      </c>
      <c r="J300" s="26">
        <v>62.2</v>
      </c>
      <c r="K300" s="28">
        <f t="shared" si="31"/>
        <v>1.778135048231511</v>
      </c>
      <c r="L300" s="26">
        <v>0.41</v>
      </c>
      <c r="M300" s="27"/>
      <c r="N300" s="27">
        <f t="shared" si="96"/>
        <v>0.95409999999999995</v>
      </c>
      <c r="O300" s="27">
        <f t="shared" si="97"/>
        <v>1.0345864770195246</v>
      </c>
      <c r="P300" s="27">
        <f t="shared" si="98"/>
        <v>0.44109484887459804</v>
      </c>
      <c r="Q300" s="27">
        <f t="shared" si="99"/>
        <v>5</v>
      </c>
      <c r="R300" s="27">
        <f t="shared" si="100"/>
        <v>1.2</v>
      </c>
      <c r="S300" s="28">
        <f t="shared" si="103"/>
        <v>17</v>
      </c>
      <c r="T300" s="28">
        <f t="shared" si="101"/>
        <v>0.42634894102358711</v>
      </c>
      <c r="U300" s="27">
        <f t="shared" si="102"/>
        <v>0.18083112110296912</v>
      </c>
      <c r="V300" s="26">
        <v>1</v>
      </c>
      <c r="W300" s="28">
        <f t="shared" si="104"/>
        <v>0.42413878329057442</v>
      </c>
      <c r="X300" s="27">
        <f t="shared" si="105"/>
        <v>35</v>
      </c>
      <c r="Y300" s="27">
        <f t="shared" si="106"/>
        <v>6.0905667248639714</v>
      </c>
      <c r="Z300" s="28">
        <f t="shared" si="107"/>
        <v>0.99999999943744167</v>
      </c>
      <c r="AA300" s="36">
        <f t="shared" si="108"/>
        <v>0.34</v>
      </c>
      <c r="AB300" s="36">
        <f t="shared" si="109"/>
        <v>1</v>
      </c>
      <c r="AC300" s="36">
        <f t="shared" si="110"/>
        <v>0</v>
      </c>
      <c r="AD300" s="37"/>
      <c r="AE300" s="37"/>
      <c r="AF300" s="37">
        <v>0.81247686488431958</v>
      </c>
      <c r="AG300" s="37">
        <v>0.69475416065860729</v>
      </c>
    </row>
    <row r="301" spans="1:33" x14ac:dyDescent="0.3">
      <c r="A301" s="42"/>
      <c r="B301" s="42"/>
      <c r="C301" s="42"/>
      <c r="D301" s="26">
        <v>7.4</v>
      </c>
      <c r="E301" s="26">
        <v>7</v>
      </c>
      <c r="F301" s="26">
        <v>11</v>
      </c>
      <c r="G301" s="26">
        <v>93</v>
      </c>
      <c r="H301" s="26">
        <v>0.4</v>
      </c>
      <c r="I301" s="26">
        <v>128.5</v>
      </c>
      <c r="J301" s="26">
        <v>70.099999999999994</v>
      </c>
      <c r="K301" s="28">
        <f t="shared" si="31"/>
        <v>1.8330955777460771</v>
      </c>
      <c r="L301" s="26">
        <v>0.42</v>
      </c>
      <c r="M301" s="27"/>
      <c r="N301" s="27">
        <f t="shared" si="96"/>
        <v>0.94645000000000001</v>
      </c>
      <c r="O301" s="27">
        <f t="shared" si="97"/>
        <v>1.0345864770195246</v>
      </c>
      <c r="P301" s="27">
        <f t="shared" si="98"/>
        <v>0.45108266048502149</v>
      </c>
      <c r="Q301" s="27">
        <f t="shared" si="99"/>
        <v>5</v>
      </c>
      <c r="R301" s="27">
        <f t="shared" si="100"/>
        <v>1.2</v>
      </c>
      <c r="S301" s="28">
        <f t="shared" si="103"/>
        <v>18.2</v>
      </c>
      <c r="T301" s="28">
        <f t="shared" si="101"/>
        <v>0.43600285766784552</v>
      </c>
      <c r="U301" s="27">
        <f t="shared" si="102"/>
        <v>0.19407628144378197</v>
      </c>
      <c r="V301" s="26">
        <v>1</v>
      </c>
      <c r="W301" s="28">
        <f t="shared" si="104"/>
        <v>0.4451261683968884</v>
      </c>
      <c r="X301" s="27">
        <f t="shared" si="105"/>
        <v>35</v>
      </c>
      <c r="Y301" s="27">
        <f t="shared" si="106"/>
        <v>5.9426573346752711</v>
      </c>
      <c r="Z301" s="28">
        <f t="shared" si="107"/>
        <v>0.99999999859780864</v>
      </c>
      <c r="AA301" s="36">
        <f t="shared" si="108"/>
        <v>0.36399999999999999</v>
      </c>
      <c r="AB301" s="36">
        <f t="shared" si="109"/>
        <v>1</v>
      </c>
      <c r="AC301" s="36">
        <f t="shared" si="110"/>
        <v>0</v>
      </c>
      <c r="AD301" s="37"/>
      <c r="AE301" s="37"/>
      <c r="AF301" s="37">
        <v>0.7658047009366924</v>
      </c>
      <c r="AG301" s="37">
        <v>0.69036289862202094</v>
      </c>
    </row>
    <row r="302" spans="1:33" x14ac:dyDescent="0.3">
      <c r="A302" s="43"/>
      <c r="B302" s="43"/>
      <c r="C302" s="43"/>
      <c r="D302" s="26">
        <v>7.4</v>
      </c>
      <c r="E302" s="26">
        <v>8</v>
      </c>
      <c r="F302" s="26">
        <v>13</v>
      </c>
      <c r="G302" s="26">
        <v>58</v>
      </c>
      <c r="H302" s="26">
        <v>0.4</v>
      </c>
      <c r="I302" s="26">
        <v>147.69999999999999</v>
      </c>
      <c r="J302" s="26">
        <v>79.3</v>
      </c>
      <c r="K302" s="28">
        <f t="shared" si="31"/>
        <v>1.8625472887767969</v>
      </c>
      <c r="L302" s="26">
        <v>0.42</v>
      </c>
      <c r="M302" s="27"/>
      <c r="N302" s="27">
        <f t="shared" si="96"/>
        <v>0.93879999999999997</v>
      </c>
      <c r="O302" s="27">
        <f t="shared" si="97"/>
        <v>1.0345864770195246</v>
      </c>
      <c r="P302" s="27">
        <f t="shared" si="98"/>
        <v>0.45462544262295085</v>
      </c>
      <c r="Q302" s="27">
        <f t="shared" si="99"/>
        <v>5</v>
      </c>
      <c r="R302" s="27">
        <f t="shared" si="100"/>
        <v>1.2</v>
      </c>
      <c r="S302" s="28">
        <f t="shared" si="103"/>
        <v>20.6</v>
      </c>
      <c r="T302" s="28">
        <f t="shared" si="101"/>
        <v>0.4394272037390754</v>
      </c>
      <c r="U302" s="27">
        <f t="shared" si="102"/>
        <v>0.2230130964604535</v>
      </c>
      <c r="V302" s="26">
        <v>1</v>
      </c>
      <c r="W302" s="28">
        <f t="shared" si="104"/>
        <v>0.50750862614521919</v>
      </c>
      <c r="X302" s="27">
        <f t="shared" si="105"/>
        <v>35</v>
      </c>
      <c r="Y302" s="27">
        <f t="shared" si="106"/>
        <v>5.305795377176441</v>
      </c>
      <c r="Z302" s="28">
        <f t="shared" si="107"/>
        <v>0.99999994390862657</v>
      </c>
      <c r="AA302" s="36">
        <f t="shared" si="108"/>
        <v>0.41200000000000003</v>
      </c>
      <c r="AB302" s="36">
        <f t="shared" si="109"/>
        <v>1</v>
      </c>
      <c r="AC302" s="36">
        <f t="shared" si="110"/>
        <v>0</v>
      </c>
      <c r="AD302" s="37"/>
      <c r="AE302" s="37"/>
      <c r="AF302" s="37">
        <v>0.76874143352302171</v>
      </c>
      <c r="AG302" s="37">
        <v>0.75022784743982851</v>
      </c>
    </row>
    <row r="303" spans="1:33" x14ac:dyDescent="0.3">
      <c r="A303" s="41" t="s">
        <v>15</v>
      </c>
      <c r="B303" s="41">
        <v>1999</v>
      </c>
      <c r="C303" s="41" t="s">
        <v>16</v>
      </c>
      <c r="D303" s="26">
        <v>7.4</v>
      </c>
      <c r="E303" s="26">
        <v>9</v>
      </c>
      <c r="F303" s="26">
        <v>8</v>
      </c>
      <c r="G303" s="26">
        <v>99</v>
      </c>
      <c r="H303" s="26">
        <v>0.4</v>
      </c>
      <c r="I303" s="26">
        <v>166.9</v>
      </c>
      <c r="J303" s="26">
        <v>88.5</v>
      </c>
      <c r="K303" s="28">
        <f t="shared" si="31"/>
        <v>1.8858757062146894</v>
      </c>
      <c r="L303" s="26">
        <v>0.42</v>
      </c>
      <c r="M303" s="27"/>
      <c r="N303" s="27">
        <f t="shared" si="96"/>
        <v>0.93115000000000003</v>
      </c>
      <c r="O303" s="27">
        <f t="shared" si="97"/>
        <v>1.0345864770195246</v>
      </c>
      <c r="P303" s="27">
        <f t="shared" si="98"/>
        <v>0.45656862259887016</v>
      </c>
      <c r="Q303" s="27">
        <f t="shared" si="99"/>
        <v>5</v>
      </c>
      <c r="R303" s="27">
        <f t="shared" si="100"/>
        <v>1.2</v>
      </c>
      <c r="S303" s="28">
        <f t="shared" si="103"/>
        <v>14.6</v>
      </c>
      <c r="T303" s="28">
        <f t="shared" si="101"/>
        <v>0.44130542273679252</v>
      </c>
      <c r="U303" s="27">
        <f t="shared" si="102"/>
        <v>0.15606511636518641</v>
      </c>
      <c r="V303" s="26">
        <v>1</v>
      </c>
      <c r="W303" s="28">
        <f t="shared" si="104"/>
        <v>0.35364422987901561</v>
      </c>
      <c r="X303" s="27">
        <f t="shared" si="105"/>
        <v>35</v>
      </c>
      <c r="Y303" s="27">
        <f t="shared" si="106"/>
        <v>7.5883657352450475</v>
      </c>
      <c r="Z303" s="28">
        <f t="shared" si="107"/>
        <v>0.99999999999998379</v>
      </c>
      <c r="AA303" s="36">
        <f t="shared" si="108"/>
        <v>0.29199999999999998</v>
      </c>
      <c r="AB303" s="36">
        <f t="shared" si="109"/>
        <v>1</v>
      </c>
      <c r="AC303" s="36">
        <f t="shared" si="110"/>
        <v>0</v>
      </c>
      <c r="AD303" s="37"/>
      <c r="AE303" s="37"/>
      <c r="AF303" s="37">
        <v>0.77940845412359039</v>
      </c>
      <c r="AG303" s="37">
        <v>0.71603325894861991</v>
      </c>
    </row>
    <row r="304" spans="1:33" x14ac:dyDescent="0.3">
      <c r="A304" s="42"/>
      <c r="B304" s="42"/>
      <c r="C304" s="42"/>
      <c r="D304" s="26">
        <v>7.4</v>
      </c>
      <c r="E304" s="26">
        <v>1</v>
      </c>
      <c r="F304" s="26">
        <v>7</v>
      </c>
      <c r="G304" s="26">
        <v>87</v>
      </c>
      <c r="H304" s="26">
        <v>0.4</v>
      </c>
      <c r="I304" s="26">
        <v>16.100000000000001</v>
      </c>
      <c r="J304" s="26">
        <v>12.5</v>
      </c>
      <c r="K304" s="28">
        <f t="shared" si="31"/>
        <v>1.288</v>
      </c>
      <c r="L304" s="26">
        <v>0.32</v>
      </c>
      <c r="M304" s="27"/>
      <c r="N304" s="27">
        <f t="shared" si="96"/>
        <v>0.99234999999999995</v>
      </c>
      <c r="O304" s="27">
        <f t="shared" si="97"/>
        <v>1.0345864770195246</v>
      </c>
      <c r="P304" s="27">
        <f t="shared" si="98"/>
        <v>0.33231816800000002</v>
      </c>
      <c r="Q304" s="27">
        <f t="shared" si="99"/>
        <v>5</v>
      </c>
      <c r="R304" s="27">
        <f t="shared" si="100"/>
        <v>1.2</v>
      </c>
      <c r="S304" s="28">
        <f t="shared" si="103"/>
        <v>13.4</v>
      </c>
      <c r="T304" s="28">
        <f t="shared" si="101"/>
        <v>0.32120869099058269</v>
      </c>
      <c r="U304" s="27">
        <f t="shared" si="102"/>
        <v>0.14436344918824284</v>
      </c>
      <c r="V304" s="26">
        <v>0</v>
      </c>
      <c r="W304" s="28">
        <f t="shared" si="104"/>
        <v>0.44943817909483447</v>
      </c>
      <c r="X304" s="27">
        <f t="shared" si="105"/>
        <v>35</v>
      </c>
      <c r="Y304" s="27">
        <f t="shared" si="106"/>
        <v>3.7613433750742211</v>
      </c>
      <c r="Z304" s="28">
        <f t="shared" si="107"/>
        <v>0.99991549838292326</v>
      </c>
      <c r="AA304" s="36">
        <f t="shared" si="108"/>
        <v>0.26800000000000002</v>
      </c>
      <c r="AB304" s="36">
        <f t="shared" si="109"/>
        <v>0</v>
      </c>
      <c r="AC304" s="36">
        <f t="shared" si="110"/>
        <v>0</v>
      </c>
      <c r="AD304" s="37"/>
      <c r="AE304" s="37"/>
      <c r="AF304" s="37">
        <v>0.5754065791615024</v>
      </c>
      <c r="AG304" s="37">
        <v>0.61310978205427646</v>
      </c>
    </row>
    <row r="305" spans="1:33" x14ac:dyDescent="0.3">
      <c r="A305" s="42"/>
      <c r="B305" s="42"/>
      <c r="C305" s="42"/>
      <c r="D305" s="26">
        <v>7.4</v>
      </c>
      <c r="E305" s="26">
        <v>2</v>
      </c>
      <c r="F305" s="26">
        <v>12</v>
      </c>
      <c r="G305" s="26">
        <v>43</v>
      </c>
      <c r="H305" s="26">
        <v>0.4</v>
      </c>
      <c r="I305" s="26">
        <v>34.700000000000003</v>
      </c>
      <c r="J305" s="26">
        <v>21.1</v>
      </c>
      <c r="K305" s="28">
        <f t="shared" si="31"/>
        <v>1.6445497630331753</v>
      </c>
      <c r="L305" s="26">
        <v>0.41</v>
      </c>
      <c r="M305" s="27"/>
      <c r="N305" s="27">
        <f t="shared" si="96"/>
        <v>0.98470000000000002</v>
      </c>
      <c r="O305" s="27">
        <f t="shared" si="97"/>
        <v>1.0345864770195246</v>
      </c>
      <c r="P305" s="27">
        <f t="shared" si="98"/>
        <v>0.42104091943127964</v>
      </c>
      <c r="Q305" s="27">
        <f t="shared" si="99"/>
        <v>5</v>
      </c>
      <c r="R305" s="27">
        <f t="shared" si="100"/>
        <v>1.2</v>
      </c>
      <c r="S305" s="28">
        <f t="shared" si="103"/>
        <v>19.399999999999999</v>
      </c>
      <c r="T305" s="28">
        <f t="shared" si="101"/>
        <v>0.40696541930862085</v>
      </c>
      <c r="U305" s="27">
        <f t="shared" si="102"/>
        <v>0.20807218920420215</v>
      </c>
      <c r="V305" s="26">
        <v>1</v>
      </c>
      <c r="W305" s="28">
        <f t="shared" si="104"/>
        <v>0.51127732070623744</v>
      </c>
      <c r="X305" s="27">
        <f t="shared" si="105"/>
        <v>35</v>
      </c>
      <c r="Y305" s="27">
        <f t="shared" si="106"/>
        <v>3.5350920672467416</v>
      </c>
      <c r="Z305" s="28">
        <f t="shared" si="107"/>
        <v>0.99979618344782395</v>
      </c>
      <c r="AA305" s="36">
        <f t="shared" si="108"/>
        <v>0.38799999999999996</v>
      </c>
      <c r="AB305" s="36">
        <f t="shared" si="109"/>
        <v>1</v>
      </c>
      <c r="AC305" s="36">
        <f t="shared" si="110"/>
        <v>0</v>
      </c>
      <c r="AD305" s="37"/>
      <c r="AE305" s="37"/>
      <c r="AF305" s="37">
        <v>0.8430757959075168</v>
      </c>
      <c r="AG305" s="37">
        <v>0.75961346419456677</v>
      </c>
    </row>
    <row r="306" spans="1:33" x14ac:dyDescent="0.3">
      <c r="A306" s="42"/>
      <c r="B306" s="42"/>
      <c r="C306" s="42"/>
      <c r="D306" s="26">
        <v>7.4</v>
      </c>
      <c r="E306" s="26">
        <v>3</v>
      </c>
      <c r="F306" s="26">
        <v>3</v>
      </c>
      <c r="G306" s="26">
        <v>57</v>
      </c>
      <c r="H306" s="26">
        <v>0.4</v>
      </c>
      <c r="I306" s="26">
        <v>53.9</v>
      </c>
      <c r="J306" s="26">
        <v>30.3</v>
      </c>
      <c r="K306" s="28">
        <f t="shared" si="31"/>
        <v>1.7788778877887788</v>
      </c>
      <c r="L306" s="26">
        <v>0.43</v>
      </c>
      <c r="M306" s="27"/>
      <c r="N306" s="27">
        <f t="shared" si="96"/>
        <v>0.97704999999999997</v>
      </c>
      <c r="O306" s="27">
        <f t="shared" si="97"/>
        <v>1.0345864770195246</v>
      </c>
      <c r="P306" s="27">
        <f t="shared" si="98"/>
        <v>0.4518936864686468</v>
      </c>
      <c r="Q306" s="27">
        <f t="shared" si="99"/>
        <v>5</v>
      </c>
      <c r="R306" s="27">
        <f t="shared" si="100"/>
        <v>1.2</v>
      </c>
      <c r="S306" s="28">
        <f t="shared" si="103"/>
        <v>8.6</v>
      </c>
      <c r="T306" s="28">
        <f t="shared" si="101"/>
        <v>0.43678677085600331</v>
      </c>
      <c r="U306" s="27">
        <f t="shared" si="102"/>
        <v>0.10098736556838772</v>
      </c>
      <c r="V306" s="26">
        <v>1</v>
      </c>
      <c r="W306" s="28">
        <f t="shared" si="104"/>
        <v>0.23120518364252499</v>
      </c>
      <c r="X306" s="27">
        <f t="shared" si="105"/>
        <v>35</v>
      </c>
      <c r="Y306" s="27">
        <f t="shared" si="106"/>
        <v>8.1798645366284291</v>
      </c>
      <c r="Z306" s="28">
        <f t="shared" si="107"/>
        <v>0.99999999999999989</v>
      </c>
      <c r="AA306" s="36">
        <f t="shared" si="108"/>
        <v>0.17199999999999999</v>
      </c>
      <c r="AB306" s="36">
        <f t="shared" si="109"/>
        <v>1</v>
      </c>
      <c r="AC306" s="36">
        <f t="shared" si="110"/>
        <v>0</v>
      </c>
      <c r="AD306" s="37"/>
      <c r="AE306" s="37"/>
      <c r="AF306" s="37">
        <v>0.37395409716469191</v>
      </c>
      <c r="AG306" s="37">
        <v>0.44076734769041359</v>
      </c>
    </row>
    <row r="307" spans="1:33" x14ac:dyDescent="0.3">
      <c r="A307" s="42"/>
      <c r="B307" s="42"/>
      <c r="C307" s="42"/>
      <c r="D307" s="26">
        <v>7.4</v>
      </c>
      <c r="E307" s="26">
        <v>4</v>
      </c>
      <c r="F307" s="26">
        <v>5</v>
      </c>
      <c r="G307" s="26">
        <v>95</v>
      </c>
      <c r="H307" s="26">
        <v>0.4</v>
      </c>
      <c r="I307" s="26">
        <v>72.3</v>
      </c>
      <c r="J307" s="26">
        <v>38.700000000000003</v>
      </c>
      <c r="K307" s="28">
        <f t="shared" si="31"/>
        <v>1.8682170542635657</v>
      </c>
      <c r="L307" s="26">
        <v>0.45</v>
      </c>
      <c r="M307" s="27"/>
      <c r="N307" s="27">
        <f t="shared" si="96"/>
        <v>0.96940000000000004</v>
      </c>
      <c r="O307" s="27">
        <f t="shared" si="97"/>
        <v>1.0345864770195246</v>
      </c>
      <c r="P307" s="27">
        <f t="shared" si="98"/>
        <v>0.47087289922480619</v>
      </c>
      <c r="Q307" s="27">
        <f t="shared" si="99"/>
        <v>5</v>
      </c>
      <c r="R307" s="27">
        <f t="shared" si="100"/>
        <v>1.2</v>
      </c>
      <c r="S307" s="28">
        <f t="shared" si="103"/>
        <v>11</v>
      </c>
      <c r="T307" s="28">
        <f t="shared" si="101"/>
        <v>0.45513150392349461</v>
      </c>
      <c r="U307" s="27">
        <f t="shared" si="102"/>
        <v>0.12204090780370019</v>
      </c>
      <c r="V307" s="26">
        <v>0</v>
      </c>
      <c r="W307" s="28">
        <f t="shared" si="104"/>
        <v>0.26814427643799116</v>
      </c>
      <c r="X307" s="27">
        <f t="shared" si="105"/>
        <v>35</v>
      </c>
      <c r="Y307" s="27">
        <f t="shared" si="106"/>
        <v>7.8737021507630374</v>
      </c>
      <c r="Z307" s="28">
        <f t="shared" si="107"/>
        <v>0.99999999999999822</v>
      </c>
      <c r="AA307" s="36">
        <f t="shared" si="108"/>
        <v>0.22</v>
      </c>
      <c r="AB307" s="36">
        <f t="shared" si="109"/>
        <v>0</v>
      </c>
      <c r="AC307" s="36">
        <f t="shared" si="110"/>
        <v>0</v>
      </c>
      <c r="AD307" s="37"/>
      <c r="AE307" s="37"/>
      <c r="AF307" s="37">
        <v>0.63540157688140519</v>
      </c>
      <c r="AG307" s="37">
        <v>0.56673156790619206</v>
      </c>
    </row>
    <row r="308" spans="1:33" x14ac:dyDescent="0.3">
      <c r="A308" s="42"/>
      <c r="B308" s="42"/>
      <c r="C308" s="42"/>
      <c r="D308" s="26">
        <v>7.4</v>
      </c>
      <c r="E308" s="26">
        <v>5</v>
      </c>
      <c r="F308" s="26">
        <v>11</v>
      </c>
      <c r="G308" s="26">
        <v>91</v>
      </c>
      <c r="H308" s="26">
        <v>0.4</v>
      </c>
      <c r="I308" s="26">
        <v>91.6</v>
      </c>
      <c r="J308" s="26">
        <v>48</v>
      </c>
      <c r="K308" s="28">
        <f t="shared" si="31"/>
        <v>1.9083333333333332</v>
      </c>
      <c r="L308" s="26">
        <v>0.45</v>
      </c>
      <c r="M308" s="27"/>
      <c r="N308" s="27">
        <f t="shared" si="96"/>
        <v>0.96174999999999999</v>
      </c>
      <c r="O308" s="27">
        <f t="shared" si="97"/>
        <v>1.0345864770195246</v>
      </c>
      <c r="P308" s="27">
        <f t="shared" si="98"/>
        <v>0.4771882916666666</v>
      </c>
      <c r="Q308" s="27">
        <f t="shared" si="99"/>
        <v>5</v>
      </c>
      <c r="R308" s="27">
        <f t="shared" si="100"/>
        <v>1.2</v>
      </c>
      <c r="S308" s="28">
        <f t="shared" si="103"/>
        <v>18.2</v>
      </c>
      <c r="T308" s="28">
        <f t="shared" si="101"/>
        <v>0.46123577126328624</v>
      </c>
      <c r="U308" s="27">
        <f t="shared" si="102"/>
        <v>0.19407628144378197</v>
      </c>
      <c r="V308" s="26">
        <v>1</v>
      </c>
      <c r="W308" s="28">
        <f t="shared" si="104"/>
        <v>0.42077456592801388</v>
      </c>
      <c r="X308" s="27">
        <f t="shared" si="105"/>
        <v>35</v>
      </c>
      <c r="Y308" s="27">
        <f t="shared" si="106"/>
        <v>5.701220266474138</v>
      </c>
      <c r="Z308" s="28">
        <f t="shared" si="107"/>
        <v>0.9999999940523594</v>
      </c>
      <c r="AA308" s="36">
        <f t="shared" si="108"/>
        <v>0.36399999999999999</v>
      </c>
      <c r="AB308" s="36">
        <f t="shared" si="109"/>
        <v>1</v>
      </c>
      <c r="AC308" s="36">
        <f t="shared" si="110"/>
        <v>0</v>
      </c>
      <c r="AD308" s="37"/>
      <c r="AE308" s="37"/>
      <c r="AF308" s="37">
        <v>0.72613299678664267</v>
      </c>
      <c r="AG308" s="37">
        <v>0.73190661344943775</v>
      </c>
    </row>
    <row r="309" spans="1:33" x14ac:dyDescent="0.3">
      <c r="A309" s="42"/>
      <c r="B309" s="42"/>
      <c r="C309" s="42"/>
      <c r="D309" s="26">
        <v>7.4</v>
      </c>
      <c r="E309" s="26">
        <v>6</v>
      </c>
      <c r="F309" s="26">
        <v>12</v>
      </c>
      <c r="G309" s="26">
        <v>58</v>
      </c>
      <c r="H309" s="26">
        <v>0.4</v>
      </c>
      <c r="I309" s="26">
        <v>111.2</v>
      </c>
      <c r="J309" s="26">
        <v>57.6</v>
      </c>
      <c r="K309" s="28">
        <f t="shared" ref="K309:K366" si="111">I309/J309</f>
        <v>1.9305555555555556</v>
      </c>
      <c r="L309" s="26">
        <v>0.45</v>
      </c>
      <c r="M309" s="27"/>
      <c r="N309" s="27">
        <f t="shared" ref="N309:N366" si="112">IF(E309&lt;=9.15,1-0.00765*E309,IF(AND(E309&gt;9.15,E309&lt;=23),1.174-0.0267*E309,IF(AND(E309&gt;23,E309&lt;=30),0.744-0.008*E309,0.5)))</f>
        <v>0.95409999999999995</v>
      </c>
      <c r="O309" s="27">
        <f t="shared" ref="O309:O366" si="113">(10^2.24)/(D309^2.56)</f>
        <v>1.0345864770195246</v>
      </c>
      <c r="P309" s="27">
        <f t="shared" ref="P309:P366" si="114">0.65*H309*I309*N309/J309</f>
        <v>0.47890519444444446</v>
      </c>
      <c r="Q309" s="27">
        <f t="shared" ref="Q309:Q366" si="115">IF(G309&lt;=5,0,IF(AND(G309&gt;5,G309&lt;35),EXP(1.76-190/G309^2),5))</f>
        <v>5</v>
      </c>
      <c r="R309" s="27">
        <f t="shared" ref="R309:R366" si="116">IF(G309&lt;=5,1,IF(AND(G309&gt;5,G309&lt;35),(0.99+(G309^1.5)/1000),1.2))</f>
        <v>1.2</v>
      </c>
      <c r="S309" s="28">
        <f t="shared" si="103"/>
        <v>19.399999999999999</v>
      </c>
      <c r="T309" s="28">
        <f t="shared" ref="T309:T366" si="117">P309/O309</f>
        <v>0.46289527756451299</v>
      </c>
      <c r="U309" s="27">
        <f t="shared" ref="U309:U366" si="118">1/(34-S309)+S309/135+50/((10*S309+45)^2)-1/200</f>
        <v>0.20807218920420215</v>
      </c>
      <c r="V309" s="26">
        <v>1</v>
      </c>
      <c r="W309" s="28">
        <f t="shared" si="104"/>
        <v>0.44950164602878984</v>
      </c>
      <c r="X309" s="27">
        <f t="shared" si="105"/>
        <v>35</v>
      </c>
      <c r="Y309" s="27">
        <f t="shared" si="106"/>
        <v>5.5465641676034885</v>
      </c>
      <c r="Z309" s="28">
        <f t="shared" si="107"/>
        <v>0.99999998543311308</v>
      </c>
      <c r="AA309" s="36">
        <f t="shared" si="108"/>
        <v>0.38799999999999996</v>
      </c>
      <c r="AB309" s="36">
        <f t="shared" si="109"/>
        <v>1</v>
      </c>
      <c r="AC309" s="36">
        <f t="shared" si="110"/>
        <v>0</v>
      </c>
      <c r="AD309" s="37"/>
      <c r="AE309" s="37"/>
      <c r="AF309" s="37">
        <v>0.87690949303339205</v>
      </c>
      <c r="AG309" s="37">
        <v>0.75812757920082274</v>
      </c>
    </row>
    <row r="310" spans="1:33" x14ac:dyDescent="0.3">
      <c r="A310" s="42"/>
      <c r="B310" s="42"/>
      <c r="C310" s="42"/>
      <c r="D310" s="26">
        <v>7.4</v>
      </c>
      <c r="E310" s="26">
        <v>7</v>
      </c>
      <c r="F310" s="26">
        <v>10</v>
      </c>
      <c r="G310" s="26">
        <v>93</v>
      </c>
      <c r="H310" s="26">
        <v>0.4</v>
      </c>
      <c r="I310" s="26">
        <v>130.19999999999999</v>
      </c>
      <c r="J310" s="26">
        <v>66.599999999999994</v>
      </c>
      <c r="K310" s="28">
        <f t="shared" si="111"/>
        <v>1.954954954954955</v>
      </c>
      <c r="L310" s="26">
        <v>0.45</v>
      </c>
      <c r="M310" s="27"/>
      <c r="N310" s="27">
        <f t="shared" si="112"/>
        <v>0.94645000000000001</v>
      </c>
      <c r="O310" s="27">
        <f t="shared" si="113"/>
        <v>1.0345864770195246</v>
      </c>
      <c r="P310" s="27">
        <f t="shared" si="114"/>
        <v>0.48106945045045046</v>
      </c>
      <c r="Q310" s="27">
        <f t="shared" si="115"/>
        <v>5</v>
      </c>
      <c r="R310" s="27">
        <f t="shared" si="116"/>
        <v>1.2</v>
      </c>
      <c r="S310" s="28">
        <f t="shared" si="103"/>
        <v>17</v>
      </c>
      <c r="T310" s="28">
        <f t="shared" si="117"/>
        <v>0.46498718196697614</v>
      </c>
      <c r="U310" s="27">
        <f t="shared" si="118"/>
        <v>0.18083112110296912</v>
      </c>
      <c r="V310" s="26">
        <v>1</v>
      </c>
      <c r="W310" s="28">
        <f t="shared" si="104"/>
        <v>0.38889485154842812</v>
      </c>
      <c r="X310" s="27">
        <f t="shared" si="105"/>
        <v>35</v>
      </c>
      <c r="Y310" s="27">
        <f t="shared" si="106"/>
        <v>6.6122061041287088</v>
      </c>
      <c r="Z310" s="28">
        <f t="shared" si="107"/>
        <v>0.99999999998106825</v>
      </c>
      <c r="AA310" s="36">
        <f t="shared" si="108"/>
        <v>0.34</v>
      </c>
      <c r="AB310" s="36">
        <f t="shared" si="109"/>
        <v>1</v>
      </c>
      <c r="AC310" s="36">
        <f t="shared" si="110"/>
        <v>0</v>
      </c>
      <c r="AD310" s="37"/>
      <c r="AE310" s="37"/>
      <c r="AF310" s="37">
        <v>0.7373310368754904</v>
      </c>
      <c r="AG310" s="37">
        <v>0.71151266835020777</v>
      </c>
    </row>
    <row r="311" spans="1:33" x14ac:dyDescent="0.3">
      <c r="A311" s="42"/>
      <c r="B311" s="42"/>
      <c r="C311" s="42"/>
      <c r="D311" s="26">
        <v>7.4</v>
      </c>
      <c r="E311" s="26">
        <v>8</v>
      </c>
      <c r="F311" s="26">
        <v>9</v>
      </c>
      <c r="G311" s="26">
        <v>89</v>
      </c>
      <c r="H311" s="26">
        <v>0.4</v>
      </c>
      <c r="I311" s="26">
        <v>147.69999999999999</v>
      </c>
      <c r="J311" s="26">
        <v>74.099999999999994</v>
      </c>
      <c r="K311" s="28">
        <f t="shared" si="111"/>
        <v>1.9932523616734144</v>
      </c>
      <c r="L311" s="26">
        <v>0.45</v>
      </c>
      <c r="M311" s="27"/>
      <c r="N311" s="27">
        <f t="shared" si="112"/>
        <v>0.93879999999999997</v>
      </c>
      <c r="O311" s="27">
        <f t="shared" si="113"/>
        <v>1.0345864770195246</v>
      </c>
      <c r="P311" s="27">
        <f t="shared" si="114"/>
        <v>0.4865289824561404</v>
      </c>
      <c r="Q311" s="27">
        <f t="shared" si="115"/>
        <v>5</v>
      </c>
      <c r="R311" s="27">
        <f t="shared" si="116"/>
        <v>1.2</v>
      </c>
      <c r="S311" s="28">
        <f t="shared" si="103"/>
        <v>15.799999999999999</v>
      </c>
      <c r="T311" s="28">
        <f t="shared" si="117"/>
        <v>0.47026420049269474</v>
      </c>
      <c r="U311" s="27">
        <f t="shared" si="118"/>
        <v>0.1681954191679009</v>
      </c>
      <c r="V311" s="26">
        <v>1</v>
      </c>
      <c r="W311" s="28">
        <f t="shared" si="104"/>
        <v>0.35766154215371476</v>
      </c>
      <c r="X311" s="27">
        <f t="shared" si="105"/>
        <v>35</v>
      </c>
      <c r="Y311" s="27">
        <f t="shared" si="106"/>
        <v>7.2363336648723235</v>
      </c>
      <c r="Z311" s="28">
        <f t="shared" si="107"/>
        <v>0.99999999999976952</v>
      </c>
      <c r="AA311" s="36">
        <f t="shared" si="108"/>
        <v>0.316</v>
      </c>
      <c r="AB311" s="36">
        <f t="shared" si="109"/>
        <v>1</v>
      </c>
      <c r="AC311" s="36">
        <f t="shared" si="110"/>
        <v>0</v>
      </c>
      <c r="AD311" s="37"/>
      <c r="AE311" s="37"/>
      <c r="AF311" s="37">
        <v>0.58981355849914052</v>
      </c>
      <c r="AG311" s="37">
        <v>0.63134700738552685</v>
      </c>
    </row>
    <row r="312" spans="1:33" x14ac:dyDescent="0.3">
      <c r="A312" s="42"/>
      <c r="B312" s="42"/>
      <c r="C312" s="42"/>
      <c r="D312" s="26">
        <v>7.4</v>
      </c>
      <c r="E312" s="26">
        <v>8.8000000000000007</v>
      </c>
      <c r="F312" s="26">
        <v>7</v>
      </c>
      <c r="G312" s="26">
        <v>100</v>
      </c>
      <c r="H312" s="26">
        <v>0.4</v>
      </c>
      <c r="I312" s="26">
        <v>162.19999999999999</v>
      </c>
      <c r="J312" s="26">
        <v>80.599999999999994</v>
      </c>
      <c r="K312" s="28">
        <f t="shared" si="111"/>
        <v>2.0124069478908186</v>
      </c>
      <c r="L312" s="26">
        <v>0.45</v>
      </c>
      <c r="M312" s="27"/>
      <c r="N312" s="27">
        <f t="shared" si="112"/>
        <v>0.93267999999999995</v>
      </c>
      <c r="O312" s="27">
        <f t="shared" si="113"/>
        <v>1.0345864770195246</v>
      </c>
      <c r="P312" s="27">
        <f t="shared" si="114"/>
        <v>0.48800224516129026</v>
      </c>
      <c r="Q312" s="27">
        <f t="shared" si="115"/>
        <v>5</v>
      </c>
      <c r="R312" s="27">
        <f t="shared" si="116"/>
        <v>1.2</v>
      </c>
      <c r="S312" s="28">
        <f t="shared" si="103"/>
        <v>13.4</v>
      </c>
      <c r="T312" s="28">
        <f t="shared" si="117"/>
        <v>0.47168821166805253</v>
      </c>
      <c r="U312" s="27">
        <f t="shared" si="118"/>
        <v>0.14436344918824284</v>
      </c>
      <c r="V312" s="26">
        <v>1</v>
      </c>
      <c r="W312" s="28">
        <f t="shared" si="104"/>
        <v>0.3060569368009512</v>
      </c>
      <c r="X312" s="27">
        <f t="shared" si="105"/>
        <v>35</v>
      </c>
      <c r="Y312" s="27">
        <f t="shared" si="106"/>
        <v>8.2109192195881189</v>
      </c>
      <c r="Z312" s="28">
        <f t="shared" si="107"/>
        <v>0.99999999999999989</v>
      </c>
      <c r="AA312" s="36">
        <f t="shared" si="108"/>
        <v>0.26800000000000002</v>
      </c>
      <c r="AB312" s="36">
        <f t="shared" si="109"/>
        <v>1</v>
      </c>
      <c r="AC312" s="36">
        <f t="shared" si="110"/>
        <v>0</v>
      </c>
      <c r="AD312" s="37"/>
      <c r="AE312" s="37"/>
      <c r="AF312" s="37">
        <v>0.65524529011855792</v>
      </c>
      <c r="AG312" s="37">
        <v>0.70386538317569569</v>
      </c>
    </row>
    <row r="313" spans="1:33" x14ac:dyDescent="0.3">
      <c r="A313" s="42"/>
      <c r="B313" s="42"/>
      <c r="C313" s="42"/>
      <c r="D313" s="26">
        <v>7.4</v>
      </c>
      <c r="E313" s="26">
        <v>3.5</v>
      </c>
      <c r="F313" s="26">
        <v>5</v>
      </c>
      <c r="G313" s="26">
        <v>65</v>
      </c>
      <c r="H313" s="26">
        <v>0.4</v>
      </c>
      <c r="I313" s="26">
        <v>65.5</v>
      </c>
      <c r="J313" s="26">
        <v>47</v>
      </c>
      <c r="K313" s="28">
        <f t="shared" si="111"/>
        <v>1.3936170212765957</v>
      </c>
      <c r="L313" s="26">
        <v>0.34</v>
      </c>
      <c r="M313" s="27"/>
      <c r="N313" s="27">
        <f t="shared" si="112"/>
        <v>0.97322500000000001</v>
      </c>
      <c r="O313" s="27">
        <f t="shared" si="113"/>
        <v>1.0345864770195246</v>
      </c>
      <c r="P313" s="27">
        <f t="shared" si="114"/>
        <v>0.35263876063829785</v>
      </c>
      <c r="Q313" s="27">
        <f t="shared" si="115"/>
        <v>5</v>
      </c>
      <c r="R313" s="27">
        <f t="shared" si="116"/>
        <v>1.2</v>
      </c>
      <c r="S313" s="28">
        <f t="shared" ref="S313:S323" si="119">IF(Q313+R313*F313&lt;=50,Q313+R313*F313,50)</f>
        <v>11</v>
      </c>
      <c r="T313" s="28">
        <f t="shared" si="117"/>
        <v>0.3408499612852014</v>
      </c>
      <c r="U313" s="27">
        <f t="shared" si="118"/>
        <v>0.12204090780370019</v>
      </c>
      <c r="V313" s="26">
        <v>1</v>
      </c>
      <c r="W313" s="28">
        <f t="shared" ref="W313:W323" si="120">IF(S313&lt;=30,U313/T313,5)</f>
        <v>0.35804876533808427</v>
      </c>
      <c r="X313" s="27">
        <f t="shared" ref="X313:X323" si="121">IF(G313&lt;5,5,IF(G313&gt;35,35,G313))</f>
        <v>35</v>
      </c>
      <c r="Y313" s="27">
        <f t="shared" ref="Y313:Y323" si="122">-(F313*(1+0.004*X313)-13.32*LN(P313)-29.53*LN(D313)-3.7*LN(J313/100)+0.05*X313+16.85)/2.7</f>
        <v>6.7135322835926186</v>
      </c>
      <c r="Z313" s="28">
        <f t="shared" ref="Z313:Z323" si="123">_xlfn.NORM.S.DIST(Y313,TRUE)</f>
        <v>0.9999999999905016</v>
      </c>
      <c r="AA313" s="36">
        <f t="shared" ref="AA313:AA323" si="124">S313/50</f>
        <v>0.22</v>
      </c>
      <c r="AB313" s="36">
        <f t="shared" ref="AB313:AB323" si="125">IF(AND(V313=1,W313&lt;=1),1,0)</f>
        <v>1</v>
      </c>
      <c r="AC313" s="36">
        <f t="shared" ref="AC313:AC323" si="126">IF(AND(V313=0,W313&gt;1),1,0)</f>
        <v>0</v>
      </c>
      <c r="AD313" s="37"/>
      <c r="AE313" s="37"/>
      <c r="AF313" s="37">
        <v>0.54671049944218009</v>
      </c>
      <c r="AG313" s="37">
        <v>0.61277952103348721</v>
      </c>
    </row>
    <row r="314" spans="1:33" x14ac:dyDescent="0.3">
      <c r="A314" s="42"/>
      <c r="B314" s="42"/>
      <c r="C314" s="42"/>
      <c r="D314" s="26">
        <v>7.4</v>
      </c>
      <c r="E314" s="26">
        <v>4.7</v>
      </c>
      <c r="F314" s="26">
        <v>6</v>
      </c>
      <c r="G314" s="26">
        <v>97</v>
      </c>
      <c r="H314" s="26">
        <v>0.4</v>
      </c>
      <c r="I314" s="26">
        <v>86.2</v>
      </c>
      <c r="J314" s="26">
        <v>55.7</v>
      </c>
      <c r="K314" s="28">
        <f t="shared" si="111"/>
        <v>1.5475763016157988</v>
      </c>
      <c r="L314" s="26">
        <v>0.37</v>
      </c>
      <c r="M314" s="27"/>
      <c r="N314" s="27">
        <f t="shared" si="112"/>
        <v>0.96404500000000004</v>
      </c>
      <c r="O314" s="27">
        <f t="shared" si="113"/>
        <v>1.0345864770195246</v>
      </c>
      <c r="P314" s="27">
        <f t="shared" si="114"/>
        <v>0.38790263087971277</v>
      </c>
      <c r="Q314" s="27">
        <f t="shared" si="115"/>
        <v>5</v>
      </c>
      <c r="R314" s="27">
        <f t="shared" si="116"/>
        <v>1.2</v>
      </c>
      <c r="S314" s="28">
        <f t="shared" si="119"/>
        <v>12.2</v>
      </c>
      <c r="T314" s="28">
        <f t="shared" si="117"/>
        <v>0.37493495178595143</v>
      </c>
      <c r="U314" s="27">
        <f t="shared" si="118"/>
        <v>0.13303475154594152</v>
      </c>
      <c r="V314" s="26">
        <v>0</v>
      </c>
      <c r="W314" s="28">
        <f t="shared" si="120"/>
        <v>0.35482088536224393</v>
      </c>
      <c r="X314" s="27">
        <f t="shared" si="121"/>
        <v>35</v>
      </c>
      <c r="Y314" s="27">
        <f t="shared" si="122"/>
        <v>6.9942403622542129</v>
      </c>
      <c r="Z314" s="28">
        <f t="shared" si="123"/>
        <v>0.99999999999866651</v>
      </c>
      <c r="AA314" s="36">
        <f t="shared" si="124"/>
        <v>0.24399999999999999</v>
      </c>
      <c r="AB314" s="36">
        <f t="shared" si="125"/>
        <v>0</v>
      </c>
      <c r="AC314" s="36">
        <f t="shared" si="126"/>
        <v>0</v>
      </c>
      <c r="AD314" s="37"/>
      <c r="AE314" s="37"/>
      <c r="AF314" s="37">
        <v>0.34945431688937817</v>
      </c>
      <c r="AG314" s="37">
        <v>0.57138627074331749</v>
      </c>
    </row>
    <row r="315" spans="1:33" x14ac:dyDescent="0.3">
      <c r="A315" s="42"/>
      <c r="B315" s="42"/>
      <c r="C315" s="42"/>
      <c r="D315" s="26">
        <v>7.4</v>
      </c>
      <c r="E315" s="26">
        <v>7</v>
      </c>
      <c r="F315" s="26">
        <v>9</v>
      </c>
      <c r="G315" s="26">
        <v>84</v>
      </c>
      <c r="H315" s="26">
        <v>0.4</v>
      </c>
      <c r="I315" s="26">
        <v>132.5</v>
      </c>
      <c r="J315" s="26">
        <v>79</v>
      </c>
      <c r="K315" s="28">
        <f t="shared" si="111"/>
        <v>1.6772151898734178</v>
      </c>
      <c r="L315" s="26">
        <v>0.38</v>
      </c>
      <c r="M315" s="27"/>
      <c r="N315" s="27">
        <f t="shared" si="112"/>
        <v>0.94645000000000001</v>
      </c>
      <c r="O315" s="27">
        <f t="shared" si="113"/>
        <v>1.0345864770195246</v>
      </c>
      <c r="P315" s="27">
        <f t="shared" si="114"/>
        <v>0.41272408227848106</v>
      </c>
      <c r="Q315" s="27">
        <f t="shared" si="115"/>
        <v>5</v>
      </c>
      <c r="R315" s="27">
        <f t="shared" si="116"/>
        <v>1.2</v>
      </c>
      <c r="S315" s="28">
        <f t="shared" si="119"/>
        <v>15.799999999999999</v>
      </c>
      <c r="T315" s="28">
        <f t="shared" si="117"/>
        <v>0.39892661604032564</v>
      </c>
      <c r="U315" s="27">
        <f t="shared" si="118"/>
        <v>0.1681954191679009</v>
      </c>
      <c r="V315" s="26">
        <v>1</v>
      </c>
      <c r="W315" s="28">
        <f t="shared" si="120"/>
        <v>0.42161994814329162</v>
      </c>
      <c r="X315" s="27">
        <f t="shared" si="121"/>
        <v>35</v>
      </c>
      <c r="Y315" s="27">
        <f t="shared" si="122"/>
        <v>6.5124635455158062</v>
      </c>
      <c r="Z315" s="28">
        <f t="shared" si="123"/>
        <v>0.9999999999630359</v>
      </c>
      <c r="AA315" s="36">
        <f t="shared" si="124"/>
        <v>0.316</v>
      </c>
      <c r="AB315" s="36">
        <f t="shared" si="125"/>
        <v>1</v>
      </c>
      <c r="AC315" s="36">
        <f t="shared" si="126"/>
        <v>0</v>
      </c>
      <c r="AD315" s="37"/>
      <c r="AE315" s="37"/>
      <c r="AF315" s="37">
        <v>0.71260071214135901</v>
      </c>
      <c r="AG315" s="37">
        <v>0.64436625104964262</v>
      </c>
    </row>
    <row r="316" spans="1:33" x14ac:dyDescent="0.3">
      <c r="A316" s="42"/>
      <c r="B316" s="42"/>
      <c r="C316" s="42"/>
      <c r="D316" s="26">
        <v>7.4</v>
      </c>
      <c r="E316" s="26">
        <v>8.3000000000000007</v>
      </c>
      <c r="F316" s="26">
        <v>10</v>
      </c>
      <c r="G316" s="26">
        <v>96</v>
      </c>
      <c r="H316" s="26">
        <v>0.4</v>
      </c>
      <c r="I316" s="26">
        <v>157.5</v>
      </c>
      <c r="J316" s="26">
        <v>91</v>
      </c>
      <c r="K316" s="28">
        <f t="shared" si="111"/>
        <v>1.7307692307692308</v>
      </c>
      <c r="L316" s="26">
        <v>0.39</v>
      </c>
      <c r="M316" s="27"/>
      <c r="N316" s="27">
        <f t="shared" si="112"/>
        <v>0.93650500000000003</v>
      </c>
      <c r="O316" s="27">
        <f t="shared" si="113"/>
        <v>1.0345864770195246</v>
      </c>
      <c r="P316" s="27">
        <f t="shared" si="114"/>
        <v>0.42142725000000009</v>
      </c>
      <c r="Q316" s="27">
        <f t="shared" si="115"/>
        <v>5</v>
      </c>
      <c r="R316" s="27">
        <f t="shared" si="116"/>
        <v>1.2</v>
      </c>
      <c r="S316" s="28">
        <f t="shared" si="119"/>
        <v>17</v>
      </c>
      <c r="T316" s="28">
        <f t="shared" si="117"/>
        <v>0.40733883475266708</v>
      </c>
      <c r="U316" s="27">
        <f t="shared" si="118"/>
        <v>0.18083112110296912</v>
      </c>
      <c r="V316" s="26">
        <v>1</v>
      </c>
      <c r="W316" s="28">
        <f t="shared" si="120"/>
        <v>0.44393292678015428</v>
      </c>
      <c r="X316" s="27">
        <f t="shared" si="121"/>
        <v>35</v>
      </c>
      <c r="Y316" s="27">
        <f t="shared" si="122"/>
        <v>6.3869758554305367</v>
      </c>
      <c r="Z316" s="28">
        <f t="shared" si="123"/>
        <v>0.99999999991540078</v>
      </c>
      <c r="AA316" s="36">
        <f t="shared" si="124"/>
        <v>0.34</v>
      </c>
      <c r="AB316" s="36">
        <f t="shared" si="125"/>
        <v>1</v>
      </c>
      <c r="AC316" s="36">
        <f t="shared" si="126"/>
        <v>0</v>
      </c>
      <c r="AD316" s="37"/>
      <c r="AE316" s="37"/>
      <c r="AF316" s="37">
        <v>0.4950130880426587</v>
      </c>
      <c r="AG316" s="37">
        <v>0.59490094808352822</v>
      </c>
    </row>
    <row r="317" spans="1:33" x14ac:dyDescent="0.3">
      <c r="A317" s="43"/>
      <c r="B317" s="43"/>
      <c r="C317" s="43"/>
      <c r="D317" s="26">
        <v>7.4</v>
      </c>
      <c r="E317" s="26">
        <v>9.1999999999999993</v>
      </c>
      <c r="F317" s="26">
        <v>7</v>
      </c>
      <c r="G317" s="26">
        <v>94</v>
      </c>
      <c r="H317" s="26">
        <v>0.4</v>
      </c>
      <c r="I317" s="26">
        <v>174.1</v>
      </c>
      <c r="J317" s="26">
        <v>98.6</v>
      </c>
      <c r="K317" s="28">
        <f t="shared" si="111"/>
        <v>1.7657200811359026</v>
      </c>
      <c r="L317" s="26">
        <v>0.39</v>
      </c>
      <c r="M317" s="27"/>
      <c r="N317" s="27">
        <f t="shared" si="112"/>
        <v>0.92835999999999996</v>
      </c>
      <c r="O317" s="27">
        <f t="shared" si="113"/>
        <v>1.0345864770195246</v>
      </c>
      <c r="P317" s="27">
        <f t="shared" si="114"/>
        <v>0.42619821257606488</v>
      </c>
      <c r="Q317" s="27">
        <f t="shared" si="115"/>
        <v>5</v>
      </c>
      <c r="R317" s="27">
        <f t="shared" si="116"/>
        <v>1.2</v>
      </c>
      <c r="S317" s="28">
        <f t="shared" si="119"/>
        <v>13.4</v>
      </c>
      <c r="T317" s="28">
        <f t="shared" si="117"/>
        <v>0.41195030289190776</v>
      </c>
      <c r="U317" s="27">
        <f t="shared" si="118"/>
        <v>0.14436344918824284</v>
      </c>
      <c r="V317" s="26">
        <v>1</v>
      </c>
      <c r="W317" s="28">
        <f t="shared" si="120"/>
        <v>0.35043899270083212</v>
      </c>
      <c r="X317" s="27">
        <f t="shared" si="121"/>
        <v>35</v>
      </c>
      <c r="Y317" s="27">
        <f t="shared" si="122"/>
        <v>7.8190986494565449</v>
      </c>
      <c r="Z317" s="28">
        <f t="shared" si="123"/>
        <v>0.99999999999999734</v>
      </c>
      <c r="AA317" s="36">
        <f t="shared" si="124"/>
        <v>0.26800000000000002</v>
      </c>
      <c r="AB317" s="36">
        <f t="shared" si="125"/>
        <v>1</v>
      </c>
      <c r="AC317" s="36">
        <f t="shared" si="126"/>
        <v>0</v>
      </c>
      <c r="AD317" s="37"/>
      <c r="AE317" s="37"/>
      <c r="AF317" s="37">
        <v>0.65671195991753506</v>
      </c>
      <c r="AG317" s="37">
        <v>0.62623430876795405</v>
      </c>
    </row>
    <row r="318" spans="1:33" ht="12" customHeight="1" x14ac:dyDescent="0.3">
      <c r="A318" s="41" t="s">
        <v>17</v>
      </c>
      <c r="B318" s="41">
        <v>1999</v>
      </c>
      <c r="C318" s="41" t="s">
        <v>16</v>
      </c>
      <c r="D318" s="26">
        <v>7.6</v>
      </c>
      <c r="E318" s="26">
        <v>16.2</v>
      </c>
      <c r="F318" s="26">
        <v>13</v>
      </c>
      <c r="G318" s="26">
        <v>13</v>
      </c>
      <c r="H318" s="26">
        <v>0.18</v>
      </c>
      <c r="I318" s="26">
        <v>313</v>
      </c>
      <c r="J318" s="26">
        <v>160</v>
      </c>
      <c r="K318" s="28">
        <f t="shared" si="111"/>
        <v>1.95625</v>
      </c>
      <c r="L318" s="26">
        <v>0.17</v>
      </c>
      <c r="M318" s="27"/>
      <c r="N318" s="27">
        <f t="shared" si="112"/>
        <v>0.74146000000000001</v>
      </c>
      <c r="O318" s="27">
        <f t="shared" si="113"/>
        <v>0.96631162390064473</v>
      </c>
      <c r="P318" s="27">
        <f t="shared" si="114"/>
        <v>0.16970629162499998</v>
      </c>
      <c r="Q318" s="27">
        <f t="shared" si="115"/>
        <v>1.888418384193032</v>
      </c>
      <c r="R318" s="27">
        <f t="shared" si="116"/>
        <v>1.0368721665810319</v>
      </c>
      <c r="S318" s="28">
        <f t="shared" si="119"/>
        <v>15.367756549746447</v>
      </c>
      <c r="T318" s="28">
        <f t="shared" si="117"/>
        <v>0.17562273642115375</v>
      </c>
      <c r="U318" s="27">
        <f t="shared" si="118"/>
        <v>0.16377233175102299</v>
      </c>
      <c r="V318" s="26">
        <v>1</v>
      </c>
      <c r="W318" s="28">
        <f t="shared" si="120"/>
        <v>0.93252351653539445</v>
      </c>
      <c r="X318" s="27">
        <f t="shared" si="121"/>
        <v>13</v>
      </c>
      <c r="Y318" s="27">
        <f t="shared" si="122"/>
        <v>2.5291604513322241</v>
      </c>
      <c r="Z318" s="28">
        <f t="shared" si="123"/>
        <v>0.9942832127632828</v>
      </c>
      <c r="AA318" s="36">
        <f t="shared" si="124"/>
        <v>0.30735513099492895</v>
      </c>
      <c r="AB318" s="36">
        <f t="shared" si="125"/>
        <v>1</v>
      </c>
      <c r="AC318" s="36">
        <f t="shared" si="126"/>
        <v>0</v>
      </c>
      <c r="AD318" s="37">
        <v>0.49364284124800928</v>
      </c>
      <c r="AE318" s="37">
        <v>0.59750312564180186</v>
      </c>
      <c r="AF318" s="37"/>
      <c r="AG318" s="37">
        <v>0.37267829950624681</v>
      </c>
    </row>
    <row r="319" spans="1:33" x14ac:dyDescent="0.3">
      <c r="A319" s="42"/>
      <c r="B319" s="42"/>
      <c r="C319" s="42"/>
      <c r="D319" s="26">
        <v>7.6</v>
      </c>
      <c r="E319" s="26">
        <v>13.2</v>
      </c>
      <c r="F319" s="26">
        <v>18</v>
      </c>
      <c r="G319" s="26">
        <v>15</v>
      </c>
      <c r="H319" s="26">
        <v>0.18</v>
      </c>
      <c r="I319" s="26">
        <v>238.1</v>
      </c>
      <c r="J319" s="26">
        <v>126.1</v>
      </c>
      <c r="K319" s="28">
        <f t="shared" si="111"/>
        <v>1.8881839809674861</v>
      </c>
      <c r="L319" s="26">
        <v>0.18</v>
      </c>
      <c r="M319" s="27"/>
      <c r="N319" s="27">
        <f t="shared" si="112"/>
        <v>0.82155999999999996</v>
      </c>
      <c r="O319" s="27">
        <f t="shared" si="113"/>
        <v>0.96631162390064473</v>
      </c>
      <c r="P319" s="27">
        <f t="shared" si="114"/>
        <v>0.18149700247422679</v>
      </c>
      <c r="Q319" s="27">
        <f t="shared" si="115"/>
        <v>2.4981627346432429</v>
      </c>
      <c r="R319" s="27">
        <f t="shared" si="116"/>
        <v>1.0480947501931113</v>
      </c>
      <c r="S319" s="28">
        <f t="shared" si="119"/>
        <v>21.363868238119245</v>
      </c>
      <c r="T319" s="28">
        <f t="shared" si="117"/>
        <v>0.1878245050407136</v>
      </c>
      <c r="U319" s="27">
        <f t="shared" si="118"/>
        <v>0.23313647020157879</v>
      </c>
      <c r="V319" s="26">
        <v>0</v>
      </c>
      <c r="W319" s="28">
        <f t="shared" si="120"/>
        <v>1.2412462907917323</v>
      </c>
      <c r="X319" s="27">
        <f t="shared" si="121"/>
        <v>15</v>
      </c>
      <c r="Y319" s="27">
        <f t="shared" si="122"/>
        <v>0.49573017005872005</v>
      </c>
      <c r="Z319" s="28">
        <f t="shared" si="123"/>
        <v>0.6899576009678795</v>
      </c>
      <c r="AA319" s="36">
        <f t="shared" si="124"/>
        <v>0.42727736476238493</v>
      </c>
      <c r="AB319" s="36">
        <f t="shared" si="125"/>
        <v>0</v>
      </c>
      <c r="AC319" s="36">
        <f t="shared" si="126"/>
        <v>1</v>
      </c>
      <c r="AD319" s="37">
        <v>0.20062723353457398</v>
      </c>
      <c r="AE319" s="37">
        <v>0.2590074737654221</v>
      </c>
      <c r="AF319" s="37"/>
      <c r="AG319" s="37">
        <v>0.21883296719768858</v>
      </c>
    </row>
    <row r="320" spans="1:33" x14ac:dyDescent="0.3">
      <c r="A320" s="42"/>
      <c r="B320" s="42"/>
      <c r="C320" s="42"/>
      <c r="D320" s="26">
        <v>7.6</v>
      </c>
      <c r="E320" s="26">
        <v>16.2</v>
      </c>
      <c r="F320" s="26">
        <v>17</v>
      </c>
      <c r="G320" s="26">
        <v>13</v>
      </c>
      <c r="H320" s="26">
        <v>0.18</v>
      </c>
      <c r="I320" s="26">
        <v>299.39999999999998</v>
      </c>
      <c r="J320" s="26">
        <v>157.9</v>
      </c>
      <c r="K320" s="28">
        <f t="shared" si="111"/>
        <v>1.8961367954401518</v>
      </c>
      <c r="L320" s="26">
        <v>0.16</v>
      </c>
      <c r="M320" s="27"/>
      <c r="N320" s="27">
        <f t="shared" si="112"/>
        <v>0.74146000000000001</v>
      </c>
      <c r="O320" s="27">
        <f t="shared" si="113"/>
        <v>0.96631162390064473</v>
      </c>
      <c r="P320" s="27">
        <f t="shared" si="114"/>
        <v>0.16449142183660542</v>
      </c>
      <c r="Q320" s="27">
        <f t="shared" si="115"/>
        <v>1.888418384193032</v>
      </c>
      <c r="R320" s="27">
        <f t="shared" si="116"/>
        <v>1.0368721665810319</v>
      </c>
      <c r="S320" s="28">
        <f t="shared" si="119"/>
        <v>19.515245216070571</v>
      </c>
      <c r="T320" s="28">
        <f t="shared" si="117"/>
        <v>0.17022606141548213</v>
      </c>
      <c r="U320" s="27">
        <f t="shared" si="118"/>
        <v>0.2094624292722623</v>
      </c>
      <c r="V320" s="26">
        <v>0</v>
      </c>
      <c r="W320" s="28">
        <f t="shared" si="120"/>
        <v>1.2304956569547441</v>
      </c>
      <c r="X320" s="27">
        <f t="shared" si="121"/>
        <v>13</v>
      </c>
      <c r="Y320" s="27">
        <f t="shared" si="122"/>
        <v>0.79856334350453761</v>
      </c>
      <c r="Z320" s="28">
        <f t="shared" si="123"/>
        <v>0.78772817505003834</v>
      </c>
      <c r="AA320" s="36">
        <f t="shared" si="124"/>
        <v>0.39030490432141141</v>
      </c>
      <c r="AB320" s="36">
        <f t="shared" si="125"/>
        <v>0</v>
      </c>
      <c r="AC320" s="36">
        <f t="shared" si="126"/>
        <v>1</v>
      </c>
      <c r="AD320" s="37">
        <v>0.2444704482835485</v>
      </c>
      <c r="AE320" s="37">
        <v>0.33365127299555053</v>
      </c>
      <c r="AF320" s="37"/>
      <c r="AG320" s="37">
        <v>0.27150583947640822</v>
      </c>
    </row>
    <row r="321" spans="1:33" x14ac:dyDescent="0.3">
      <c r="A321" s="42"/>
      <c r="B321" s="42"/>
      <c r="C321" s="42"/>
      <c r="D321" s="26">
        <v>7.6</v>
      </c>
      <c r="E321" s="26">
        <v>17.8</v>
      </c>
      <c r="F321" s="26">
        <v>16</v>
      </c>
      <c r="G321" s="26">
        <v>12</v>
      </c>
      <c r="H321" s="26">
        <v>0.18</v>
      </c>
      <c r="I321" s="26">
        <v>328.7</v>
      </c>
      <c r="J321" s="26">
        <v>162.4</v>
      </c>
      <c r="K321" s="28">
        <f t="shared" si="111"/>
        <v>2.0240147783251232</v>
      </c>
      <c r="L321" s="26">
        <v>0.16</v>
      </c>
      <c r="M321" s="27"/>
      <c r="N321" s="27">
        <f t="shared" si="112"/>
        <v>0.69873999999999992</v>
      </c>
      <c r="O321" s="27">
        <f t="shared" si="113"/>
        <v>0.96631162390064473</v>
      </c>
      <c r="P321" s="27">
        <f t="shared" si="114"/>
        <v>0.16546843008620685</v>
      </c>
      <c r="Q321" s="27">
        <f t="shared" si="115"/>
        <v>1.5535700732924222</v>
      </c>
      <c r="R321" s="27">
        <f t="shared" si="116"/>
        <v>1.031569219381653</v>
      </c>
      <c r="S321" s="28">
        <f t="shared" si="119"/>
        <v>18.058677583398872</v>
      </c>
      <c r="T321" s="28">
        <f t="shared" si="117"/>
        <v>0.17123713095602808</v>
      </c>
      <c r="U321" s="27">
        <f t="shared" si="118"/>
        <v>0.1924805581037968</v>
      </c>
      <c r="V321" s="26">
        <v>0</v>
      </c>
      <c r="W321" s="28">
        <f t="shared" si="120"/>
        <v>1.1240585323356289</v>
      </c>
      <c r="X321" s="27">
        <f t="shared" si="121"/>
        <v>12</v>
      </c>
      <c r="Y321" s="27">
        <f t="shared" si="122"/>
        <v>1.2981384963124818</v>
      </c>
      <c r="Z321" s="28">
        <f t="shared" si="123"/>
        <v>0.90288012603465062</v>
      </c>
      <c r="AA321" s="36">
        <f t="shared" si="124"/>
        <v>0.36117355166797743</v>
      </c>
      <c r="AB321" s="36">
        <f t="shared" si="125"/>
        <v>0</v>
      </c>
      <c r="AC321" s="36">
        <f t="shared" si="126"/>
        <v>1</v>
      </c>
      <c r="AD321" s="37">
        <v>0.25628482990046653</v>
      </c>
      <c r="AE321" s="37">
        <v>0.34593216343687655</v>
      </c>
      <c r="AF321" s="37"/>
      <c r="AG321" s="37">
        <v>0.17303634531475881</v>
      </c>
    </row>
    <row r="322" spans="1:33" x14ac:dyDescent="0.3">
      <c r="A322" s="42"/>
      <c r="B322" s="42"/>
      <c r="C322" s="42"/>
      <c r="D322" s="26">
        <v>7.6</v>
      </c>
      <c r="E322" s="26">
        <v>1.2</v>
      </c>
      <c r="F322" s="26">
        <v>4</v>
      </c>
      <c r="G322" s="26">
        <v>7</v>
      </c>
      <c r="H322" s="26">
        <v>0.18</v>
      </c>
      <c r="I322" s="26">
        <v>20.7</v>
      </c>
      <c r="J322" s="26">
        <v>15.9</v>
      </c>
      <c r="K322" s="28">
        <f t="shared" si="111"/>
        <v>1.3018867924528301</v>
      </c>
      <c r="L322" s="26">
        <v>0.15</v>
      </c>
      <c r="M322" s="27"/>
      <c r="N322" s="27">
        <f t="shared" si="112"/>
        <v>0.99082000000000003</v>
      </c>
      <c r="O322" s="27">
        <f t="shared" si="113"/>
        <v>0.96631162390064473</v>
      </c>
      <c r="P322" s="27">
        <f t="shared" si="114"/>
        <v>0.15092245018867925</v>
      </c>
      <c r="Q322" s="27">
        <f t="shared" si="115"/>
        <v>0.12032594375897732</v>
      </c>
      <c r="R322" s="27">
        <f t="shared" si="116"/>
        <v>1.008520259177452</v>
      </c>
      <c r="S322" s="28">
        <f t="shared" si="119"/>
        <v>4.1544069804687851</v>
      </c>
      <c r="T322" s="28">
        <f t="shared" si="117"/>
        <v>0.15618403675975748</v>
      </c>
      <c r="U322" s="27">
        <f t="shared" si="118"/>
        <v>6.5954847198329614E-2</v>
      </c>
      <c r="V322" s="26">
        <v>1</v>
      </c>
      <c r="W322" s="28">
        <f t="shared" si="120"/>
        <v>0.42228929771985252</v>
      </c>
      <c r="X322" s="27">
        <f t="shared" si="121"/>
        <v>7</v>
      </c>
      <c r="Y322" s="27">
        <f t="shared" si="122"/>
        <v>2.4398123310458009</v>
      </c>
      <c r="Z322" s="28">
        <f t="shared" si="123"/>
        <v>0.99265255316981083</v>
      </c>
      <c r="AA322" s="36">
        <f t="shared" si="124"/>
        <v>8.3088139609375708E-2</v>
      </c>
      <c r="AB322" s="36">
        <f t="shared" si="125"/>
        <v>1</v>
      </c>
      <c r="AC322" s="36">
        <f t="shared" si="126"/>
        <v>0</v>
      </c>
      <c r="AD322" s="37">
        <v>0.87154613115299151</v>
      </c>
      <c r="AE322" s="37">
        <v>0.79945550266549836</v>
      </c>
      <c r="AF322" s="37"/>
      <c r="AG322" s="37">
        <v>0.67084328551938499</v>
      </c>
    </row>
    <row r="323" spans="1:33" x14ac:dyDescent="0.3">
      <c r="A323" s="42"/>
      <c r="B323" s="42"/>
      <c r="C323" s="42"/>
      <c r="D323" s="26">
        <v>7.6</v>
      </c>
      <c r="E323" s="26">
        <v>14.8</v>
      </c>
      <c r="F323" s="26">
        <v>12</v>
      </c>
      <c r="G323" s="26">
        <v>11</v>
      </c>
      <c r="H323" s="26">
        <v>0.18</v>
      </c>
      <c r="I323" s="26">
        <v>279.5</v>
      </c>
      <c r="J323" s="26">
        <v>141.19999999999999</v>
      </c>
      <c r="K323" s="28">
        <f t="shared" si="111"/>
        <v>1.9794617563739378</v>
      </c>
      <c r="L323" s="26">
        <v>0.18</v>
      </c>
      <c r="M323" s="27"/>
      <c r="N323" s="27">
        <f t="shared" si="112"/>
        <v>0.77883999999999987</v>
      </c>
      <c r="O323" s="27">
        <f t="shared" si="113"/>
        <v>0.96631162390064473</v>
      </c>
      <c r="P323" s="27">
        <f t="shared" si="114"/>
        <v>0.18037702733711045</v>
      </c>
      <c r="Q323" s="27">
        <f t="shared" si="115"/>
        <v>1.208949820871366</v>
      </c>
      <c r="R323" s="27">
        <f t="shared" si="116"/>
        <v>1.0264828726939095</v>
      </c>
      <c r="S323" s="28">
        <f t="shared" si="119"/>
        <v>13.526744293198279</v>
      </c>
      <c r="T323" s="28">
        <f t="shared" si="117"/>
        <v>0.1866654843796608</v>
      </c>
      <c r="U323" s="27">
        <f t="shared" si="118"/>
        <v>0.14558095011298297</v>
      </c>
      <c r="V323" s="26">
        <v>1</v>
      </c>
      <c r="W323" s="28">
        <f t="shared" si="120"/>
        <v>0.77990288668945573</v>
      </c>
      <c r="X323" s="27">
        <f t="shared" si="121"/>
        <v>11</v>
      </c>
      <c r="Y323" s="27">
        <f t="shared" si="122"/>
        <v>3.120925903319022</v>
      </c>
      <c r="Z323" s="28">
        <f t="shared" si="123"/>
        <v>0.99909858304853028</v>
      </c>
      <c r="AA323" s="36">
        <f t="shared" si="124"/>
        <v>0.27053488586396557</v>
      </c>
      <c r="AB323" s="36">
        <f t="shared" si="125"/>
        <v>1</v>
      </c>
      <c r="AC323" s="36">
        <f t="shared" si="126"/>
        <v>0</v>
      </c>
      <c r="AD323" s="37">
        <v>0.69333933218028099</v>
      </c>
      <c r="AE323" s="37">
        <v>0.74674311199898546</v>
      </c>
      <c r="AF323" s="37"/>
      <c r="AG323" s="37">
        <v>0.58846852085437318</v>
      </c>
    </row>
    <row r="324" spans="1:33" x14ac:dyDescent="0.3">
      <c r="A324" s="42"/>
      <c r="B324" s="42"/>
      <c r="C324" s="42"/>
      <c r="D324" s="26">
        <v>7.6</v>
      </c>
      <c r="E324" s="26">
        <v>6.1</v>
      </c>
      <c r="F324" s="26">
        <v>14</v>
      </c>
      <c r="G324" s="26">
        <v>14</v>
      </c>
      <c r="H324" s="26">
        <v>0.18</v>
      </c>
      <c r="I324" s="26">
        <v>106.9</v>
      </c>
      <c r="J324" s="26">
        <v>63.7</v>
      </c>
      <c r="K324" s="28">
        <f t="shared" si="111"/>
        <v>1.6781789638932496</v>
      </c>
      <c r="L324" s="26">
        <v>0.19</v>
      </c>
      <c r="M324" s="27"/>
      <c r="N324" s="27">
        <f t="shared" si="112"/>
        <v>0.95333500000000004</v>
      </c>
      <c r="O324" s="27">
        <f t="shared" si="113"/>
        <v>0.96631162390064473</v>
      </c>
      <c r="P324" s="27">
        <f t="shared" si="114"/>
        <v>0.18718440887755103</v>
      </c>
      <c r="Q324" s="27">
        <f t="shared" si="115"/>
        <v>2.204745857525146</v>
      </c>
      <c r="R324" s="27">
        <f t="shared" si="116"/>
        <v>1.042383203414835</v>
      </c>
      <c r="S324" s="28">
        <f t="shared" ref="S324:S344" si="127">IF(Q324+R324*F324&lt;=50,Q324+R324*F324,50)</f>
        <v>16.798110705332835</v>
      </c>
      <c r="T324" s="28">
        <f t="shared" si="117"/>
        <v>0.19371019063390379</v>
      </c>
      <c r="U324" s="27">
        <f t="shared" si="118"/>
        <v>0.17866586868583476</v>
      </c>
      <c r="V324" s="26">
        <v>0</v>
      </c>
      <c r="W324" s="28">
        <f t="shared" ref="W324:W344" si="128">IF(S324&lt;=30,U324/T324,5)</f>
        <v>0.92233592926196861</v>
      </c>
      <c r="X324" s="27">
        <f t="shared" ref="X324:X344" si="129">IF(G324&lt;5,5,IF(G324&gt;35,35,G324))</f>
        <v>14</v>
      </c>
      <c r="Y324" s="27">
        <f t="shared" ref="Y324:Y344" si="130">-(F324*(1+0.004*X324)-13.32*LN(P324)-29.53*LN(D324)-3.7*LN(J324/100)+0.05*X324+16.85)/2.7</f>
        <v>1.3217653179309172</v>
      </c>
      <c r="Z324" s="28">
        <f t="shared" ref="Z324:Z344" si="131">_xlfn.NORM.S.DIST(Y324,TRUE)</f>
        <v>0.90687684471907692</v>
      </c>
      <c r="AA324" s="36">
        <f t="shared" ref="AA324:AA344" si="132">S324/50</f>
        <v>0.33596221410665672</v>
      </c>
      <c r="AB324" s="36">
        <f t="shared" ref="AB324:AB344" si="133">IF(AND(V324=1,W324&lt;=1),1,0)</f>
        <v>0</v>
      </c>
      <c r="AC324" s="36">
        <f t="shared" ref="AC324:AC344" si="134">IF(AND(V324=0,W324&gt;1),1,0)</f>
        <v>0</v>
      </c>
      <c r="AD324" s="37">
        <v>0.43094006090466042</v>
      </c>
      <c r="AE324" s="37">
        <v>0.42026079237621877</v>
      </c>
      <c r="AF324" s="37"/>
      <c r="AG324" s="37">
        <v>0.33552042524107872</v>
      </c>
    </row>
    <row r="325" spans="1:33" x14ac:dyDescent="0.3">
      <c r="A325" s="42"/>
      <c r="B325" s="42"/>
      <c r="C325" s="42"/>
      <c r="D325" s="26">
        <v>7.6</v>
      </c>
      <c r="E325" s="26">
        <v>14</v>
      </c>
      <c r="F325" s="26">
        <v>18</v>
      </c>
      <c r="G325" s="26">
        <v>6</v>
      </c>
      <c r="H325" s="26">
        <v>0.18</v>
      </c>
      <c r="I325" s="26">
        <v>261.3</v>
      </c>
      <c r="J325" s="26">
        <v>140.6</v>
      </c>
      <c r="K325" s="28">
        <f t="shared" si="111"/>
        <v>1.8584637268847797</v>
      </c>
      <c r="L325" s="26">
        <v>0.18</v>
      </c>
      <c r="M325" s="27"/>
      <c r="N325" s="27">
        <f t="shared" si="112"/>
        <v>0.80019999999999991</v>
      </c>
      <c r="O325" s="27">
        <f t="shared" si="113"/>
        <v>0.96631162390064473</v>
      </c>
      <c r="P325" s="27">
        <f t="shared" si="114"/>
        <v>0.17399569288762445</v>
      </c>
      <c r="Q325" s="27">
        <f t="shared" si="115"/>
        <v>2.9665284829679565E-2</v>
      </c>
      <c r="R325" s="27">
        <f t="shared" si="116"/>
        <v>1.0046969384566991</v>
      </c>
      <c r="S325" s="28">
        <f t="shared" si="127"/>
        <v>18.114210177050264</v>
      </c>
      <c r="T325" s="28">
        <f t="shared" si="117"/>
        <v>0.18006167843171317</v>
      </c>
      <c r="U325" s="27">
        <f t="shared" si="118"/>
        <v>0.19310637907445966</v>
      </c>
      <c r="V325" s="26">
        <v>0</v>
      </c>
      <c r="W325" s="28">
        <f t="shared" si="128"/>
        <v>1.0724457350190344</v>
      </c>
      <c r="X325" s="27">
        <f t="shared" si="129"/>
        <v>6</v>
      </c>
      <c r="Y325" s="27">
        <f t="shared" si="130"/>
        <v>0.84332400985729272</v>
      </c>
      <c r="Z325" s="28">
        <f t="shared" si="131"/>
        <v>0.80047637086498691</v>
      </c>
      <c r="AA325" s="36">
        <f t="shared" si="132"/>
        <v>0.36228420354100527</v>
      </c>
      <c r="AB325" s="36">
        <f t="shared" si="133"/>
        <v>0</v>
      </c>
      <c r="AC325" s="36">
        <f t="shared" si="134"/>
        <v>1</v>
      </c>
      <c r="AD325" s="37">
        <v>0.30869199267761505</v>
      </c>
      <c r="AE325" s="37">
        <v>0.34114702303607775</v>
      </c>
      <c r="AF325" s="37"/>
      <c r="AG325" s="37">
        <v>0.13614015935878826</v>
      </c>
    </row>
    <row r="326" spans="1:33" x14ac:dyDescent="0.3">
      <c r="A326" s="42"/>
      <c r="B326" s="42"/>
      <c r="C326" s="42"/>
      <c r="D326" s="26">
        <v>7.6</v>
      </c>
      <c r="E326" s="26">
        <v>14.8</v>
      </c>
      <c r="F326" s="26">
        <v>20</v>
      </c>
      <c r="G326" s="26">
        <v>14</v>
      </c>
      <c r="H326" s="26">
        <v>0.18</v>
      </c>
      <c r="I326" s="26">
        <v>277.8</v>
      </c>
      <c r="J326" s="26">
        <v>149.30000000000001</v>
      </c>
      <c r="K326" s="28">
        <f t="shared" si="111"/>
        <v>1.8606831882116543</v>
      </c>
      <c r="L326" s="26">
        <v>0.17</v>
      </c>
      <c r="M326" s="27"/>
      <c r="N326" s="27">
        <f t="shared" si="112"/>
        <v>0.77883999999999987</v>
      </c>
      <c r="O326" s="27">
        <f t="shared" si="113"/>
        <v>0.96631162390064473</v>
      </c>
      <c r="P326" s="27">
        <f t="shared" si="114"/>
        <v>0.16955341583389144</v>
      </c>
      <c r="Q326" s="27">
        <f t="shared" si="115"/>
        <v>2.204745857525146</v>
      </c>
      <c r="R326" s="27">
        <f t="shared" si="116"/>
        <v>1.042383203414835</v>
      </c>
      <c r="S326" s="28">
        <f t="shared" si="127"/>
        <v>23.052409925821848</v>
      </c>
      <c r="T326" s="28">
        <f t="shared" si="117"/>
        <v>0.17546453094444486</v>
      </c>
      <c r="U326" s="27">
        <f t="shared" si="118"/>
        <v>0.25776154055065603</v>
      </c>
      <c r="V326" s="26">
        <v>0</v>
      </c>
      <c r="W326" s="28">
        <f t="shared" si="128"/>
        <v>1.4690236206898581</v>
      </c>
      <c r="X326" s="27">
        <f t="shared" si="129"/>
        <v>14</v>
      </c>
      <c r="Y326" s="27">
        <f t="shared" si="130"/>
        <v>-0.34569288785029467</v>
      </c>
      <c r="Z326" s="28">
        <f t="shared" si="131"/>
        <v>0.36478676489506134</v>
      </c>
      <c r="AA326" s="36">
        <f t="shared" si="132"/>
        <v>0.46104819851643697</v>
      </c>
      <c r="AB326" s="36">
        <f t="shared" si="133"/>
        <v>0</v>
      </c>
      <c r="AC326" s="36">
        <f t="shared" si="134"/>
        <v>1</v>
      </c>
      <c r="AD326" s="37">
        <v>0.16216905363808706</v>
      </c>
      <c r="AE326" s="37">
        <v>0.17786828190562048</v>
      </c>
      <c r="AF326" s="37"/>
      <c r="AG326" s="37">
        <v>0.14123105603631192</v>
      </c>
    </row>
    <row r="327" spans="1:33" x14ac:dyDescent="0.3">
      <c r="A327" s="42"/>
      <c r="B327" s="42"/>
      <c r="C327" s="42"/>
      <c r="D327" s="26">
        <v>7.6</v>
      </c>
      <c r="E327" s="26">
        <v>17.2</v>
      </c>
      <c r="F327" s="26">
        <v>18</v>
      </c>
      <c r="G327" s="26">
        <v>6</v>
      </c>
      <c r="H327" s="26">
        <v>0.18</v>
      </c>
      <c r="I327" s="26">
        <v>328.2</v>
      </c>
      <c r="J327" s="26">
        <v>176.2</v>
      </c>
      <c r="K327" s="28">
        <f t="shared" si="111"/>
        <v>1.8626560726447219</v>
      </c>
      <c r="L327" s="26">
        <v>0.15</v>
      </c>
      <c r="M327" s="27"/>
      <c r="N327" s="27">
        <f t="shared" si="112"/>
        <v>0.71475999999999995</v>
      </c>
      <c r="O327" s="27">
        <f t="shared" si="113"/>
        <v>0.96631162390064473</v>
      </c>
      <c r="P327" s="27">
        <f t="shared" si="114"/>
        <v>0.15576819037457432</v>
      </c>
      <c r="Q327" s="27">
        <f t="shared" si="115"/>
        <v>2.9665284829679565E-2</v>
      </c>
      <c r="R327" s="27">
        <f t="shared" si="116"/>
        <v>1.0046969384566991</v>
      </c>
      <c r="S327" s="28">
        <f t="shared" si="127"/>
        <v>18.114210177050264</v>
      </c>
      <c r="T327" s="28">
        <f t="shared" si="117"/>
        <v>0.16119871325338653</v>
      </c>
      <c r="U327" s="27">
        <f t="shared" si="118"/>
        <v>0.19310637907445966</v>
      </c>
      <c r="V327" s="26">
        <v>0</v>
      </c>
      <c r="W327" s="28">
        <f t="shared" si="128"/>
        <v>1.1979399535957698</v>
      </c>
      <c r="X327" s="27">
        <f t="shared" si="129"/>
        <v>6</v>
      </c>
      <c r="Y327" s="27">
        <f t="shared" si="130"/>
        <v>0.60668703659049561</v>
      </c>
      <c r="Z327" s="28">
        <f t="shared" si="131"/>
        <v>0.7279706865907295</v>
      </c>
      <c r="AA327" s="36">
        <f t="shared" si="132"/>
        <v>0.36228420354100527</v>
      </c>
      <c r="AB327" s="36">
        <f t="shared" si="133"/>
        <v>0</v>
      </c>
      <c r="AC327" s="36">
        <f t="shared" si="134"/>
        <v>1</v>
      </c>
      <c r="AD327" s="37">
        <v>0.20615783525267478</v>
      </c>
      <c r="AE327" s="37">
        <v>0.28587363442054148</v>
      </c>
      <c r="AF327" s="37"/>
      <c r="AG327" s="37">
        <v>0.18234759381818844</v>
      </c>
    </row>
    <row r="328" spans="1:33" x14ac:dyDescent="0.3">
      <c r="A328" s="42"/>
      <c r="B328" s="42"/>
      <c r="C328" s="42"/>
      <c r="D328" s="26">
        <v>7.6</v>
      </c>
      <c r="E328" s="26">
        <v>17.8</v>
      </c>
      <c r="F328" s="26">
        <v>16</v>
      </c>
      <c r="G328" s="26">
        <v>14</v>
      </c>
      <c r="H328" s="26">
        <v>0.18</v>
      </c>
      <c r="I328" s="26">
        <v>345.3</v>
      </c>
      <c r="J328" s="26">
        <v>193.3</v>
      </c>
      <c r="K328" s="28">
        <f t="shared" si="111"/>
        <v>1.7863424728401449</v>
      </c>
      <c r="L328" s="26">
        <v>0.14000000000000001</v>
      </c>
      <c r="M328" s="27"/>
      <c r="N328" s="27">
        <f t="shared" si="112"/>
        <v>0.69873999999999992</v>
      </c>
      <c r="O328" s="27">
        <f t="shared" si="113"/>
        <v>0.96631162390064473</v>
      </c>
      <c r="P328" s="27">
        <f t="shared" si="114"/>
        <v>0.14603810591826175</v>
      </c>
      <c r="Q328" s="27">
        <f t="shared" si="115"/>
        <v>2.204745857525146</v>
      </c>
      <c r="R328" s="27">
        <f t="shared" si="116"/>
        <v>1.042383203414835</v>
      </c>
      <c r="S328" s="28">
        <f t="shared" si="127"/>
        <v>18.882877112162507</v>
      </c>
      <c r="T328" s="28">
        <f t="shared" si="117"/>
        <v>0.15112941033324179</v>
      </c>
      <c r="U328" s="27">
        <f t="shared" si="118"/>
        <v>0.20193779711171667</v>
      </c>
      <c r="V328" s="26">
        <v>0</v>
      </c>
      <c r="W328" s="28">
        <f t="shared" si="128"/>
        <v>1.3361912593084424</v>
      </c>
      <c r="X328" s="27">
        <f t="shared" si="129"/>
        <v>14</v>
      </c>
      <c r="Y328" s="27">
        <f t="shared" si="130"/>
        <v>0.8361498249736532</v>
      </c>
      <c r="Z328" s="28">
        <f t="shared" si="131"/>
        <v>0.79846468936523707</v>
      </c>
      <c r="AA328" s="36">
        <f t="shared" si="132"/>
        <v>0.37765754224325015</v>
      </c>
      <c r="AB328" s="36">
        <f t="shared" si="133"/>
        <v>0</v>
      </c>
      <c r="AC328" s="36">
        <f t="shared" si="134"/>
        <v>1</v>
      </c>
      <c r="AD328" s="37">
        <v>0.3060213031848168</v>
      </c>
      <c r="AE328" s="37">
        <v>0.36381286466015084</v>
      </c>
      <c r="AF328" s="37"/>
      <c r="AG328" s="37">
        <v>0.29747771571660625</v>
      </c>
    </row>
    <row r="329" spans="1:33" x14ac:dyDescent="0.3">
      <c r="A329" s="42"/>
      <c r="B329" s="42"/>
      <c r="C329" s="42"/>
      <c r="D329" s="26">
        <v>7.6</v>
      </c>
      <c r="E329" s="26">
        <v>19.2</v>
      </c>
      <c r="F329" s="26">
        <v>13</v>
      </c>
      <c r="G329" s="26">
        <v>10</v>
      </c>
      <c r="H329" s="26">
        <v>0.18</v>
      </c>
      <c r="I329" s="26">
        <v>375</v>
      </c>
      <c r="J329" s="26">
        <v>209.2</v>
      </c>
      <c r="K329" s="28">
        <f t="shared" si="111"/>
        <v>1.7925430210325048</v>
      </c>
      <c r="L329" s="26">
        <v>0.14000000000000001</v>
      </c>
      <c r="M329" s="27"/>
      <c r="N329" s="27">
        <f t="shared" si="112"/>
        <v>0.66135999999999995</v>
      </c>
      <c r="O329" s="27">
        <f t="shared" si="113"/>
        <v>0.96631162390064473</v>
      </c>
      <c r="P329" s="27">
        <f t="shared" si="114"/>
        <v>0.1387054015296367</v>
      </c>
      <c r="Q329" s="27">
        <f t="shared" si="115"/>
        <v>0.86935823539880586</v>
      </c>
      <c r="R329" s="27">
        <f t="shared" si="116"/>
        <v>1.0216227766016839</v>
      </c>
      <c r="S329" s="28">
        <f t="shared" si="127"/>
        <v>14.150454331220697</v>
      </c>
      <c r="T329" s="28">
        <f t="shared" si="117"/>
        <v>0.14354106697975338</v>
      </c>
      <c r="U329" s="27">
        <f t="shared" si="118"/>
        <v>0.15163461185843735</v>
      </c>
      <c r="V329" s="26">
        <v>0</v>
      </c>
      <c r="W329" s="28">
        <f t="shared" si="128"/>
        <v>1.0563848733256636</v>
      </c>
      <c r="X329" s="27">
        <f t="shared" si="129"/>
        <v>10</v>
      </c>
      <c r="Y329" s="27">
        <f t="shared" si="130"/>
        <v>2.0147761818657695</v>
      </c>
      <c r="Z329" s="28">
        <f t="shared" si="131"/>
        <v>0.97803594712058439</v>
      </c>
      <c r="AA329" s="36">
        <f t="shared" si="132"/>
        <v>0.28300908662441393</v>
      </c>
      <c r="AB329" s="36">
        <f t="shared" si="133"/>
        <v>0</v>
      </c>
      <c r="AC329" s="36">
        <f t="shared" si="134"/>
        <v>1</v>
      </c>
      <c r="AD329" s="37">
        <v>0.57336749954564903</v>
      </c>
      <c r="AE329" s="37">
        <v>0.55740858231681667</v>
      </c>
      <c r="AF329" s="37"/>
      <c r="AG329" s="37">
        <v>0.4079878294478374</v>
      </c>
    </row>
    <row r="330" spans="1:33" x14ac:dyDescent="0.3">
      <c r="A330" s="42"/>
      <c r="B330" s="42"/>
      <c r="C330" s="42"/>
      <c r="D330" s="26">
        <v>7.6</v>
      </c>
      <c r="E330" s="26">
        <v>11.8</v>
      </c>
      <c r="F330" s="26">
        <v>15</v>
      </c>
      <c r="G330" s="26">
        <v>13</v>
      </c>
      <c r="H330" s="26">
        <v>0.18</v>
      </c>
      <c r="I330" s="26">
        <v>211.1</v>
      </c>
      <c r="J330" s="26">
        <v>103.2</v>
      </c>
      <c r="K330" s="28">
        <f t="shared" si="111"/>
        <v>2.0455426356589146</v>
      </c>
      <c r="L330" s="26">
        <v>0.21</v>
      </c>
      <c r="M330" s="27"/>
      <c r="N330" s="27">
        <f t="shared" si="112"/>
        <v>0.85893999999999981</v>
      </c>
      <c r="O330" s="27">
        <f t="shared" si="113"/>
        <v>0.96631162390064473</v>
      </c>
      <c r="P330" s="27">
        <f t="shared" si="114"/>
        <v>0.2055688118023255</v>
      </c>
      <c r="Q330" s="27">
        <f t="shared" si="115"/>
        <v>1.888418384193032</v>
      </c>
      <c r="R330" s="27">
        <f t="shared" si="116"/>
        <v>1.0368721665810319</v>
      </c>
      <c r="S330" s="28">
        <f t="shared" si="127"/>
        <v>17.44150088290851</v>
      </c>
      <c r="T330" s="28">
        <f t="shared" si="117"/>
        <v>0.21273552621929537</v>
      </c>
      <c r="U330" s="27">
        <f t="shared" si="118"/>
        <v>0.18562682351981749</v>
      </c>
      <c r="V330" s="26">
        <v>1</v>
      </c>
      <c r="W330" s="28">
        <f t="shared" si="128"/>
        <v>0.87257087153589352</v>
      </c>
      <c r="X330" s="27">
        <f t="shared" si="129"/>
        <v>13</v>
      </c>
      <c r="Y330" s="27">
        <f t="shared" si="130"/>
        <v>2.0947641223398734</v>
      </c>
      <c r="Z330" s="28">
        <f t="shared" si="131"/>
        <v>0.98190401704364816</v>
      </c>
      <c r="AA330" s="36">
        <f t="shared" si="132"/>
        <v>0.34883001765817023</v>
      </c>
      <c r="AB330" s="36">
        <f t="shared" si="133"/>
        <v>1</v>
      </c>
      <c r="AC330" s="36">
        <f t="shared" si="134"/>
        <v>0</v>
      </c>
      <c r="AD330" s="37">
        <v>0.46925150853706576</v>
      </c>
      <c r="AE330" s="37">
        <v>0.48307291953936343</v>
      </c>
      <c r="AF330" s="37"/>
      <c r="AG330" s="37">
        <v>0.3825581259245609</v>
      </c>
    </row>
    <row r="331" spans="1:33" x14ac:dyDescent="0.3">
      <c r="A331" s="42"/>
      <c r="B331" s="42"/>
      <c r="C331" s="42"/>
      <c r="D331" s="26">
        <v>7.6</v>
      </c>
      <c r="E331" s="26">
        <v>2.2000000000000002</v>
      </c>
      <c r="F331" s="26">
        <v>9</v>
      </c>
      <c r="G331" s="26">
        <v>15</v>
      </c>
      <c r="H331" s="26">
        <v>0.18</v>
      </c>
      <c r="I331" s="26">
        <v>39.1</v>
      </c>
      <c r="J331" s="26">
        <v>37.1</v>
      </c>
      <c r="K331" s="28">
        <f t="shared" si="111"/>
        <v>1.0539083557951483</v>
      </c>
      <c r="L331" s="26">
        <v>0.12</v>
      </c>
      <c r="M331" s="27"/>
      <c r="N331" s="27">
        <f t="shared" si="112"/>
        <v>0.98316999999999999</v>
      </c>
      <c r="O331" s="27">
        <f t="shared" si="113"/>
        <v>0.96631162390064473</v>
      </c>
      <c r="P331" s="27">
        <f t="shared" si="114"/>
        <v>0.12123201614555254</v>
      </c>
      <c r="Q331" s="27">
        <f t="shared" si="115"/>
        <v>2.4981627346432429</v>
      </c>
      <c r="R331" s="27">
        <f t="shared" si="116"/>
        <v>1.0480947501931113</v>
      </c>
      <c r="S331" s="28">
        <f t="shared" si="127"/>
        <v>11.931015486381245</v>
      </c>
      <c r="T331" s="28">
        <f t="shared" si="117"/>
        <v>0.12545850960188543</v>
      </c>
      <c r="U331" s="27">
        <f t="shared" si="118"/>
        <v>0.13054235439217435</v>
      </c>
      <c r="V331" s="26">
        <v>1</v>
      </c>
      <c r="W331" s="28">
        <f t="shared" si="128"/>
        <v>1.0405221200731729</v>
      </c>
      <c r="X331" s="27">
        <f t="shared" si="129"/>
        <v>15</v>
      </c>
      <c r="Y331" s="27">
        <f t="shared" si="130"/>
        <v>0.36171003265709317</v>
      </c>
      <c r="Z331" s="28">
        <f t="shared" si="131"/>
        <v>0.64121563548203642</v>
      </c>
      <c r="AA331" s="36">
        <f t="shared" si="132"/>
        <v>0.23862030972762491</v>
      </c>
      <c r="AB331" s="36">
        <f t="shared" si="133"/>
        <v>0</v>
      </c>
      <c r="AC331" s="36">
        <f t="shared" si="134"/>
        <v>0</v>
      </c>
      <c r="AD331" s="37">
        <v>0.39970802671982497</v>
      </c>
      <c r="AE331" s="37">
        <v>0.439286505009779</v>
      </c>
      <c r="AF331" s="37"/>
      <c r="AG331" s="37">
        <v>0.41064739157166696</v>
      </c>
    </row>
    <row r="332" spans="1:33" x14ac:dyDescent="0.3">
      <c r="A332" s="42"/>
      <c r="B332" s="42"/>
      <c r="C332" s="42"/>
      <c r="D332" s="26">
        <v>7.6</v>
      </c>
      <c r="E332" s="26">
        <v>7.2</v>
      </c>
      <c r="F332" s="26">
        <v>14</v>
      </c>
      <c r="G332" s="26">
        <v>9</v>
      </c>
      <c r="H332" s="26">
        <v>0.18</v>
      </c>
      <c r="I332" s="26">
        <v>137.5</v>
      </c>
      <c r="J332" s="26">
        <v>86.4</v>
      </c>
      <c r="K332" s="28">
        <f t="shared" si="111"/>
        <v>1.5914351851851851</v>
      </c>
      <c r="L332" s="26">
        <v>0.18</v>
      </c>
      <c r="M332" s="27"/>
      <c r="N332" s="27">
        <f t="shared" si="112"/>
        <v>0.94491999999999998</v>
      </c>
      <c r="O332" s="27">
        <f t="shared" si="113"/>
        <v>0.96631162390064473</v>
      </c>
      <c r="P332" s="27">
        <f t="shared" si="114"/>
        <v>0.17594213541666665</v>
      </c>
      <c r="Q332" s="27">
        <f t="shared" si="115"/>
        <v>0.5567277084540817</v>
      </c>
      <c r="R332" s="27">
        <f t="shared" si="116"/>
        <v>1.0169999999999999</v>
      </c>
      <c r="S332" s="28">
        <f t="shared" si="127"/>
        <v>14.794727708454081</v>
      </c>
      <c r="T332" s="28">
        <f t="shared" si="117"/>
        <v>0.18207597949246737</v>
      </c>
      <c r="U332" s="27">
        <f t="shared" si="118"/>
        <v>0.15800266246413872</v>
      </c>
      <c r="V332" s="26">
        <v>1</v>
      </c>
      <c r="W332" s="28">
        <f t="shared" si="128"/>
        <v>0.86778422340260108</v>
      </c>
      <c r="X332" s="27">
        <f t="shared" si="129"/>
        <v>9</v>
      </c>
      <c r="Y332" s="27">
        <f t="shared" si="130"/>
        <v>1.6301884947450429</v>
      </c>
      <c r="Z332" s="28">
        <f t="shared" si="131"/>
        <v>0.94846916760036049</v>
      </c>
      <c r="AA332" s="36">
        <f t="shared" si="132"/>
        <v>0.29589455416908161</v>
      </c>
      <c r="AB332" s="36">
        <f t="shared" si="133"/>
        <v>1</v>
      </c>
      <c r="AC332" s="36">
        <f t="shared" si="134"/>
        <v>0</v>
      </c>
      <c r="AD332" s="37">
        <v>0.59791624084074102</v>
      </c>
      <c r="AE332" s="37">
        <v>0.63495218451892632</v>
      </c>
      <c r="AF332" s="37"/>
      <c r="AG332" s="37">
        <v>0.43193574157839376</v>
      </c>
    </row>
    <row r="333" spans="1:33" x14ac:dyDescent="0.3">
      <c r="A333" s="42"/>
      <c r="B333" s="42"/>
      <c r="C333" s="42"/>
      <c r="D333" s="26">
        <v>7.6</v>
      </c>
      <c r="E333" s="26">
        <v>13.2</v>
      </c>
      <c r="F333" s="26">
        <v>25</v>
      </c>
      <c r="G333" s="26">
        <v>7</v>
      </c>
      <c r="H333" s="26">
        <v>0.18</v>
      </c>
      <c r="I333" s="26">
        <v>257.39999999999998</v>
      </c>
      <c r="J333" s="26">
        <v>147.6</v>
      </c>
      <c r="K333" s="28">
        <f t="shared" si="111"/>
        <v>1.7439024390243902</v>
      </c>
      <c r="L333" s="26">
        <v>0.17</v>
      </c>
      <c r="M333" s="27"/>
      <c r="N333" s="27">
        <f t="shared" si="112"/>
        <v>0.82155999999999996</v>
      </c>
      <c r="O333" s="27">
        <f t="shared" si="113"/>
        <v>0.96631162390064473</v>
      </c>
      <c r="P333" s="27">
        <f t="shared" si="114"/>
        <v>0.1676282970731707</v>
      </c>
      <c r="Q333" s="27">
        <f t="shared" si="115"/>
        <v>0.12032594375897732</v>
      </c>
      <c r="R333" s="27">
        <f t="shared" si="116"/>
        <v>1.008520259177452</v>
      </c>
      <c r="S333" s="28">
        <f t="shared" si="127"/>
        <v>25.33333242319528</v>
      </c>
      <c r="T333" s="28">
        <f t="shared" si="117"/>
        <v>0.17347229705932429</v>
      </c>
      <c r="U333" s="27">
        <f t="shared" si="118"/>
        <v>0.29860069776665626</v>
      </c>
      <c r="V333" s="26">
        <v>0</v>
      </c>
      <c r="W333" s="28">
        <f t="shared" si="128"/>
        <v>1.7213163302065482</v>
      </c>
      <c r="X333" s="27">
        <f t="shared" si="129"/>
        <v>7</v>
      </c>
      <c r="Y333" s="27">
        <f t="shared" si="130"/>
        <v>-1.9843865049882534</v>
      </c>
      <c r="Z333" s="28">
        <f t="shared" si="131"/>
        <v>2.3606384636113854E-2</v>
      </c>
      <c r="AA333" s="36">
        <f t="shared" si="132"/>
        <v>0.50666664846390563</v>
      </c>
      <c r="AB333" s="36">
        <f t="shared" si="133"/>
        <v>0</v>
      </c>
      <c r="AC333" s="36">
        <f t="shared" si="134"/>
        <v>1</v>
      </c>
      <c r="AD333" s="37">
        <v>0.21591387130505535</v>
      </c>
      <c r="AE333" s="37">
        <v>0.18216684226938148</v>
      </c>
      <c r="AF333" s="37"/>
      <c r="AG333" s="37">
        <v>0.1358773456958324</v>
      </c>
    </row>
    <row r="334" spans="1:33" x14ac:dyDescent="0.3">
      <c r="A334" s="42"/>
      <c r="B334" s="42"/>
      <c r="C334" s="42"/>
      <c r="D334" s="26">
        <v>7.6</v>
      </c>
      <c r="E334" s="26">
        <v>16.2</v>
      </c>
      <c r="F334" s="26">
        <v>17</v>
      </c>
      <c r="G334" s="26">
        <v>10</v>
      </c>
      <c r="H334" s="26">
        <v>0.18</v>
      </c>
      <c r="I334" s="26">
        <v>323.39999999999998</v>
      </c>
      <c r="J334" s="26">
        <v>184.1</v>
      </c>
      <c r="K334" s="28">
        <f t="shared" si="111"/>
        <v>1.7566539923954372</v>
      </c>
      <c r="L334" s="26">
        <v>0.15</v>
      </c>
      <c r="M334" s="27"/>
      <c r="N334" s="27">
        <f t="shared" si="112"/>
        <v>0.74146000000000001</v>
      </c>
      <c r="O334" s="27">
        <f t="shared" si="113"/>
        <v>0.96631162390064473</v>
      </c>
      <c r="P334" s="27">
        <f t="shared" si="114"/>
        <v>0.15239117429657792</v>
      </c>
      <c r="Q334" s="27">
        <f t="shared" si="115"/>
        <v>0.86935823539880586</v>
      </c>
      <c r="R334" s="27">
        <f t="shared" si="116"/>
        <v>1.0216227766016839</v>
      </c>
      <c r="S334" s="28">
        <f t="shared" si="127"/>
        <v>18.236945437627433</v>
      </c>
      <c r="T334" s="28">
        <f t="shared" si="117"/>
        <v>0.15770396477425241</v>
      </c>
      <c r="U334" s="27">
        <f t="shared" si="118"/>
        <v>0.19449514226261266</v>
      </c>
      <c r="V334" s="26">
        <v>0</v>
      </c>
      <c r="W334" s="28">
        <f t="shared" si="128"/>
        <v>1.2332926603400587</v>
      </c>
      <c r="X334" s="27">
        <f t="shared" si="129"/>
        <v>10</v>
      </c>
      <c r="Y334" s="27">
        <f t="shared" si="130"/>
        <v>0.76310521860627289</v>
      </c>
      <c r="Z334" s="28">
        <f t="shared" si="131"/>
        <v>0.7772996759898656</v>
      </c>
      <c r="AA334" s="36">
        <f t="shared" si="132"/>
        <v>0.36473890875254866</v>
      </c>
      <c r="AB334" s="36">
        <f t="shared" si="133"/>
        <v>0</v>
      </c>
      <c r="AC334" s="36">
        <f t="shared" si="134"/>
        <v>1</v>
      </c>
      <c r="AD334" s="37">
        <v>0.27494125276626313</v>
      </c>
      <c r="AE334" s="37">
        <v>0.38160439245246236</v>
      </c>
      <c r="AF334" s="37"/>
      <c r="AG334" s="37">
        <v>0.26999701611001231</v>
      </c>
    </row>
    <row r="335" spans="1:33" x14ac:dyDescent="0.3">
      <c r="A335" s="42"/>
      <c r="B335" s="42"/>
      <c r="C335" s="42"/>
      <c r="D335" s="26">
        <v>7.6</v>
      </c>
      <c r="E335" s="26">
        <v>17.8</v>
      </c>
      <c r="F335" s="26">
        <v>21</v>
      </c>
      <c r="G335" s="26">
        <v>6</v>
      </c>
      <c r="H335" s="26">
        <v>0.18</v>
      </c>
      <c r="I335" s="26">
        <v>358.3</v>
      </c>
      <c r="J335" s="26">
        <v>203.3</v>
      </c>
      <c r="K335" s="28">
        <f t="shared" si="111"/>
        <v>1.7624200688637481</v>
      </c>
      <c r="L335" s="26">
        <v>0.14000000000000001</v>
      </c>
      <c r="M335" s="27"/>
      <c r="N335" s="27">
        <f t="shared" si="112"/>
        <v>0.69873999999999992</v>
      </c>
      <c r="O335" s="27">
        <f t="shared" si="113"/>
        <v>0.96631162390064473</v>
      </c>
      <c r="P335" s="27">
        <f t="shared" si="114"/>
        <v>0.14408238767338905</v>
      </c>
      <c r="Q335" s="27">
        <f t="shared" si="115"/>
        <v>2.9665284829679565E-2</v>
      </c>
      <c r="R335" s="27">
        <f t="shared" si="116"/>
        <v>1.0046969384566991</v>
      </c>
      <c r="S335" s="28">
        <f t="shared" si="127"/>
        <v>21.12830099242036</v>
      </c>
      <c r="T335" s="28">
        <f t="shared" si="117"/>
        <v>0.14910551017877796</v>
      </c>
      <c r="U335" s="27">
        <f t="shared" si="118"/>
        <v>0.2299570102848944</v>
      </c>
      <c r="V335" s="26">
        <v>0</v>
      </c>
      <c r="W335" s="28">
        <f t="shared" si="128"/>
        <v>1.5422435429057937</v>
      </c>
      <c r="X335" s="27">
        <f t="shared" si="129"/>
        <v>6</v>
      </c>
      <c r="Y335" s="27">
        <f t="shared" si="130"/>
        <v>-0.71976087571274106</v>
      </c>
      <c r="Z335" s="28">
        <f t="shared" si="131"/>
        <v>0.23583611882925853</v>
      </c>
      <c r="AA335" s="36">
        <f t="shared" si="132"/>
        <v>0.42256601984840719</v>
      </c>
      <c r="AB335" s="36">
        <f t="shared" si="133"/>
        <v>0</v>
      </c>
      <c r="AC335" s="36">
        <f t="shared" si="134"/>
        <v>1</v>
      </c>
      <c r="AD335" s="37">
        <v>0.1324927000030571</v>
      </c>
      <c r="AE335" s="37">
        <v>0.21647496601571384</v>
      </c>
      <c r="AF335" s="37"/>
      <c r="AG335" s="37">
        <v>0.17194313700409619</v>
      </c>
    </row>
    <row r="336" spans="1:33" x14ac:dyDescent="0.3">
      <c r="A336" s="42"/>
      <c r="B336" s="42"/>
      <c r="C336" s="42"/>
      <c r="D336" s="26">
        <v>7.6</v>
      </c>
      <c r="E336" s="26">
        <v>6.8</v>
      </c>
      <c r="F336" s="26">
        <v>10</v>
      </c>
      <c r="G336" s="26">
        <v>15</v>
      </c>
      <c r="H336" s="26">
        <v>0.18</v>
      </c>
      <c r="I336" s="26">
        <v>124</v>
      </c>
      <c r="J336" s="26">
        <v>68.099999999999994</v>
      </c>
      <c r="K336" s="28">
        <f t="shared" si="111"/>
        <v>1.8208516886930985</v>
      </c>
      <c r="L336" s="26">
        <v>0.21</v>
      </c>
      <c r="M336" s="27"/>
      <c r="N336" s="27">
        <f t="shared" si="112"/>
        <v>0.94798000000000004</v>
      </c>
      <c r="O336" s="27">
        <f t="shared" si="113"/>
        <v>0.96631162390064473</v>
      </c>
      <c r="P336" s="27">
        <f t="shared" si="114"/>
        <v>0.20195732511013217</v>
      </c>
      <c r="Q336" s="27">
        <f t="shared" si="115"/>
        <v>2.4981627346432429</v>
      </c>
      <c r="R336" s="27">
        <f t="shared" si="116"/>
        <v>1.0480947501931113</v>
      </c>
      <c r="S336" s="28">
        <f t="shared" si="127"/>
        <v>12.979110236574355</v>
      </c>
      <c r="T336" s="28">
        <f t="shared" si="117"/>
        <v>0.20899813281237858</v>
      </c>
      <c r="U336" s="27">
        <f t="shared" si="118"/>
        <v>0.14034984077251741</v>
      </c>
      <c r="V336" s="26">
        <v>1</v>
      </c>
      <c r="W336" s="28">
        <f t="shared" si="128"/>
        <v>0.67153633807107749</v>
      </c>
      <c r="X336" s="27">
        <f t="shared" si="129"/>
        <v>15</v>
      </c>
      <c r="Y336" s="27">
        <f t="shared" si="130"/>
        <v>3.31915364871299</v>
      </c>
      <c r="Z336" s="28">
        <f t="shared" si="131"/>
        <v>0.99954854632991841</v>
      </c>
      <c r="AA336" s="36">
        <f t="shared" si="132"/>
        <v>0.25958220473148708</v>
      </c>
      <c r="AB336" s="36">
        <f t="shared" si="133"/>
        <v>1</v>
      </c>
      <c r="AC336" s="36">
        <f t="shared" si="134"/>
        <v>0</v>
      </c>
      <c r="AD336" s="37">
        <v>0.7743649165837968</v>
      </c>
      <c r="AE336" s="37">
        <v>0.71412752945289359</v>
      </c>
      <c r="AF336" s="37"/>
      <c r="AG336" s="37">
        <v>0.55963787014689004</v>
      </c>
    </row>
    <row r="337" spans="1:33" x14ac:dyDescent="0.3">
      <c r="A337" s="42"/>
      <c r="B337" s="42"/>
      <c r="C337" s="42"/>
      <c r="D337" s="26">
        <v>7.6</v>
      </c>
      <c r="E337" s="26">
        <v>8.1999999999999993</v>
      </c>
      <c r="F337" s="26">
        <v>16</v>
      </c>
      <c r="G337" s="26">
        <v>15</v>
      </c>
      <c r="H337" s="26">
        <v>0.18</v>
      </c>
      <c r="I337" s="26">
        <v>153.5</v>
      </c>
      <c r="J337" s="26">
        <v>83.9</v>
      </c>
      <c r="K337" s="28">
        <f t="shared" si="111"/>
        <v>1.8295589988081047</v>
      </c>
      <c r="L337" s="26">
        <v>0.2</v>
      </c>
      <c r="M337" s="27"/>
      <c r="N337" s="27">
        <f t="shared" si="112"/>
        <v>0.93727000000000005</v>
      </c>
      <c r="O337" s="27">
        <f t="shared" si="113"/>
        <v>0.96631162390064473</v>
      </c>
      <c r="P337" s="27">
        <f t="shared" si="114"/>
        <v>0.20063051924910605</v>
      </c>
      <c r="Q337" s="27">
        <f t="shared" si="115"/>
        <v>2.4981627346432429</v>
      </c>
      <c r="R337" s="27">
        <f t="shared" si="116"/>
        <v>1.0480947501931113</v>
      </c>
      <c r="S337" s="28">
        <f t="shared" si="127"/>
        <v>19.267678737733021</v>
      </c>
      <c r="T337" s="28">
        <f t="shared" si="117"/>
        <v>0.20762507071914793</v>
      </c>
      <c r="U337" s="27">
        <f t="shared" si="118"/>
        <v>0.20648662049702746</v>
      </c>
      <c r="V337" s="26">
        <v>1</v>
      </c>
      <c r="W337" s="28">
        <f t="shared" si="128"/>
        <v>0.9945167979079923</v>
      </c>
      <c r="X337" s="27">
        <f t="shared" si="129"/>
        <v>15</v>
      </c>
      <c r="Y337" s="27">
        <f t="shared" si="130"/>
        <v>1.2170060587286713</v>
      </c>
      <c r="Z337" s="28">
        <f t="shared" si="131"/>
        <v>0.88819904466249666</v>
      </c>
      <c r="AA337" s="36">
        <f t="shared" si="132"/>
        <v>0.38535357475466042</v>
      </c>
      <c r="AB337" s="36">
        <f t="shared" si="133"/>
        <v>1</v>
      </c>
      <c r="AC337" s="36">
        <f t="shared" si="134"/>
        <v>0</v>
      </c>
      <c r="AD337" s="37">
        <v>0.35205650836692282</v>
      </c>
      <c r="AE337" s="37">
        <v>0.39881439607166475</v>
      </c>
      <c r="AF337" s="37"/>
      <c r="AG337" s="37">
        <v>0.25677892168177224</v>
      </c>
    </row>
    <row r="338" spans="1:33" x14ac:dyDescent="0.3">
      <c r="A338" s="42"/>
      <c r="B338" s="42"/>
      <c r="C338" s="42"/>
      <c r="D338" s="26">
        <v>7.6</v>
      </c>
      <c r="E338" s="26">
        <v>12.8</v>
      </c>
      <c r="F338" s="26">
        <v>25</v>
      </c>
      <c r="G338" s="26">
        <v>7</v>
      </c>
      <c r="H338" s="26">
        <v>0.18</v>
      </c>
      <c r="I338" s="26">
        <v>244.1</v>
      </c>
      <c r="J338" s="26">
        <v>129.30000000000001</v>
      </c>
      <c r="K338" s="28">
        <f t="shared" si="111"/>
        <v>1.887857695282289</v>
      </c>
      <c r="L338" s="26">
        <v>0.19</v>
      </c>
      <c r="M338" s="27"/>
      <c r="N338" s="27">
        <f t="shared" si="112"/>
        <v>0.83223999999999987</v>
      </c>
      <c r="O338" s="27">
        <f t="shared" si="113"/>
        <v>0.96631162390064473</v>
      </c>
      <c r="P338" s="27">
        <f t="shared" si="114"/>
        <v>0.18382463053364262</v>
      </c>
      <c r="Q338" s="27">
        <f t="shared" si="115"/>
        <v>0.12032594375897732</v>
      </c>
      <c r="R338" s="27">
        <f t="shared" si="116"/>
        <v>1.008520259177452</v>
      </c>
      <c r="S338" s="28">
        <f t="shared" si="127"/>
        <v>25.33333242319528</v>
      </c>
      <c r="T338" s="28">
        <f t="shared" si="117"/>
        <v>0.19023328084537591</v>
      </c>
      <c r="U338" s="27">
        <f t="shared" si="118"/>
        <v>0.29860069776665626</v>
      </c>
      <c r="V338" s="26">
        <v>0</v>
      </c>
      <c r="W338" s="28">
        <f t="shared" si="128"/>
        <v>1.569655406455208</v>
      </c>
      <c r="X338" s="27">
        <f t="shared" si="129"/>
        <v>7</v>
      </c>
      <c r="Y338" s="27">
        <f t="shared" si="130"/>
        <v>-1.7107661818753432</v>
      </c>
      <c r="Z338" s="28">
        <f t="shared" si="131"/>
        <v>4.3562142405070038E-2</v>
      </c>
      <c r="AA338" s="36">
        <f t="shared" si="132"/>
        <v>0.50666664846390563</v>
      </c>
      <c r="AB338" s="36">
        <f t="shared" si="133"/>
        <v>0</v>
      </c>
      <c r="AC338" s="36">
        <f t="shared" si="134"/>
        <v>1</v>
      </c>
      <c r="AD338" s="37">
        <v>0.21324419174348014</v>
      </c>
      <c r="AE338" s="37">
        <v>0.25761941761313628</v>
      </c>
      <c r="AF338" s="37"/>
      <c r="AG338" s="37">
        <v>0.26201544658636972</v>
      </c>
    </row>
    <row r="339" spans="1:33" x14ac:dyDescent="0.3">
      <c r="A339" s="42"/>
      <c r="B339" s="42"/>
      <c r="C339" s="42"/>
      <c r="D339" s="26">
        <v>7.6</v>
      </c>
      <c r="E339" s="26">
        <v>17.2</v>
      </c>
      <c r="F339" s="26">
        <v>21</v>
      </c>
      <c r="G339" s="26">
        <v>10</v>
      </c>
      <c r="H339" s="26">
        <v>0.18</v>
      </c>
      <c r="I339" s="26">
        <v>339.4</v>
      </c>
      <c r="J339" s="26">
        <v>181.4</v>
      </c>
      <c r="K339" s="28">
        <f t="shared" si="111"/>
        <v>1.871003307607497</v>
      </c>
      <c r="L339" s="26">
        <v>0.15</v>
      </c>
      <c r="M339" s="27"/>
      <c r="N339" s="27">
        <f t="shared" si="112"/>
        <v>0.71475999999999995</v>
      </c>
      <c r="O339" s="27">
        <f t="shared" si="113"/>
        <v>0.96631162390064473</v>
      </c>
      <c r="P339" s="27">
        <f t="shared" si="114"/>
        <v>0.1564662439250275</v>
      </c>
      <c r="Q339" s="27">
        <f t="shared" si="115"/>
        <v>0.86935823539880586</v>
      </c>
      <c r="R339" s="27">
        <f t="shared" si="116"/>
        <v>1.0216227766016839</v>
      </c>
      <c r="S339" s="28">
        <f t="shared" si="127"/>
        <v>22.323436544034166</v>
      </c>
      <c r="T339" s="28">
        <f t="shared" si="117"/>
        <v>0.16192110293926798</v>
      </c>
      <c r="U339" s="27">
        <f t="shared" si="118"/>
        <v>0.24669535562615547</v>
      </c>
      <c r="V339" s="26">
        <v>0</v>
      </c>
      <c r="W339" s="28">
        <f t="shared" si="128"/>
        <v>1.5235528362148318</v>
      </c>
      <c r="X339" s="27">
        <f t="shared" si="129"/>
        <v>10</v>
      </c>
      <c r="Y339" s="27">
        <f t="shared" si="130"/>
        <v>-0.66769361859531262</v>
      </c>
      <c r="Z339" s="28">
        <f t="shared" si="131"/>
        <v>0.25216459213340431</v>
      </c>
      <c r="AA339" s="36">
        <f t="shared" si="132"/>
        <v>0.44646873088068334</v>
      </c>
      <c r="AB339" s="36">
        <f t="shared" si="133"/>
        <v>0</v>
      </c>
      <c r="AC339" s="36">
        <f t="shared" si="134"/>
        <v>1</v>
      </c>
      <c r="AD339" s="37">
        <v>0.1229918770289546</v>
      </c>
      <c r="AE339" s="37">
        <v>0.17820947609391119</v>
      </c>
      <c r="AF339" s="37"/>
      <c r="AG339" s="37">
        <v>0.10126979688234453</v>
      </c>
    </row>
    <row r="340" spans="1:33" x14ac:dyDescent="0.3">
      <c r="A340" s="42"/>
      <c r="B340" s="42"/>
      <c r="C340" s="42"/>
      <c r="D340" s="26">
        <v>7.6</v>
      </c>
      <c r="E340" s="26">
        <v>13.2</v>
      </c>
      <c r="F340" s="26">
        <v>21</v>
      </c>
      <c r="G340" s="26">
        <v>10</v>
      </c>
      <c r="H340" s="26">
        <v>0.18</v>
      </c>
      <c r="I340" s="26">
        <v>229.7</v>
      </c>
      <c r="J340" s="26">
        <v>122.8</v>
      </c>
      <c r="K340" s="28">
        <f t="shared" si="111"/>
        <v>1.8705211726384365</v>
      </c>
      <c r="L340" s="26">
        <v>0.18</v>
      </c>
      <c r="M340" s="27"/>
      <c r="N340" s="27">
        <f t="shared" si="112"/>
        <v>0.82155999999999996</v>
      </c>
      <c r="O340" s="27">
        <f t="shared" si="113"/>
        <v>0.96631162390064473</v>
      </c>
      <c r="P340" s="27">
        <f t="shared" si="114"/>
        <v>0.17979920882736153</v>
      </c>
      <c r="Q340" s="27">
        <f t="shared" si="115"/>
        <v>0.86935823539880586</v>
      </c>
      <c r="R340" s="27">
        <f t="shared" si="116"/>
        <v>1.0216227766016839</v>
      </c>
      <c r="S340" s="28">
        <f t="shared" si="127"/>
        <v>22.323436544034166</v>
      </c>
      <c r="T340" s="28">
        <f t="shared" si="117"/>
        <v>0.18606752147053579</v>
      </c>
      <c r="U340" s="27">
        <f t="shared" si="118"/>
        <v>0.24669535562615547</v>
      </c>
      <c r="V340" s="26">
        <v>0</v>
      </c>
      <c r="W340" s="28">
        <f t="shared" si="128"/>
        <v>1.3258378124052146</v>
      </c>
      <c r="X340" s="27">
        <f t="shared" si="129"/>
        <v>10</v>
      </c>
      <c r="Y340" s="27">
        <f t="shared" si="130"/>
        <v>-0.51660477407679117</v>
      </c>
      <c r="Z340" s="28">
        <f t="shared" si="131"/>
        <v>0.30271604118871231</v>
      </c>
      <c r="AA340" s="36">
        <f t="shared" si="132"/>
        <v>0.44646873088068334</v>
      </c>
      <c r="AB340" s="36">
        <f t="shared" si="133"/>
        <v>0</v>
      </c>
      <c r="AC340" s="36">
        <f t="shared" si="134"/>
        <v>1</v>
      </c>
      <c r="AD340" s="37">
        <v>0.27900886181179252</v>
      </c>
      <c r="AE340" s="37">
        <v>0.19695467446249548</v>
      </c>
      <c r="AF340" s="37"/>
      <c r="AG340" s="37">
        <v>0.20750760085002654</v>
      </c>
    </row>
    <row r="341" spans="1:33" x14ac:dyDescent="0.3">
      <c r="A341" s="42"/>
      <c r="B341" s="42"/>
      <c r="C341" s="42"/>
      <c r="D341" s="26">
        <v>7.6</v>
      </c>
      <c r="E341" s="26">
        <v>14.8</v>
      </c>
      <c r="F341" s="26">
        <v>19</v>
      </c>
      <c r="G341" s="26">
        <v>8</v>
      </c>
      <c r="H341" s="26">
        <v>0.18</v>
      </c>
      <c r="I341" s="26">
        <v>262.39999999999998</v>
      </c>
      <c r="J341" s="26">
        <v>139.80000000000001</v>
      </c>
      <c r="K341" s="28">
        <f t="shared" si="111"/>
        <v>1.8769670958512157</v>
      </c>
      <c r="L341" s="26">
        <v>0.17</v>
      </c>
      <c r="M341" s="27"/>
      <c r="N341" s="27">
        <f t="shared" si="112"/>
        <v>0.77883999999999987</v>
      </c>
      <c r="O341" s="27">
        <f t="shared" si="113"/>
        <v>0.96631162390064473</v>
      </c>
      <c r="P341" s="27">
        <f t="shared" si="114"/>
        <v>0.17103727519313297</v>
      </c>
      <c r="Q341" s="27">
        <f t="shared" si="115"/>
        <v>0.29857025909289908</v>
      </c>
      <c r="R341" s="27">
        <f t="shared" si="116"/>
        <v>1.0126274169979694</v>
      </c>
      <c r="S341" s="28">
        <f t="shared" si="127"/>
        <v>19.538491182054319</v>
      </c>
      <c r="T341" s="28">
        <f t="shared" si="117"/>
        <v>0.17700012186826272</v>
      </c>
      <c r="U341" s="27">
        <f t="shared" si="118"/>
        <v>0.20974392009101328</v>
      </c>
      <c r="V341" s="26">
        <v>0</v>
      </c>
      <c r="W341" s="28">
        <f t="shared" si="128"/>
        <v>1.1849930829263555</v>
      </c>
      <c r="X341" s="27">
        <f t="shared" si="129"/>
        <v>8</v>
      </c>
      <c r="Y341" s="27">
        <f t="shared" si="130"/>
        <v>0.27831000228191427</v>
      </c>
      <c r="Z341" s="28">
        <f t="shared" si="131"/>
        <v>0.60961280069582868</v>
      </c>
      <c r="AA341" s="36">
        <f t="shared" si="132"/>
        <v>0.39076982364108637</v>
      </c>
      <c r="AB341" s="36">
        <f t="shared" si="133"/>
        <v>0</v>
      </c>
      <c r="AC341" s="36">
        <f t="shared" si="134"/>
        <v>1</v>
      </c>
      <c r="AD341" s="37">
        <v>0.30321613484113896</v>
      </c>
      <c r="AE341" s="37">
        <v>0.28994259054786131</v>
      </c>
      <c r="AF341" s="37"/>
      <c r="AG341" s="37">
        <v>0.18434337837460893</v>
      </c>
    </row>
    <row r="342" spans="1:33" x14ac:dyDescent="0.3">
      <c r="A342" s="42"/>
      <c r="B342" s="42"/>
      <c r="C342" s="42"/>
      <c r="D342" s="26">
        <v>7.6</v>
      </c>
      <c r="E342" s="26">
        <v>16.2</v>
      </c>
      <c r="F342" s="26">
        <v>16</v>
      </c>
      <c r="G342" s="26">
        <v>7</v>
      </c>
      <c r="H342" s="26">
        <v>0.18</v>
      </c>
      <c r="I342" s="26">
        <v>291.60000000000002</v>
      </c>
      <c r="J342" s="26">
        <v>155.30000000000001</v>
      </c>
      <c r="K342" s="28">
        <f t="shared" si="111"/>
        <v>1.8776561493882808</v>
      </c>
      <c r="L342" s="26">
        <v>0.16</v>
      </c>
      <c r="M342" s="27"/>
      <c r="N342" s="27">
        <f t="shared" si="112"/>
        <v>0.74146000000000001</v>
      </c>
      <c r="O342" s="27">
        <f t="shared" si="113"/>
        <v>0.96631162390064473</v>
      </c>
      <c r="P342" s="27">
        <f t="shared" si="114"/>
        <v>0.16288821063747588</v>
      </c>
      <c r="Q342" s="27">
        <f t="shared" si="115"/>
        <v>0.12032594375897732</v>
      </c>
      <c r="R342" s="27">
        <f t="shared" si="116"/>
        <v>1.008520259177452</v>
      </c>
      <c r="S342" s="28">
        <f t="shared" si="127"/>
        <v>16.25665009059821</v>
      </c>
      <c r="T342" s="28">
        <f t="shared" si="117"/>
        <v>0.16856695770662064</v>
      </c>
      <c r="U342" s="27">
        <f t="shared" si="118"/>
        <v>0.17293930119818174</v>
      </c>
      <c r="V342" s="26">
        <v>0</v>
      </c>
      <c r="W342" s="28">
        <f t="shared" si="128"/>
        <v>1.0259383188202926</v>
      </c>
      <c r="X342" s="27">
        <f t="shared" si="129"/>
        <v>7</v>
      </c>
      <c r="Y342" s="27">
        <f t="shared" si="130"/>
        <v>1.3704553336501897</v>
      </c>
      <c r="Z342" s="28">
        <f t="shared" si="131"/>
        <v>0.91472759535122017</v>
      </c>
      <c r="AA342" s="36">
        <f t="shared" si="132"/>
        <v>0.3251330018119642</v>
      </c>
      <c r="AB342" s="36">
        <f t="shared" si="133"/>
        <v>0</v>
      </c>
      <c r="AC342" s="36">
        <f t="shared" si="134"/>
        <v>1</v>
      </c>
      <c r="AD342" s="37">
        <v>0.48267194169443867</v>
      </c>
      <c r="AE342" s="37">
        <v>0.40815656832762909</v>
      </c>
      <c r="AF342" s="37"/>
      <c r="AG342" s="37">
        <v>0.34558236140696874</v>
      </c>
    </row>
    <row r="343" spans="1:33" x14ac:dyDescent="0.3">
      <c r="A343" s="42"/>
      <c r="B343" s="42"/>
      <c r="C343" s="42"/>
      <c r="D343" s="26">
        <v>7.6</v>
      </c>
      <c r="E343" s="26">
        <v>3.2</v>
      </c>
      <c r="F343" s="26">
        <v>15</v>
      </c>
      <c r="G343" s="26">
        <v>10</v>
      </c>
      <c r="H343" s="26">
        <v>0.38</v>
      </c>
      <c r="I343" s="26">
        <v>84.1</v>
      </c>
      <c r="J343" s="26">
        <v>59.6</v>
      </c>
      <c r="K343" s="28">
        <f t="shared" si="111"/>
        <v>1.4110738255033555</v>
      </c>
      <c r="L343" s="26">
        <v>0.35</v>
      </c>
      <c r="M343" s="27"/>
      <c r="N343" s="27">
        <f t="shared" si="112"/>
        <v>0.97551999999999994</v>
      </c>
      <c r="O343" s="27">
        <f t="shared" si="113"/>
        <v>0.96631162390064473</v>
      </c>
      <c r="P343" s="27">
        <f t="shared" si="114"/>
        <v>0.34000309234899329</v>
      </c>
      <c r="Q343" s="27">
        <f t="shared" si="115"/>
        <v>0.86935823539880586</v>
      </c>
      <c r="R343" s="27">
        <f t="shared" si="116"/>
        <v>1.0216227766016839</v>
      </c>
      <c r="S343" s="28">
        <f t="shared" si="127"/>
        <v>16.193699884424063</v>
      </c>
      <c r="T343" s="28">
        <f t="shared" si="117"/>
        <v>0.3518565687707717</v>
      </c>
      <c r="U343" s="27">
        <f t="shared" si="118"/>
        <v>0.17228082956837079</v>
      </c>
      <c r="V343" s="26">
        <v>1</v>
      </c>
      <c r="W343" s="28">
        <f t="shared" si="128"/>
        <v>0.48963368843799726</v>
      </c>
      <c r="X343" s="27">
        <f t="shared" si="129"/>
        <v>10</v>
      </c>
      <c r="Y343" s="27">
        <f t="shared" si="130"/>
        <v>3.9469593095345989</v>
      </c>
      <c r="Z343" s="28">
        <f t="shared" si="131"/>
        <v>0.99996042499886162</v>
      </c>
      <c r="AA343" s="36">
        <f t="shared" si="132"/>
        <v>0.32387399768848124</v>
      </c>
      <c r="AB343" s="36">
        <f t="shared" si="133"/>
        <v>1</v>
      </c>
      <c r="AC343" s="36">
        <f t="shared" si="134"/>
        <v>0</v>
      </c>
      <c r="AD343" s="37">
        <v>0.89524055694328253</v>
      </c>
      <c r="AE343" s="37">
        <v>0.78230861618689884</v>
      </c>
      <c r="AF343" s="37"/>
      <c r="AG343" s="37">
        <v>0.6396731531197567</v>
      </c>
    </row>
    <row r="344" spans="1:33" x14ac:dyDescent="0.3">
      <c r="A344" s="42"/>
      <c r="B344" s="42"/>
      <c r="C344" s="42"/>
      <c r="D344" s="26">
        <v>7.6</v>
      </c>
      <c r="E344" s="26">
        <v>14.8</v>
      </c>
      <c r="F344" s="26">
        <v>62</v>
      </c>
      <c r="G344" s="26">
        <v>11</v>
      </c>
      <c r="H344" s="26">
        <v>0.38</v>
      </c>
      <c r="I344" s="26">
        <v>333.6</v>
      </c>
      <c r="J344" s="26">
        <v>195.3</v>
      </c>
      <c r="K344" s="28">
        <f t="shared" si="111"/>
        <v>1.7081413210445469</v>
      </c>
      <c r="L344" s="26">
        <v>0.33</v>
      </c>
      <c r="M344" s="27"/>
      <c r="N344" s="27">
        <f t="shared" si="112"/>
        <v>0.77883999999999987</v>
      </c>
      <c r="O344" s="27">
        <f t="shared" si="113"/>
        <v>0.96631162390064473</v>
      </c>
      <c r="P344" s="27">
        <f t="shared" si="114"/>
        <v>0.32860109026113665</v>
      </c>
      <c r="Q344" s="27">
        <f t="shared" si="115"/>
        <v>1.208949820871366</v>
      </c>
      <c r="R344" s="27">
        <f t="shared" si="116"/>
        <v>1.0264828726939095</v>
      </c>
      <c r="S344" s="28">
        <f t="shared" si="127"/>
        <v>50</v>
      </c>
      <c r="T344" s="28">
        <f t="shared" si="117"/>
        <v>0.34005706040738171</v>
      </c>
      <c r="U344" s="27">
        <f t="shared" si="118"/>
        <v>0.30303870636902364</v>
      </c>
      <c r="V344" s="26">
        <v>0</v>
      </c>
      <c r="W344" s="28">
        <f t="shared" si="128"/>
        <v>5</v>
      </c>
      <c r="X344" s="27">
        <f t="shared" si="129"/>
        <v>11</v>
      </c>
      <c r="Y344" s="27">
        <f t="shared" si="130"/>
        <v>-12.808924780938804</v>
      </c>
      <c r="Z344" s="28">
        <f t="shared" si="131"/>
        <v>7.3072790741559136E-38</v>
      </c>
      <c r="AA344" s="36">
        <f t="shared" si="132"/>
        <v>1</v>
      </c>
      <c r="AB344" s="36">
        <f t="shared" si="133"/>
        <v>0</v>
      </c>
      <c r="AC344" s="36">
        <f t="shared" si="134"/>
        <v>1</v>
      </c>
      <c r="AD344" s="37">
        <v>0.14260433881221637</v>
      </c>
      <c r="AE344" s="37">
        <v>5.2121274859732489E-2</v>
      </c>
      <c r="AF344" s="37"/>
      <c r="AG344" s="37">
        <v>2.5485565602111741E-2</v>
      </c>
    </row>
    <row r="345" spans="1:33" x14ac:dyDescent="0.3">
      <c r="A345" s="42"/>
      <c r="B345" s="42"/>
      <c r="C345" s="42"/>
      <c r="D345" s="26">
        <v>7.6</v>
      </c>
      <c r="E345" s="26">
        <v>7.2</v>
      </c>
      <c r="F345" s="26">
        <v>22</v>
      </c>
      <c r="G345" s="26">
        <v>6</v>
      </c>
      <c r="H345" s="26">
        <v>0.38</v>
      </c>
      <c r="I345" s="26">
        <v>144.19999999999999</v>
      </c>
      <c r="J345" s="26">
        <v>88.3</v>
      </c>
      <c r="K345" s="28">
        <f t="shared" si="111"/>
        <v>1.6330690826727066</v>
      </c>
      <c r="L345" s="26">
        <v>0.39</v>
      </c>
      <c r="M345" s="27"/>
      <c r="N345" s="27">
        <f t="shared" si="112"/>
        <v>0.94491999999999998</v>
      </c>
      <c r="O345" s="27">
        <f t="shared" si="113"/>
        <v>0.96631162390064473</v>
      </c>
      <c r="P345" s="27">
        <f t="shared" si="114"/>
        <v>0.38115055048697627</v>
      </c>
      <c r="Q345" s="27">
        <f t="shared" si="115"/>
        <v>2.9665284829679565E-2</v>
      </c>
      <c r="R345" s="27">
        <f t="shared" si="116"/>
        <v>1.0046969384566991</v>
      </c>
      <c r="S345" s="28">
        <f t="shared" ref="S345:S353" si="135">IF(Q345+R345*F345&lt;=50,Q345+R345*F345,50)</f>
        <v>22.132997930877057</v>
      </c>
      <c r="T345" s="28">
        <f t="shared" si="117"/>
        <v>0.39443854452294763</v>
      </c>
      <c r="U345" s="27">
        <f t="shared" si="118"/>
        <v>0.2439203178589629</v>
      </c>
      <c r="V345" s="26">
        <v>1</v>
      </c>
      <c r="W345" s="28">
        <f t="shared" ref="W345:W353" si="136">IF(S345&lt;=30,U345/T345,5)</f>
        <v>0.61839878796320857</v>
      </c>
      <c r="X345" s="27">
        <f t="shared" ref="X345:X353" si="137">IF(G345&lt;5,5,IF(G345&gt;35,35,G345))</f>
        <v>6</v>
      </c>
      <c r="Y345" s="27">
        <f t="shared" ref="Y345:Y353" si="138">-(F345*(1+0.004*X345)-13.32*LN(P345)-29.53*LN(D345)-3.7*LN(J345/100)+0.05*X345+16.85)/2.7</f>
        <v>2.5573615234919003</v>
      </c>
      <c r="Z345" s="28">
        <f t="shared" ref="Z345:Z353" si="139">_xlfn.NORM.S.DIST(Y345,TRUE)</f>
        <v>0.99472652294308517</v>
      </c>
      <c r="AA345" s="36">
        <f t="shared" ref="AA345:AA353" si="140">S345/50</f>
        <v>0.44265995861754115</v>
      </c>
      <c r="AB345" s="36">
        <f t="shared" ref="AB345:AB353" si="141">IF(AND(V345=1,W345&lt;=1),1,0)</f>
        <v>1</v>
      </c>
      <c r="AC345" s="36">
        <f t="shared" ref="AC345:AC353" si="142">IF(AND(V345=0,W345&gt;1),1,0)</f>
        <v>0</v>
      </c>
      <c r="AD345" s="37">
        <v>0.66308540076407574</v>
      </c>
      <c r="AE345" s="37">
        <v>0.67439602337021864</v>
      </c>
      <c r="AF345" s="37"/>
      <c r="AG345" s="37">
        <v>0.76457318590876089</v>
      </c>
    </row>
    <row r="346" spans="1:33" x14ac:dyDescent="0.3">
      <c r="A346" s="42"/>
      <c r="B346" s="42"/>
      <c r="C346" s="42"/>
      <c r="D346" s="26">
        <v>7.6</v>
      </c>
      <c r="E346" s="26">
        <v>6.2</v>
      </c>
      <c r="F346" s="26">
        <v>16</v>
      </c>
      <c r="G346" s="26">
        <v>15</v>
      </c>
      <c r="H346" s="26">
        <v>0.67</v>
      </c>
      <c r="I346" s="26">
        <v>114.1</v>
      </c>
      <c r="J346" s="26">
        <v>64.5</v>
      </c>
      <c r="K346" s="28">
        <f t="shared" si="111"/>
        <v>1.7689922480620155</v>
      </c>
      <c r="L346" s="26">
        <v>0.75</v>
      </c>
      <c r="M346" s="27"/>
      <c r="N346" s="27">
        <f t="shared" si="112"/>
        <v>0.95257000000000003</v>
      </c>
      <c r="O346" s="27">
        <f t="shared" si="113"/>
        <v>0.96631162390064473</v>
      </c>
      <c r="P346" s="27">
        <f t="shared" si="114"/>
        <v>0.73385623586821713</v>
      </c>
      <c r="Q346" s="27">
        <f t="shared" si="115"/>
        <v>2.4981627346432429</v>
      </c>
      <c r="R346" s="27">
        <f t="shared" si="116"/>
        <v>1.0480947501931113</v>
      </c>
      <c r="S346" s="28">
        <f t="shared" si="135"/>
        <v>19.267678737733021</v>
      </c>
      <c r="T346" s="28">
        <f t="shared" si="117"/>
        <v>0.75944055490702811</v>
      </c>
      <c r="U346" s="27">
        <f t="shared" si="118"/>
        <v>0.20648662049702746</v>
      </c>
      <c r="V346" s="26">
        <v>1</v>
      </c>
      <c r="W346" s="28">
        <f t="shared" si="136"/>
        <v>0.27189306544513658</v>
      </c>
      <c r="X346" s="27">
        <f t="shared" si="137"/>
        <v>15</v>
      </c>
      <c r="Y346" s="27">
        <f t="shared" si="138"/>
        <v>7.2544370979068473</v>
      </c>
      <c r="Z346" s="28">
        <f t="shared" si="139"/>
        <v>0.99999999999979838</v>
      </c>
      <c r="AA346" s="36">
        <f t="shared" si="140"/>
        <v>0.38535357475466042</v>
      </c>
      <c r="AB346" s="36">
        <f t="shared" si="141"/>
        <v>1</v>
      </c>
      <c r="AC346" s="36">
        <f t="shared" si="142"/>
        <v>0</v>
      </c>
      <c r="AD346" s="37">
        <v>0.73613219426015486</v>
      </c>
      <c r="AE346" s="37">
        <v>0.88648007376435745</v>
      </c>
      <c r="AF346" s="37"/>
      <c r="AG346" s="37">
        <v>0.86981912974052411</v>
      </c>
    </row>
    <row r="347" spans="1:33" x14ac:dyDescent="0.3">
      <c r="A347" s="42"/>
      <c r="B347" s="42"/>
      <c r="C347" s="42"/>
      <c r="D347" s="26">
        <v>7.6</v>
      </c>
      <c r="E347" s="26">
        <v>12.2</v>
      </c>
      <c r="F347" s="26">
        <v>24</v>
      </c>
      <c r="G347" s="26">
        <v>9</v>
      </c>
      <c r="H347" s="26">
        <v>0.67</v>
      </c>
      <c r="I347" s="26">
        <v>248.3</v>
      </c>
      <c r="J347" s="26">
        <v>135.9</v>
      </c>
      <c r="K347" s="28">
        <f t="shared" si="111"/>
        <v>1.8270787343635027</v>
      </c>
      <c r="L347" s="26">
        <v>0.69</v>
      </c>
      <c r="M347" s="27"/>
      <c r="N347" s="27">
        <f t="shared" si="112"/>
        <v>0.84826000000000001</v>
      </c>
      <c r="O347" s="27">
        <f t="shared" si="113"/>
        <v>0.96631162390064473</v>
      </c>
      <c r="P347" s="27">
        <f t="shared" si="114"/>
        <v>0.67495436504047102</v>
      </c>
      <c r="Q347" s="27">
        <f t="shared" si="115"/>
        <v>0.5567277084540817</v>
      </c>
      <c r="R347" s="27">
        <f t="shared" si="116"/>
        <v>1.0169999999999999</v>
      </c>
      <c r="S347" s="28">
        <f t="shared" si="135"/>
        <v>24.964727708454081</v>
      </c>
      <c r="T347" s="28">
        <f t="shared" si="117"/>
        <v>0.69848519705882084</v>
      </c>
      <c r="U347" s="27">
        <f t="shared" si="118"/>
        <v>0.29117718359397066</v>
      </c>
      <c r="V347" s="26">
        <v>1</v>
      </c>
      <c r="W347" s="28">
        <f t="shared" si="136"/>
        <v>0.41686951251087151</v>
      </c>
      <c r="X347" s="27">
        <f t="shared" si="137"/>
        <v>9</v>
      </c>
      <c r="Y347" s="27">
        <f t="shared" si="138"/>
        <v>5.0466524847170025</v>
      </c>
      <c r="Z347" s="28">
        <f t="shared" si="139"/>
        <v>0.99999977519096295</v>
      </c>
      <c r="AA347" s="36">
        <f t="shared" si="140"/>
        <v>0.49929455416908164</v>
      </c>
      <c r="AB347" s="36">
        <f t="shared" si="141"/>
        <v>1</v>
      </c>
      <c r="AC347" s="36">
        <f t="shared" si="142"/>
        <v>0</v>
      </c>
      <c r="AD347" s="37">
        <v>1.019530346388057</v>
      </c>
      <c r="AE347" s="37">
        <v>0.80426137113032792</v>
      </c>
      <c r="AF347" s="37"/>
      <c r="AG347" s="37">
        <v>0.65966271785683572</v>
      </c>
    </row>
    <row r="348" spans="1:33" x14ac:dyDescent="0.3">
      <c r="A348" s="42"/>
      <c r="B348" s="42"/>
      <c r="C348" s="42"/>
      <c r="D348" s="26">
        <v>7.6</v>
      </c>
      <c r="E348" s="26">
        <v>13.2</v>
      </c>
      <c r="F348" s="26">
        <v>24</v>
      </c>
      <c r="G348" s="26">
        <v>15</v>
      </c>
      <c r="H348" s="26">
        <v>0.67</v>
      </c>
      <c r="I348" s="26">
        <v>269.7</v>
      </c>
      <c r="J348" s="26">
        <v>147.6</v>
      </c>
      <c r="K348" s="28">
        <f t="shared" si="111"/>
        <v>1.8272357723577235</v>
      </c>
      <c r="L348" s="26">
        <v>0.66</v>
      </c>
      <c r="M348" s="27"/>
      <c r="N348" s="27">
        <f t="shared" si="112"/>
        <v>0.82155999999999996</v>
      </c>
      <c r="O348" s="27">
        <f t="shared" si="113"/>
        <v>0.96631162390064473</v>
      </c>
      <c r="P348" s="27">
        <f t="shared" si="114"/>
        <v>0.65376555410569115</v>
      </c>
      <c r="Q348" s="27">
        <f t="shared" si="115"/>
        <v>2.4981627346432429</v>
      </c>
      <c r="R348" s="27">
        <f t="shared" si="116"/>
        <v>1.0480947501931113</v>
      </c>
      <c r="S348" s="28">
        <f t="shared" si="135"/>
        <v>27.652436739277917</v>
      </c>
      <c r="T348" s="28">
        <f t="shared" si="117"/>
        <v>0.67655768381081871</v>
      </c>
      <c r="U348" s="27">
        <f t="shared" si="118"/>
        <v>0.3578572964304339</v>
      </c>
      <c r="V348" s="26">
        <v>1</v>
      </c>
      <c r="W348" s="28">
        <f t="shared" si="136"/>
        <v>0.52893833740050933</v>
      </c>
      <c r="X348" s="27">
        <f t="shared" si="137"/>
        <v>15</v>
      </c>
      <c r="Y348" s="27">
        <f t="shared" si="138"/>
        <v>4.6780273057869612</v>
      </c>
      <c r="Z348" s="28">
        <f t="shared" si="139"/>
        <v>0.99999855176008867</v>
      </c>
      <c r="AA348" s="36">
        <f t="shared" si="140"/>
        <v>0.55304873478555838</v>
      </c>
      <c r="AB348" s="36">
        <f t="shared" si="141"/>
        <v>1</v>
      </c>
      <c r="AC348" s="36">
        <f t="shared" si="142"/>
        <v>0</v>
      </c>
      <c r="AD348" s="37">
        <v>0.75969529348519804</v>
      </c>
      <c r="AE348" s="37">
        <v>0.66302613928474663</v>
      </c>
      <c r="AF348" s="37"/>
      <c r="AG348" s="37">
        <v>0.81059943681643731</v>
      </c>
    </row>
    <row r="349" spans="1:33" x14ac:dyDescent="0.3">
      <c r="A349" s="42"/>
      <c r="B349" s="42"/>
      <c r="C349" s="42"/>
      <c r="D349" s="26">
        <v>7.6</v>
      </c>
      <c r="E349" s="26">
        <v>16.2</v>
      </c>
      <c r="F349" s="26">
        <v>30</v>
      </c>
      <c r="G349" s="26">
        <v>10</v>
      </c>
      <c r="H349" s="26">
        <v>0.67</v>
      </c>
      <c r="I349" s="26">
        <v>334.5</v>
      </c>
      <c r="J349" s="26">
        <v>180.5</v>
      </c>
      <c r="K349" s="28">
        <f t="shared" si="111"/>
        <v>1.8531855955678671</v>
      </c>
      <c r="L349" s="26">
        <v>0.59</v>
      </c>
      <c r="M349" s="27"/>
      <c r="N349" s="27">
        <f t="shared" si="112"/>
        <v>0.74146000000000001</v>
      </c>
      <c r="O349" s="27">
        <f t="shared" si="113"/>
        <v>0.96631162390064473</v>
      </c>
      <c r="P349" s="27">
        <f t="shared" si="114"/>
        <v>0.59840443288088652</v>
      </c>
      <c r="Q349" s="27">
        <f t="shared" si="115"/>
        <v>0.86935823539880586</v>
      </c>
      <c r="R349" s="27">
        <f t="shared" si="116"/>
        <v>1.0216227766016839</v>
      </c>
      <c r="S349" s="28">
        <f t="shared" si="135"/>
        <v>31.518041533449324</v>
      </c>
      <c r="T349" s="28">
        <f t="shared" si="117"/>
        <v>0.61926651618382467</v>
      </c>
      <c r="U349" s="27">
        <f t="shared" si="118"/>
        <v>0.63176001897203105</v>
      </c>
      <c r="V349" s="26">
        <v>0</v>
      </c>
      <c r="W349" s="28">
        <f t="shared" si="136"/>
        <v>5</v>
      </c>
      <c r="X349" s="27">
        <f t="shared" si="137"/>
        <v>10</v>
      </c>
      <c r="Y349" s="27">
        <f t="shared" si="138"/>
        <v>2.4765280933097111</v>
      </c>
      <c r="Z349" s="28">
        <f t="shared" si="139"/>
        <v>0.99336664081064063</v>
      </c>
      <c r="AA349" s="36">
        <f t="shared" si="140"/>
        <v>0.63036083066898652</v>
      </c>
      <c r="AB349" s="36">
        <f t="shared" si="141"/>
        <v>0</v>
      </c>
      <c r="AC349" s="36">
        <f t="shared" si="142"/>
        <v>1</v>
      </c>
      <c r="AD349" s="37">
        <v>0.22382645308371782</v>
      </c>
      <c r="AE349" s="37">
        <v>0.56398513748892443</v>
      </c>
      <c r="AF349" s="37"/>
      <c r="AG349" s="37">
        <v>0.48781708123498779</v>
      </c>
    </row>
    <row r="350" spans="1:33" x14ac:dyDescent="0.3">
      <c r="A350" s="42"/>
      <c r="B350" s="42"/>
      <c r="C350" s="42"/>
      <c r="D350" s="26">
        <v>7.6</v>
      </c>
      <c r="E350" s="26">
        <v>17.2</v>
      </c>
      <c r="F350" s="26">
        <v>28</v>
      </c>
      <c r="G350" s="26">
        <v>13</v>
      </c>
      <c r="H350" s="26">
        <v>0.67</v>
      </c>
      <c r="I350" s="26">
        <v>356.3</v>
      </c>
      <c r="J350" s="26">
        <v>192.4</v>
      </c>
      <c r="K350" s="28">
        <f t="shared" si="111"/>
        <v>1.8518711018711018</v>
      </c>
      <c r="L350" s="26">
        <v>0.56000000000000005</v>
      </c>
      <c r="M350" s="27"/>
      <c r="N350" s="27">
        <f t="shared" si="112"/>
        <v>0.71475999999999995</v>
      </c>
      <c r="O350" s="27">
        <f t="shared" si="113"/>
        <v>0.96631162390064473</v>
      </c>
      <c r="P350" s="27">
        <f t="shared" si="114"/>
        <v>0.57644669581081076</v>
      </c>
      <c r="Q350" s="27">
        <f t="shared" si="115"/>
        <v>1.888418384193032</v>
      </c>
      <c r="R350" s="27">
        <f t="shared" si="116"/>
        <v>1.0368721665810319</v>
      </c>
      <c r="S350" s="28">
        <f t="shared" si="135"/>
        <v>30.920839048461922</v>
      </c>
      <c r="T350" s="28">
        <f t="shared" si="117"/>
        <v>0.59654326984488437</v>
      </c>
      <c r="U350" s="27">
        <f t="shared" si="118"/>
        <v>0.54920557051068575</v>
      </c>
      <c r="V350" s="26">
        <v>0</v>
      </c>
      <c r="W350" s="28">
        <f t="shared" si="136"/>
        <v>5</v>
      </c>
      <c r="X350" s="27">
        <f t="shared" si="137"/>
        <v>13</v>
      </c>
      <c r="Y350" s="27">
        <f t="shared" si="138"/>
        <v>2.9699632620364089</v>
      </c>
      <c r="Z350" s="28">
        <f t="shared" si="139"/>
        <v>0.99851082317492901</v>
      </c>
      <c r="AA350" s="36">
        <f t="shared" si="140"/>
        <v>0.61841678096923847</v>
      </c>
      <c r="AB350" s="36">
        <f t="shared" si="141"/>
        <v>0</v>
      </c>
      <c r="AC350" s="36">
        <f t="shared" si="142"/>
        <v>1</v>
      </c>
      <c r="AD350" s="37">
        <v>0.31459353347126778</v>
      </c>
      <c r="AE350" s="37">
        <v>0.57540551965633424</v>
      </c>
      <c r="AF350" s="37"/>
      <c r="AG350" s="37">
        <v>0.53524164568143251</v>
      </c>
    </row>
    <row r="351" spans="1:33" x14ac:dyDescent="0.3">
      <c r="A351" s="42"/>
      <c r="B351" s="42"/>
      <c r="C351" s="42"/>
      <c r="D351" s="26">
        <v>7.6</v>
      </c>
      <c r="E351" s="26">
        <v>18.2</v>
      </c>
      <c r="F351" s="26">
        <v>18</v>
      </c>
      <c r="G351" s="26">
        <v>5</v>
      </c>
      <c r="H351" s="26">
        <v>0.67</v>
      </c>
      <c r="I351" s="26">
        <v>378</v>
      </c>
      <c r="J351" s="26">
        <v>204.4</v>
      </c>
      <c r="K351" s="28">
        <f t="shared" si="111"/>
        <v>1.8493150684931505</v>
      </c>
      <c r="L351" s="26">
        <v>0.54</v>
      </c>
      <c r="M351" s="27"/>
      <c r="N351" s="27">
        <f t="shared" si="112"/>
        <v>0.68805999999999989</v>
      </c>
      <c r="O351" s="27">
        <f t="shared" si="113"/>
        <v>0.96631162390064473</v>
      </c>
      <c r="P351" s="27">
        <f t="shared" si="114"/>
        <v>0.55414750068493157</v>
      </c>
      <c r="Q351" s="27">
        <f t="shared" si="115"/>
        <v>0</v>
      </c>
      <c r="R351" s="27">
        <f t="shared" si="116"/>
        <v>1</v>
      </c>
      <c r="S351" s="28">
        <f t="shared" si="135"/>
        <v>18</v>
      </c>
      <c r="T351" s="28">
        <f t="shared" si="117"/>
        <v>0.57346666124954793</v>
      </c>
      <c r="U351" s="27">
        <f t="shared" si="118"/>
        <v>0.19182098765432098</v>
      </c>
      <c r="V351" s="26">
        <v>1</v>
      </c>
      <c r="W351" s="28">
        <f t="shared" si="136"/>
        <v>0.33449370402170386</v>
      </c>
      <c r="X351" s="27">
        <f t="shared" si="137"/>
        <v>5</v>
      </c>
      <c r="Y351" s="27">
        <f t="shared" si="138"/>
        <v>7.1160218799889989</v>
      </c>
      <c r="Z351" s="28">
        <f t="shared" si="139"/>
        <v>0.99999999999944456</v>
      </c>
      <c r="AA351" s="36">
        <f t="shared" si="140"/>
        <v>0.36</v>
      </c>
      <c r="AB351" s="36">
        <f t="shared" si="141"/>
        <v>1</v>
      </c>
      <c r="AC351" s="36">
        <f t="shared" si="142"/>
        <v>0</v>
      </c>
      <c r="AD351" s="37">
        <v>0.93295664348536722</v>
      </c>
      <c r="AE351" s="37">
        <v>0.72447569061796624</v>
      </c>
      <c r="AF351" s="37"/>
      <c r="AG351" s="37">
        <v>0.68447998387017883</v>
      </c>
    </row>
    <row r="352" spans="1:33" x14ac:dyDescent="0.3">
      <c r="A352" s="42"/>
      <c r="B352" s="42"/>
      <c r="C352" s="42"/>
      <c r="D352" s="26">
        <v>7.6</v>
      </c>
      <c r="E352" s="26">
        <v>19.2</v>
      </c>
      <c r="F352" s="26">
        <v>32</v>
      </c>
      <c r="G352" s="26">
        <v>10</v>
      </c>
      <c r="H352" s="26">
        <v>0.67</v>
      </c>
      <c r="I352" s="26">
        <v>400.1</v>
      </c>
      <c r="J352" s="26">
        <v>216.6</v>
      </c>
      <c r="K352" s="28">
        <f t="shared" si="111"/>
        <v>1.8471837488457989</v>
      </c>
      <c r="L352" s="26">
        <v>0.52</v>
      </c>
      <c r="M352" s="27"/>
      <c r="N352" s="27">
        <f t="shared" si="112"/>
        <v>0.66135999999999995</v>
      </c>
      <c r="O352" s="27">
        <f t="shared" si="113"/>
        <v>0.96631162390064473</v>
      </c>
      <c r="P352" s="27">
        <f t="shared" si="114"/>
        <v>0.53203007492151444</v>
      </c>
      <c r="Q352" s="27">
        <f t="shared" si="115"/>
        <v>0.86935823539880586</v>
      </c>
      <c r="R352" s="27">
        <f t="shared" si="116"/>
        <v>1.0216227766016839</v>
      </c>
      <c r="S352" s="28">
        <f t="shared" si="135"/>
        <v>33.56128708665269</v>
      </c>
      <c r="T352" s="28">
        <f t="shared" si="117"/>
        <v>0.55057815901448504</v>
      </c>
      <c r="U352" s="27">
        <f t="shared" si="118"/>
        <v>2.523342224602644</v>
      </c>
      <c r="V352" s="26">
        <v>0</v>
      </c>
      <c r="W352" s="28">
        <f t="shared" si="136"/>
        <v>5</v>
      </c>
      <c r="X352" s="27">
        <f t="shared" si="137"/>
        <v>10</v>
      </c>
      <c r="Y352" s="27">
        <f t="shared" si="138"/>
        <v>1.3760094950599453</v>
      </c>
      <c r="Z352" s="28">
        <f t="shared" si="139"/>
        <v>0.91559065318422161</v>
      </c>
      <c r="AA352" s="36">
        <f t="shared" si="140"/>
        <v>0.67122574173305383</v>
      </c>
      <c r="AB352" s="36">
        <f t="shared" si="141"/>
        <v>0</v>
      </c>
      <c r="AC352" s="36">
        <f t="shared" si="142"/>
        <v>1</v>
      </c>
      <c r="AD352" s="37">
        <v>0.18740135868336016</v>
      </c>
      <c r="AE352" s="37">
        <v>0.28668930664885089</v>
      </c>
      <c r="AF352" s="37"/>
      <c r="AG352" s="37">
        <v>0.16502133415707348</v>
      </c>
    </row>
    <row r="353" spans="1:33" x14ac:dyDescent="0.3">
      <c r="A353" s="42"/>
      <c r="B353" s="42"/>
      <c r="C353" s="42"/>
      <c r="D353" s="26">
        <v>7.6</v>
      </c>
      <c r="E353" s="26">
        <v>8.1999999999999993</v>
      </c>
      <c r="F353" s="26">
        <v>19</v>
      </c>
      <c r="G353" s="26">
        <v>15</v>
      </c>
      <c r="H353" s="26">
        <v>0.67</v>
      </c>
      <c r="I353" s="26">
        <v>169.1</v>
      </c>
      <c r="J353" s="26">
        <v>104.1</v>
      </c>
      <c r="K353" s="28">
        <f t="shared" si="111"/>
        <v>1.6243996157540825</v>
      </c>
      <c r="L353" s="26">
        <v>0.67</v>
      </c>
      <c r="M353" s="27"/>
      <c r="N353" s="27">
        <f t="shared" si="112"/>
        <v>0.93727000000000005</v>
      </c>
      <c r="O353" s="27">
        <f t="shared" si="113"/>
        <v>0.96631162390064473</v>
      </c>
      <c r="P353" s="27">
        <f t="shared" si="114"/>
        <v>0.6630491976320847</v>
      </c>
      <c r="Q353" s="27">
        <f t="shared" si="115"/>
        <v>2.4981627346432429</v>
      </c>
      <c r="R353" s="27">
        <f t="shared" si="116"/>
        <v>1.0480947501931113</v>
      </c>
      <c r="S353" s="28">
        <f t="shared" si="135"/>
        <v>22.411962988312354</v>
      </c>
      <c r="T353" s="28">
        <f t="shared" si="117"/>
        <v>0.68616498159837802</v>
      </c>
      <c r="U353" s="27">
        <f t="shared" si="118"/>
        <v>0.24800079924931656</v>
      </c>
      <c r="V353" s="26">
        <v>1</v>
      </c>
      <c r="W353" s="28">
        <f t="shared" si="136"/>
        <v>0.36143027682878009</v>
      </c>
      <c r="X353" s="27">
        <f t="shared" si="137"/>
        <v>15</v>
      </c>
      <c r="Y353" s="27">
        <f t="shared" si="138"/>
        <v>6.2320819576526318</v>
      </c>
      <c r="Z353" s="28">
        <f t="shared" si="139"/>
        <v>0.99999999976986176</v>
      </c>
      <c r="AA353" s="36">
        <f t="shared" si="140"/>
        <v>0.44823925976624707</v>
      </c>
      <c r="AB353" s="36">
        <f t="shared" si="141"/>
        <v>1</v>
      </c>
      <c r="AC353" s="36">
        <f t="shared" si="142"/>
        <v>0</v>
      </c>
      <c r="AD353" s="37">
        <v>0.95245433272052082</v>
      </c>
      <c r="AE353" s="37">
        <v>0.96624198556889485</v>
      </c>
      <c r="AF353" s="37"/>
      <c r="AG353" s="37">
        <v>0.71081672409915397</v>
      </c>
    </row>
    <row r="354" spans="1:33" x14ac:dyDescent="0.3">
      <c r="A354" s="42"/>
      <c r="B354" s="42"/>
      <c r="C354" s="42"/>
      <c r="D354" s="26">
        <v>7.6</v>
      </c>
      <c r="E354" s="26">
        <v>5.2</v>
      </c>
      <c r="F354" s="26">
        <v>21</v>
      </c>
      <c r="G354" s="26">
        <v>10</v>
      </c>
      <c r="H354" s="26">
        <v>0.67</v>
      </c>
      <c r="I354" s="26">
        <v>87.6</v>
      </c>
      <c r="J354" s="26">
        <v>71.900000000000006</v>
      </c>
      <c r="K354" s="28">
        <f t="shared" si="111"/>
        <v>1.2183588317107092</v>
      </c>
      <c r="L354" s="26">
        <v>0.52</v>
      </c>
      <c r="M354" s="27"/>
      <c r="N354" s="27">
        <f t="shared" si="112"/>
        <v>0.96021999999999996</v>
      </c>
      <c r="O354" s="27">
        <f t="shared" si="113"/>
        <v>0.96631162390064473</v>
      </c>
      <c r="P354" s="27">
        <f t="shared" si="114"/>
        <v>0.50948819132127954</v>
      </c>
      <c r="Q354" s="27">
        <f t="shared" si="115"/>
        <v>0.86935823539880586</v>
      </c>
      <c r="R354" s="27">
        <f t="shared" si="116"/>
        <v>1.0216227766016839</v>
      </c>
      <c r="S354" s="28">
        <f t="shared" ref="S354:S391" si="143">IF(Q354+R354*F354&lt;=50,Q354+R354*F354,50)</f>
        <v>22.323436544034166</v>
      </c>
      <c r="T354" s="28">
        <f t="shared" si="117"/>
        <v>0.52725040113319044</v>
      </c>
      <c r="U354" s="27">
        <f t="shared" si="118"/>
        <v>0.24669535562615547</v>
      </c>
      <c r="V354" s="26">
        <v>1</v>
      </c>
      <c r="W354" s="28">
        <f t="shared" ref="W354:W391" si="144">IF(S354&lt;=30,U354/T354,5)</f>
        <v>0.46789031377870294</v>
      </c>
      <c r="X354" s="27">
        <f t="shared" ref="X354:X391" si="145">IF(G354&lt;5,5,IF(G354&gt;35,35,G354))</f>
        <v>10</v>
      </c>
      <c r="Y354" s="27">
        <f t="shared" ref="Y354:Y391" si="146">-(F354*(1+0.004*X354)-13.32*LN(P354)-29.53*LN(D354)-3.7*LN(J354/100)+0.05*X354+16.85)/2.7</f>
        <v>3.888254383020866</v>
      </c>
      <c r="Z354" s="28">
        <f t="shared" ref="Z354:Z391" si="147">_xlfn.NORM.S.DIST(Y354,TRUE)</f>
        <v>0.99994951611246496</v>
      </c>
      <c r="AA354" s="36">
        <f t="shared" ref="AA354:AA391" si="148">S354/50</f>
        <v>0.44646873088068334</v>
      </c>
      <c r="AB354" s="36">
        <f t="shared" ref="AB354:AB391" si="149">IF(AND(V354=1,W354&lt;=1),1,0)</f>
        <v>1</v>
      </c>
      <c r="AC354" s="36">
        <f t="shared" ref="AC354:AC391" si="150">IF(AND(V354=0,W354&gt;1),1,0)</f>
        <v>0</v>
      </c>
      <c r="AD354" s="37">
        <v>0.89800967885896898</v>
      </c>
      <c r="AE354" s="37">
        <v>0.86600649659007023</v>
      </c>
      <c r="AF354" s="37"/>
      <c r="AG354" s="37">
        <v>0.73131419402234343</v>
      </c>
    </row>
    <row r="355" spans="1:33" x14ac:dyDescent="0.3">
      <c r="A355" s="42"/>
      <c r="B355" s="42"/>
      <c r="C355" s="42"/>
      <c r="D355" s="26">
        <v>7.6</v>
      </c>
      <c r="E355" s="26">
        <v>11.2</v>
      </c>
      <c r="F355" s="26">
        <v>24</v>
      </c>
      <c r="G355" s="26">
        <v>8</v>
      </c>
      <c r="H355" s="26">
        <v>0.67</v>
      </c>
      <c r="I355" s="26">
        <v>219.8</v>
      </c>
      <c r="J355" s="26">
        <v>145.30000000000001</v>
      </c>
      <c r="K355" s="28">
        <f t="shared" si="111"/>
        <v>1.5127322780454233</v>
      </c>
      <c r="L355" s="26">
        <v>0.59</v>
      </c>
      <c r="M355" s="27"/>
      <c r="N355" s="27">
        <f t="shared" si="112"/>
        <v>0.87495999999999996</v>
      </c>
      <c r="O355" s="27">
        <f t="shared" si="113"/>
        <v>0.96631162390064473</v>
      </c>
      <c r="P355" s="27">
        <f t="shared" si="114"/>
        <v>0.57641919190640056</v>
      </c>
      <c r="Q355" s="27">
        <f t="shared" si="115"/>
        <v>0.29857025909289908</v>
      </c>
      <c r="R355" s="27">
        <f t="shared" si="116"/>
        <v>1.0126274169979694</v>
      </c>
      <c r="S355" s="28">
        <f t="shared" si="143"/>
        <v>24.601628267044163</v>
      </c>
      <c r="T355" s="28">
        <f t="shared" si="117"/>
        <v>0.59651480707601157</v>
      </c>
      <c r="U355" s="27">
        <f t="shared" si="118"/>
        <v>0.2842260781762615</v>
      </c>
      <c r="V355" s="26">
        <v>1</v>
      </c>
      <c r="W355" s="28">
        <f t="shared" si="144"/>
        <v>0.47647782553710133</v>
      </c>
      <c r="X355" s="27">
        <f t="shared" si="145"/>
        <v>8</v>
      </c>
      <c r="Y355" s="27">
        <f t="shared" si="146"/>
        <v>4.413849695217718</v>
      </c>
      <c r="Z355" s="28">
        <f t="shared" si="147"/>
        <v>0.99999492257625577</v>
      </c>
      <c r="AA355" s="36">
        <f t="shared" si="148"/>
        <v>0.49203256534088324</v>
      </c>
      <c r="AB355" s="36">
        <f t="shared" si="149"/>
        <v>1</v>
      </c>
      <c r="AC355" s="36">
        <f t="shared" si="150"/>
        <v>0</v>
      </c>
      <c r="AD355" s="37">
        <v>0.84626389269340585</v>
      </c>
      <c r="AE355" s="37">
        <v>0.88854894875725254</v>
      </c>
      <c r="AF355" s="37"/>
      <c r="AG355" s="37">
        <v>0.81063865375083166</v>
      </c>
    </row>
    <row r="356" spans="1:33" x14ac:dyDescent="0.3">
      <c r="A356" s="42"/>
      <c r="B356" s="42"/>
      <c r="C356" s="42"/>
      <c r="D356" s="26">
        <v>7.6</v>
      </c>
      <c r="E356" s="26">
        <v>12.2</v>
      </c>
      <c r="F356" s="26">
        <v>21</v>
      </c>
      <c r="G356" s="26">
        <v>9</v>
      </c>
      <c r="H356" s="26">
        <v>0.67</v>
      </c>
      <c r="I356" s="26">
        <v>242.2</v>
      </c>
      <c r="J356" s="26">
        <v>157.80000000000001</v>
      </c>
      <c r="K356" s="28">
        <f t="shared" si="111"/>
        <v>1.5348542458808616</v>
      </c>
      <c r="L356" s="26">
        <v>0.57999999999999996</v>
      </c>
      <c r="M356" s="27"/>
      <c r="N356" s="27">
        <f t="shared" si="112"/>
        <v>0.84826000000000001</v>
      </c>
      <c r="O356" s="27">
        <f t="shared" si="113"/>
        <v>0.96631162390064473</v>
      </c>
      <c r="P356" s="27">
        <f t="shared" si="114"/>
        <v>0.56700160396704691</v>
      </c>
      <c r="Q356" s="27">
        <f t="shared" si="115"/>
        <v>0.5567277084540817</v>
      </c>
      <c r="R356" s="27">
        <f t="shared" si="116"/>
        <v>1.0169999999999999</v>
      </c>
      <c r="S356" s="28">
        <f t="shared" si="143"/>
        <v>21.913727708454083</v>
      </c>
      <c r="T356" s="28">
        <f t="shared" si="117"/>
        <v>0.58676889519166697</v>
      </c>
      <c r="U356" s="27">
        <f t="shared" si="118"/>
        <v>0.24077906142808156</v>
      </c>
      <c r="V356" s="26">
        <v>1</v>
      </c>
      <c r="W356" s="28">
        <f t="shared" si="144"/>
        <v>0.41034735038133119</v>
      </c>
      <c r="X356" s="27">
        <f t="shared" si="145"/>
        <v>9</v>
      </c>
      <c r="Y356" s="27">
        <f t="shared" si="146"/>
        <v>5.5427135020602982</v>
      </c>
      <c r="Z356" s="28">
        <f t="shared" si="147"/>
        <v>0.99999998510900345</v>
      </c>
      <c r="AA356" s="36">
        <f t="shared" si="148"/>
        <v>0.43827455416908168</v>
      </c>
      <c r="AB356" s="36">
        <f t="shared" si="149"/>
        <v>1</v>
      </c>
      <c r="AC356" s="36">
        <f t="shared" si="150"/>
        <v>0</v>
      </c>
      <c r="AD356" s="37">
        <v>0.95707505120931102</v>
      </c>
      <c r="AE356" s="37">
        <v>0.92907722072253585</v>
      </c>
      <c r="AF356" s="37"/>
      <c r="AG356" s="37">
        <v>0.70730701614792579</v>
      </c>
    </row>
    <row r="357" spans="1:33" x14ac:dyDescent="0.3">
      <c r="A357" s="42"/>
      <c r="B357" s="42"/>
      <c r="C357" s="42"/>
      <c r="D357" s="26">
        <v>7.6</v>
      </c>
      <c r="E357" s="26">
        <v>6.8</v>
      </c>
      <c r="F357" s="26">
        <v>23</v>
      </c>
      <c r="G357" s="26">
        <v>14</v>
      </c>
      <c r="H357" s="26">
        <v>0.67</v>
      </c>
      <c r="I357" s="26">
        <v>136.69999999999999</v>
      </c>
      <c r="J357" s="26">
        <v>80.099999999999994</v>
      </c>
      <c r="K357" s="28">
        <f t="shared" si="111"/>
        <v>1.7066167290886392</v>
      </c>
      <c r="L357" s="26">
        <v>0.72</v>
      </c>
      <c r="M357" s="27"/>
      <c r="N357" s="27">
        <f t="shared" si="112"/>
        <v>0.94798000000000004</v>
      </c>
      <c r="O357" s="27">
        <f t="shared" si="113"/>
        <v>0.96631162390064473</v>
      </c>
      <c r="P357" s="27">
        <f t="shared" si="114"/>
        <v>0.70456867843945081</v>
      </c>
      <c r="Q357" s="27">
        <f t="shared" si="115"/>
        <v>2.204745857525146</v>
      </c>
      <c r="R357" s="27">
        <f t="shared" si="116"/>
        <v>1.042383203414835</v>
      </c>
      <c r="S357" s="28">
        <f t="shared" si="143"/>
        <v>26.179559536066353</v>
      </c>
      <c r="T357" s="28">
        <f t="shared" si="117"/>
        <v>0.72913194979003371</v>
      </c>
      <c r="U357" s="27">
        <f t="shared" si="118"/>
        <v>0.3173239155164837</v>
      </c>
      <c r="V357" s="26">
        <v>1</v>
      </c>
      <c r="W357" s="28">
        <f t="shared" si="144"/>
        <v>0.4352078051275392</v>
      </c>
      <c r="X357" s="27">
        <f t="shared" si="145"/>
        <v>14</v>
      </c>
      <c r="Y357" s="27">
        <f t="shared" si="146"/>
        <v>4.6547968198591674</v>
      </c>
      <c r="Z357" s="28">
        <f t="shared" si="147"/>
        <v>0.99999837849827722</v>
      </c>
      <c r="AA357" s="36">
        <f t="shared" si="148"/>
        <v>0.52359119072132709</v>
      </c>
      <c r="AB357" s="36">
        <f t="shared" si="149"/>
        <v>1</v>
      </c>
      <c r="AC357" s="36">
        <f t="shared" si="150"/>
        <v>0</v>
      </c>
      <c r="AD357" s="37">
        <v>0.963188394609933</v>
      </c>
      <c r="AE357" s="37">
        <v>0.88266215038829865</v>
      </c>
      <c r="AF357" s="37"/>
      <c r="AG357" s="37">
        <v>0.85495558258012516</v>
      </c>
    </row>
    <row r="358" spans="1:33" x14ac:dyDescent="0.3">
      <c r="A358" s="42"/>
      <c r="B358" s="42"/>
      <c r="C358" s="42"/>
      <c r="D358" s="26">
        <v>7.6</v>
      </c>
      <c r="E358" s="26">
        <v>7.8</v>
      </c>
      <c r="F358" s="26">
        <v>11</v>
      </c>
      <c r="G358" s="26">
        <v>10</v>
      </c>
      <c r="H358" s="26">
        <v>0.67</v>
      </c>
      <c r="I358" s="26">
        <v>157.9</v>
      </c>
      <c r="J358" s="26">
        <v>91.5</v>
      </c>
      <c r="K358" s="28">
        <f t="shared" si="111"/>
        <v>1.7256830601092896</v>
      </c>
      <c r="L358" s="26">
        <v>0.72</v>
      </c>
      <c r="M358" s="27"/>
      <c r="N358" s="27">
        <f t="shared" si="112"/>
        <v>0.94033</v>
      </c>
      <c r="O358" s="27">
        <f t="shared" si="113"/>
        <v>0.96631162390064473</v>
      </c>
      <c r="P358" s="27">
        <f t="shared" si="114"/>
        <v>0.70669088085792364</v>
      </c>
      <c r="Q358" s="27">
        <f t="shared" si="115"/>
        <v>0.86935823539880586</v>
      </c>
      <c r="R358" s="27">
        <f t="shared" si="116"/>
        <v>1.0216227766016839</v>
      </c>
      <c r="S358" s="28">
        <f t="shared" si="143"/>
        <v>12.107208778017329</v>
      </c>
      <c r="T358" s="28">
        <f t="shared" si="117"/>
        <v>0.7313281382306801</v>
      </c>
      <c r="U358" s="27">
        <f t="shared" si="118"/>
        <v>0.13217307584832749</v>
      </c>
      <c r="V358" s="26">
        <v>1</v>
      </c>
      <c r="W358" s="28">
        <f t="shared" si="144"/>
        <v>0.18073019338227164</v>
      </c>
      <c r="X358" s="27">
        <f t="shared" si="145"/>
        <v>10</v>
      </c>
      <c r="Y358" s="27">
        <f t="shared" si="146"/>
        <v>9.684572324029439</v>
      </c>
      <c r="Z358" s="28">
        <f t="shared" si="147"/>
        <v>1</v>
      </c>
      <c r="AA358" s="36">
        <f t="shared" si="148"/>
        <v>0.24214417556034656</v>
      </c>
      <c r="AB358" s="36">
        <f t="shared" si="149"/>
        <v>1</v>
      </c>
      <c r="AC358" s="36">
        <f t="shared" si="150"/>
        <v>0</v>
      </c>
      <c r="AD358" s="37">
        <v>0.69375810591451592</v>
      </c>
      <c r="AE358" s="37">
        <v>0.72437622219954656</v>
      </c>
      <c r="AF358" s="37"/>
      <c r="AG358" s="37">
        <v>0.61180324515289797</v>
      </c>
    </row>
    <row r="359" spans="1:33" x14ac:dyDescent="0.3">
      <c r="A359" s="42"/>
      <c r="B359" s="42"/>
      <c r="C359" s="42"/>
      <c r="D359" s="26">
        <v>7.6</v>
      </c>
      <c r="E359" s="26">
        <v>2.8</v>
      </c>
      <c r="F359" s="26">
        <v>8</v>
      </c>
      <c r="G359" s="26">
        <v>18</v>
      </c>
      <c r="H359" s="26">
        <v>0.18</v>
      </c>
      <c r="I359" s="26">
        <v>55.2</v>
      </c>
      <c r="J359" s="26">
        <v>33.6</v>
      </c>
      <c r="K359" s="28">
        <f t="shared" si="111"/>
        <v>1.6428571428571428</v>
      </c>
      <c r="L359" s="26">
        <v>0.19</v>
      </c>
      <c r="M359" s="27"/>
      <c r="N359" s="27">
        <f t="shared" si="112"/>
        <v>0.97858000000000001</v>
      </c>
      <c r="O359" s="27">
        <f t="shared" si="113"/>
        <v>0.96631162390064473</v>
      </c>
      <c r="P359" s="27">
        <f t="shared" si="114"/>
        <v>0.18809705571428573</v>
      </c>
      <c r="Q359" s="27">
        <f t="shared" si="115"/>
        <v>3.2335488424157086</v>
      </c>
      <c r="R359" s="27">
        <f t="shared" si="116"/>
        <v>1.066367532368147</v>
      </c>
      <c r="S359" s="28">
        <f t="shared" si="143"/>
        <v>11.764489101360883</v>
      </c>
      <c r="T359" s="28">
        <f t="shared" si="117"/>
        <v>0.19465465493937356</v>
      </c>
      <c r="U359" s="27">
        <f t="shared" si="118"/>
        <v>0.12900758924753938</v>
      </c>
      <c r="V359" s="26">
        <v>1</v>
      </c>
      <c r="W359" s="28">
        <f t="shared" si="144"/>
        <v>0.66275111318411384</v>
      </c>
      <c r="X359" s="27">
        <f t="shared" si="145"/>
        <v>18</v>
      </c>
      <c r="Y359" s="27">
        <f t="shared" si="146"/>
        <v>2.6943762434195455</v>
      </c>
      <c r="Z359" s="28">
        <f t="shared" si="147"/>
        <v>0.9964739745162976</v>
      </c>
      <c r="AA359" s="36">
        <f t="shared" si="148"/>
        <v>0.23528978202721768</v>
      </c>
      <c r="AB359" s="36">
        <f t="shared" si="149"/>
        <v>1</v>
      </c>
      <c r="AC359" s="36">
        <f t="shared" si="150"/>
        <v>0</v>
      </c>
      <c r="AD359" s="37"/>
      <c r="AE359" s="37">
        <v>0.74321825837096012</v>
      </c>
      <c r="AF359" s="37"/>
      <c r="AG359" s="37">
        <v>0.55269813085517805</v>
      </c>
    </row>
    <row r="360" spans="1:33" x14ac:dyDescent="0.3">
      <c r="A360" s="42"/>
      <c r="B360" s="42"/>
      <c r="C360" s="42"/>
      <c r="D360" s="26">
        <v>7.6</v>
      </c>
      <c r="E360" s="26">
        <v>13.2</v>
      </c>
      <c r="F360" s="26">
        <v>18</v>
      </c>
      <c r="G360" s="26">
        <v>21</v>
      </c>
      <c r="H360" s="26">
        <v>0.18</v>
      </c>
      <c r="I360" s="26">
        <v>250.5</v>
      </c>
      <c r="J360" s="26">
        <v>126.9</v>
      </c>
      <c r="K360" s="28">
        <f t="shared" si="111"/>
        <v>1.9739952718676121</v>
      </c>
      <c r="L360" s="26">
        <v>0.19</v>
      </c>
      <c r="M360" s="27"/>
      <c r="N360" s="27">
        <f t="shared" si="112"/>
        <v>0.82155999999999996</v>
      </c>
      <c r="O360" s="27">
        <f t="shared" si="113"/>
        <v>0.96631162390064473</v>
      </c>
      <c r="P360" s="27">
        <f t="shared" si="114"/>
        <v>0.18974539999999998</v>
      </c>
      <c r="Q360" s="27">
        <f t="shared" si="115"/>
        <v>3.7778724140058317</v>
      </c>
      <c r="R360" s="27">
        <f t="shared" si="116"/>
        <v>1.0862340895940727</v>
      </c>
      <c r="S360" s="28">
        <f t="shared" si="143"/>
        <v>23.330086026699139</v>
      </c>
      <c r="T360" s="28">
        <f t="shared" si="117"/>
        <v>0.19636046520279615</v>
      </c>
      <c r="U360" s="27">
        <f t="shared" si="118"/>
        <v>0.26218248633742691</v>
      </c>
      <c r="V360" s="26">
        <v>0</v>
      </c>
      <c r="W360" s="28">
        <f t="shared" si="144"/>
        <v>1.3352101507126266</v>
      </c>
      <c r="X360" s="27">
        <f t="shared" si="145"/>
        <v>21</v>
      </c>
      <c r="Y360" s="27">
        <f t="shared" si="146"/>
        <v>0.45254270244305916</v>
      </c>
      <c r="Z360" s="28">
        <f t="shared" si="147"/>
        <v>0.6745609672545676</v>
      </c>
      <c r="AA360" s="36">
        <f t="shared" si="148"/>
        <v>0.46660172053398274</v>
      </c>
      <c r="AB360" s="36">
        <f t="shared" si="149"/>
        <v>0</v>
      </c>
      <c r="AC360" s="36">
        <f t="shared" si="150"/>
        <v>1</v>
      </c>
      <c r="AD360" s="37"/>
      <c r="AE360" s="37">
        <v>0.16204652368402006</v>
      </c>
      <c r="AF360" s="37"/>
      <c r="AG360" s="37">
        <v>0.19114837441967955</v>
      </c>
    </row>
    <row r="361" spans="1:33" x14ac:dyDescent="0.3">
      <c r="A361" s="42"/>
      <c r="B361" s="42"/>
      <c r="C361" s="42"/>
      <c r="D361" s="26">
        <v>7.6</v>
      </c>
      <c r="E361" s="26">
        <v>17.2</v>
      </c>
      <c r="F361" s="26">
        <v>18</v>
      </c>
      <c r="G361" s="26">
        <v>16</v>
      </c>
      <c r="H361" s="26">
        <v>0.18</v>
      </c>
      <c r="I361" s="26">
        <v>333.5</v>
      </c>
      <c r="J361" s="26">
        <v>170.7</v>
      </c>
      <c r="K361" s="28">
        <f t="shared" si="111"/>
        <v>1.953719976567077</v>
      </c>
      <c r="L361" s="26">
        <v>0.16</v>
      </c>
      <c r="M361" s="27"/>
      <c r="N361" s="27">
        <f t="shared" si="112"/>
        <v>0.71475999999999995</v>
      </c>
      <c r="O361" s="27">
        <f t="shared" si="113"/>
        <v>0.96631162390064473</v>
      </c>
      <c r="P361" s="27">
        <f t="shared" si="114"/>
        <v>0.16338358418277682</v>
      </c>
      <c r="Q361" s="27">
        <f t="shared" si="115"/>
        <v>2.7671350306678164</v>
      </c>
      <c r="R361" s="27">
        <f t="shared" si="116"/>
        <v>1.054</v>
      </c>
      <c r="S361" s="28">
        <f t="shared" si="143"/>
        <v>21.739135030667818</v>
      </c>
      <c r="T361" s="28">
        <f t="shared" si="117"/>
        <v>0.1690796013849625</v>
      </c>
      <c r="U361" s="27">
        <f t="shared" si="118"/>
        <v>0.23831716874927145</v>
      </c>
      <c r="V361" s="26">
        <v>0</v>
      </c>
      <c r="W361" s="28">
        <f t="shared" si="144"/>
        <v>1.4094968689136427</v>
      </c>
      <c r="X361" s="27">
        <f t="shared" si="145"/>
        <v>16</v>
      </c>
      <c r="Y361" s="27">
        <f t="shared" si="146"/>
        <v>0.34685461883125418</v>
      </c>
      <c r="Z361" s="28">
        <f t="shared" si="147"/>
        <v>0.63564972929197683</v>
      </c>
      <c r="AA361" s="36">
        <f t="shared" si="148"/>
        <v>0.43478270061335633</v>
      </c>
      <c r="AB361" s="36">
        <f t="shared" si="149"/>
        <v>0</v>
      </c>
      <c r="AC361" s="36">
        <f t="shared" si="150"/>
        <v>1</v>
      </c>
      <c r="AD361" s="37"/>
      <c r="AE361" s="37">
        <v>0.26562764634849345</v>
      </c>
      <c r="AF361" s="37"/>
      <c r="AG361" s="37">
        <v>0.16577719202997185</v>
      </c>
    </row>
    <row r="362" spans="1:33" x14ac:dyDescent="0.3">
      <c r="A362" s="43"/>
      <c r="B362" s="43"/>
      <c r="C362" s="43"/>
      <c r="D362" s="26">
        <v>7.6</v>
      </c>
      <c r="E362" s="26">
        <v>18.8</v>
      </c>
      <c r="F362" s="26">
        <v>18</v>
      </c>
      <c r="G362" s="26">
        <v>16</v>
      </c>
      <c r="H362" s="26">
        <v>0.18</v>
      </c>
      <c r="I362" s="26">
        <v>367.5</v>
      </c>
      <c r="J362" s="26">
        <v>189</v>
      </c>
      <c r="K362" s="28">
        <f t="shared" si="111"/>
        <v>1.9444444444444444</v>
      </c>
      <c r="L362" s="26">
        <v>0.15</v>
      </c>
      <c r="M362" s="27"/>
      <c r="N362" s="27">
        <f t="shared" si="112"/>
        <v>0.67203999999999986</v>
      </c>
      <c r="O362" s="27">
        <f t="shared" si="113"/>
        <v>0.96631162390064473</v>
      </c>
      <c r="P362" s="27">
        <f t="shared" si="114"/>
        <v>0.15288909999999994</v>
      </c>
      <c r="Q362" s="27">
        <f t="shared" si="115"/>
        <v>2.7671350306678164</v>
      </c>
      <c r="R362" s="27">
        <f t="shared" si="116"/>
        <v>1.054</v>
      </c>
      <c r="S362" s="28">
        <f t="shared" si="143"/>
        <v>21.739135030667818</v>
      </c>
      <c r="T362" s="28">
        <f t="shared" si="117"/>
        <v>0.15821924958621822</v>
      </c>
      <c r="U362" s="27">
        <f t="shared" si="118"/>
        <v>0.23831716874927145</v>
      </c>
      <c r="V362" s="26">
        <v>0</v>
      </c>
      <c r="W362" s="28">
        <f t="shared" si="144"/>
        <v>1.5062463598615765</v>
      </c>
      <c r="X362" s="27">
        <f t="shared" si="145"/>
        <v>16</v>
      </c>
      <c r="Y362" s="27">
        <f t="shared" si="146"/>
        <v>0.15889869729821324</v>
      </c>
      <c r="Z362" s="28">
        <f t="shared" si="147"/>
        <v>0.56312565646932455</v>
      </c>
      <c r="AA362" s="36">
        <f t="shared" si="148"/>
        <v>0.43478270061335633</v>
      </c>
      <c r="AB362" s="36">
        <f t="shared" si="149"/>
        <v>0</v>
      </c>
      <c r="AC362" s="36">
        <f t="shared" si="150"/>
        <v>1</v>
      </c>
      <c r="AD362" s="37"/>
      <c r="AE362" s="37">
        <v>0.2364799276814277</v>
      </c>
      <c r="AF362" s="37"/>
      <c r="AG362" s="37">
        <v>0.16111400269338669</v>
      </c>
    </row>
    <row r="363" spans="1:33" ht="12" customHeight="1" x14ac:dyDescent="0.3">
      <c r="A363" s="41" t="s">
        <v>17</v>
      </c>
      <c r="B363" s="41">
        <v>1999</v>
      </c>
      <c r="C363" s="41" t="s">
        <v>16</v>
      </c>
      <c r="D363" s="26">
        <v>7.6</v>
      </c>
      <c r="E363" s="26">
        <v>5.8</v>
      </c>
      <c r="F363" s="26">
        <v>4</v>
      </c>
      <c r="G363" s="26">
        <v>33</v>
      </c>
      <c r="H363" s="26">
        <v>0.18</v>
      </c>
      <c r="I363" s="26">
        <v>103.3</v>
      </c>
      <c r="J363" s="26">
        <v>71</v>
      </c>
      <c r="K363" s="28">
        <f t="shared" si="111"/>
        <v>1.4549295774647888</v>
      </c>
      <c r="L363" s="26">
        <v>0.17</v>
      </c>
      <c r="M363" s="27"/>
      <c r="N363" s="27">
        <f t="shared" si="112"/>
        <v>0.95562999999999998</v>
      </c>
      <c r="O363" s="27">
        <f t="shared" si="113"/>
        <v>0.96631162390064473</v>
      </c>
      <c r="P363" s="27">
        <f t="shared" si="114"/>
        <v>0.16267379919718308</v>
      </c>
      <c r="Q363" s="27">
        <f t="shared" si="115"/>
        <v>4.8818683604776183</v>
      </c>
      <c r="R363" s="27">
        <f t="shared" si="116"/>
        <v>1.179570567335755</v>
      </c>
      <c r="S363" s="28">
        <f t="shared" si="143"/>
        <v>9.6001506298206394</v>
      </c>
      <c r="T363" s="28">
        <f t="shared" si="117"/>
        <v>0.16834507127269024</v>
      </c>
      <c r="U363" s="27">
        <f t="shared" si="118"/>
        <v>0.10961099675510698</v>
      </c>
      <c r="V363" s="26">
        <v>1</v>
      </c>
      <c r="W363" s="28">
        <f t="shared" si="144"/>
        <v>0.65110903411930543</v>
      </c>
      <c r="X363" s="27">
        <f t="shared" si="145"/>
        <v>33</v>
      </c>
      <c r="Y363" s="27">
        <f t="shared" si="146"/>
        <v>4.2247306816710379</v>
      </c>
      <c r="Z363" s="28">
        <f t="shared" si="147"/>
        <v>0.99998803866527752</v>
      </c>
      <c r="AA363" s="36">
        <f t="shared" si="148"/>
        <v>0.19200301259641278</v>
      </c>
      <c r="AB363" s="36">
        <f t="shared" si="149"/>
        <v>1</v>
      </c>
      <c r="AC363" s="36">
        <f t="shared" si="150"/>
        <v>0</v>
      </c>
      <c r="AD363" s="37"/>
      <c r="AE363" s="37">
        <v>0.75249231080376289</v>
      </c>
      <c r="AF363" s="37"/>
      <c r="AG363" s="37">
        <v>0.73484481604916752</v>
      </c>
    </row>
    <row r="364" spans="1:33" x14ac:dyDescent="0.3">
      <c r="A364" s="42"/>
      <c r="B364" s="42"/>
      <c r="C364" s="42"/>
      <c r="D364" s="26">
        <v>7.6</v>
      </c>
      <c r="E364" s="26">
        <v>19.2</v>
      </c>
      <c r="F364" s="26">
        <v>25</v>
      </c>
      <c r="G364" s="26">
        <v>22</v>
      </c>
      <c r="H364" s="26">
        <v>0.18</v>
      </c>
      <c r="I364" s="26">
        <v>358.2</v>
      </c>
      <c r="J364" s="26">
        <v>194.4</v>
      </c>
      <c r="K364" s="28">
        <f t="shared" si="111"/>
        <v>1.8425925925925926</v>
      </c>
      <c r="L364" s="26">
        <v>0.14000000000000001</v>
      </c>
      <c r="M364" s="27"/>
      <c r="N364" s="27">
        <f t="shared" si="112"/>
        <v>0.66135999999999995</v>
      </c>
      <c r="O364" s="27">
        <f t="shared" si="113"/>
        <v>0.96631162390064473</v>
      </c>
      <c r="P364" s="27">
        <f t="shared" si="114"/>
        <v>0.1425781933333333</v>
      </c>
      <c r="Q364" s="27">
        <f t="shared" si="115"/>
        <v>3.925281296360597</v>
      </c>
      <c r="R364" s="27">
        <f t="shared" si="116"/>
        <v>1.0931891467161154</v>
      </c>
      <c r="S364" s="28">
        <f t="shared" si="143"/>
        <v>31.255009964263483</v>
      </c>
      <c r="T364" s="28">
        <f t="shared" si="117"/>
        <v>0.14754887533878311</v>
      </c>
      <c r="U364" s="27">
        <f t="shared" si="118"/>
        <v>0.59120974722805097</v>
      </c>
      <c r="V364" s="26">
        <v>0</v>
      </c>
      <c r="W364" s="28">
        <f t="shared" si="144"/>
        <v>5</v>
      </c>
      <c r="X364" s="27">
        <f t="shared" si="145"/>
        <v>22</v>
      </c>
      <c r="Y364" s="27">
        <f t="shared" si="146"/>
        <v>-3.2388050409926028</v>
      </c>
      <c r="Z364" s="28">
        <f t="shared" si="147"/>
        <v>6.0015795104980372E-4</v>
      </c>
      <c r="AA364" s="36">
        <f t="shared" si="148"/>
        <v>0.62510019928526961</v>
      </c>
      <c r="AB364" s="36">
        <f t="shared" si="149"/>
        <v>0</v>
      </c>
      <c r="AC364" s="36">
        <f t="shared" si="150"/>
        <v>1</v>
      </c>
      <c r="AD364" s="37"/>
      <c r="AE364" s="37">
        <v>0.11853697510755906</v>
      </c>
      <c r="AF364" s="37"/>
      <c r="AG364" s="37">
        <v>0.34277667116944283</v>
      </c>
    </row>
    <row r="365" spans="1:33" x14ac:dyDescent="0.3">
      <c r="A365" s="42"/>
      <c r="B365" s="42"/>
      <c r="C365" s="42"/>
      <c r="D365" s="26">
        <v>7.6</v>
      </c>
      <c r="E365" s="26">
        <v>10.199999999999999</v>
      </c>
      <c r="F365" s="26">
        <v>14</v>
      </c>
      <c r="G365" s="26">
        <v>28</v>
      </c>
      <c r="H365" s="26">
        <v>0.18</v>
      </c>
      <c r="I365" s="26">
        <v>181.2</v>
      </c>
      <c r="J365" s="26">
        <v>98.6</v>
      </c>
      <c r="K365" s="28">
        <f t="shared" si="111"/>
        <v>1.8377281947261663</v>
      </c>
      <c r="L365" s="26">
        <v>0.2</v>
      </c>
      <c r="M365" s="27"/>
      <c r="N365" s="27">
        <f t="shared" si="112"/>
        <v>0.90165999999999991</v>
      </c>
      <c r="O365" s="27">
        <f t="shared" si="113"/>
        <v>0.96631162390064473</v>
      </c>
      <c r="P365" s="27">
        <f t="shared" si="114"/>
        <v>0.19386970247464499</v>
      </c>
      <c r="Q365" s="27">
        <f t="shared" si="115"/>
        <v>4.5615070448822781</v>
      </c>
      <c r="R365" s="27">
        <f t="shared" si="116"/>
        <v>1.1381620734196169</v>
      </c>
      <c r="S365" s="28">
        <f t="shared" si="143"/>
        <v>20.495776072756918</v>
      </c>
      <c r="T365" s="28">
        <f t="shared" si="117"/>
        <v>0.20062855261128318</v>
      </c>
      <c r="U365" s="27">
        <f t="shared" si="118"/>
        <v>0.22167173866962378</v>
      </c>
      <c r="V365" s="26">
        <v>0</v>
      </c>
      <c r="W365" s="28">
        <f t="shared" si="144"/>
        <v>1.1048862975107618</v>
      </c>
      <c r="X365" s="27">
        <f t="shared" si="145"/>
        <v>28</v>
      </c>
      <c r="Y365" s="27">
        <f t="shared" si="146"/>
        <v>1.5439529178327955</v>
      </c>
      <c r="Z365" s="28">
        <f t="shared" si="147"/>
        <v>0.93870013050821166</v>
      </c>
      <c r="AA365" s="36">
        <f t="shared" si="148"/>
        <v>0.40991552145513838</v>
      </c>
      <c r="AB365" s="36">
        <f t="shared" si="149"/>
        <v>0</v>
      </c>
      <c r="AC365" s="36">
        <f t="shared" si="150"/>
        <v>1</v>
      </c>
      <c r="AD365" s="37"/>
      <c r="AE365" s="37">
        <v>0.27346468432071391</v>
      </c>
      <c r="AF365" s="37"/>
      <c r="AG365" s="37">
        <v>0.1875140606895605</v>
      </c>
    </row>
    <row r="366" spans="1:33" x14ac:dyDescent="0.3">
      <c r="A366" s="42"/>
      <c r="B366" s="42"/>
      <c r="C366" s="42"/>
      <c r="D366" s="26">
        <v>7.6</v>
      </c>
      <c r="E366" s="26">
        <v>14.8</v>
      </c>
      <c r="F366" s="26">
        <v>17</v>
      </c>
      <c r="G366" s="26">
        <v>18</v>
      </c>
      <c r="H366" s="26">
        <v>0.18</v>
      </c>
      <c r="I366" s="26">
        <v>270.7</v>
      </c>
      <c r="J366" s="26">
        <v>142.9</v>
      </c>
      <c r="K366" s="28">
        <f t="shared" si="111"/>
        <v>1.894331700489853</v>
      </c>
      <c r="L366" s="26">
        <v>0.17</v>
      </c>
      <c r="M366" s="27"/>
      <c r="N366" s="27">
        <f t="shared" si="112"/>
        <v>0.77883999999999987</v>
      </c>
      <c r="O366" s="27">
        <f t="shared" si="113"/>
        <v>0.96631162390064473</v>
      </c>
      <c r="P366" s="27">
        <f t="shared" si="114"/>
        <v>0.17261961228831346</v>
      </c>
      <c r="Q366" s="27">
        <f t="shared" si="115"/>
        <v>3.2335488424157086</v>
      </c>
      <c r="R366" s="27">
        <f t="shared" si="116"/>
        <v>1.066367532368147</v>
      </c>
      <c r="S366" s="28">
        <f t="shared" si="143"/>
        <v>21.361796892674207</v>
      </c>
      <c r="T366" s="28">
        <f t="shared" si="117"/>
        <v>0.17863762374244405</v>
      </c>
      <c r="U366" s="27">
        <f t="shared" si="118"/>
        <v>0.23310827624718647</v>
      </c>
      <c r="V366" s="26">
        <v>0</v>
      </c>
      <c r="W366" s="28">
        <f t="shared" si="144"/>
        <v>1.3049226213581808</v>
      </c>
      <c r="X366" s="27">
        <f t="shared" si="145"/>
        <v>18</v>
      </c>
      <c r="Y366" s="27">
        <f t="shared" si="146"/>
        <v>0.68120321872668566</v>
      </c>
      <c r="Z366" s="28">
        <f t="shared" si="147"/>
        <v>0.75212854417582964</v>
      </c>
      <c r="AA366" s="36">
        <f t="shared" si="148"/>
        <v>0.42723593785348413</v>
      </c>
      <c r="AB366" s="36">
        <f t="shared" si="149"/>
        <v>0</v>
      </c>
      <c r="AC366" s="36">
        <f t="shared" si="150"/>
        <v>1</v>
      </c>
      <c r="AD366" s="37"/>
      <c r="AE366" s="37">
        <v>0.17054167909755105</v>
      </c>
      <c r="AF366" s="37"/>
      <c r="AG366" s="37">
        <v>9.6296165781764934E-2</v>
      </c>
    </row>
    <row r="367" spans="1:33" x14ac:dyDescent="0.3">
      <c r="A367" s="42"/>
      <c r="B367" s="42"/>
      <c r="C367" s="42"/>
      <c r="D367" s="26">
        <v>7.6</v>
      </c>
      <c r="E367" s="26">
        <v>7.2</v>
      </c>
      <c r="F367" s="26">
        <v>15</v>
      </c>
      <c r="G367" s="26">
        <v>23</v>
      </c>
      <c r="H367" s="26">
        <v>0.18</v>
      </c>
      <c r="I367" s="26">
        <v>130.9</v>
      </c>
      <c r="J367" s="26">
        <v>77</v>
      </c>
      <c r="K367" s="28">
        <f t="shared" ref="K367:K612" si="151">I367/J367</f>
        <v>1.7000000000000002</v>
      </c>
      <c r="L367" s="26">
        <v>0.19</v>
      </c>
      <c r="M367" s="27"/>
      <c r="N367" s="27">
        <f t="shared" ref="N367:N612" si="152">IF(E367&lt;=9.15,1-0.00765*E367,IF(AND(E367&gt;9.15,E367&lt;=23),1.174-0.0267*E367,IF(AND(E367&gt;23,E367&lt;=30),0.744-0.008*E367,0.5)))</f>
        <v>0.94491999999999998</v>
      </c>
      <c r="O367" s="27">
        <f t="shared" ref="O367:O612" si="153">(10^2.24)/(D367^2.56)</f>
        <v>0.96631162390064473</v>
      </c>
      <c r="P367" s="27">
        <f t="shared" ref="P367:P612" si="154">0.65*H367*I367*N367/J367</f>
        <v>0.187944588</v>
      </c>
      <c r="Q367" s="27">
        <f t="shared" ref="Q367:Q612" si="155">IF(G367&lt;=5,0,IF(AND(G367&gt;5,G367&lt;35),EXP(1.76-190/G367^2),5))</f>
        <v>4.0585743151227893</v>
      </c>
      <c r="R367" s="27">
        <f t="shared" ref="R367:R612" si="156">IF(G367&lt;=5,1,IF(AND(G367&gt;5,G367&lt;35),(0.99+(G367^1.5)/1000),1.2))</f>
        <v>1.1003041250361925</v>
      </c>
      <c r="S367" s="28">
        <f t="shared" si="143"/>
        <v>20.563136190665677</v>
      </c>
      <c r="T367" s="28">
        <f t="shared" ref="T367:T612" si="157">P367/O367</f>
        <v>0.19449687176620808</v>
      </c>
      <c r="U367" s="27">
        <f t="shared" ref="U367:U612" si="158">1/(34-S367)+S367/135+50/((10*S367+45)^2)-1/200</f>
        <v>0.22253763000138257</v>
      </c>
      <c r="V367" s="26">
        <v>0</v>
      </c>
      <c r="W367" s="28">
        <f t="shared" si="144"/>
        <v>1.1441707415679181</v>
      </c>
      <c r="X367" s="27">
        <f t="shared" si="145"/>
        <v>23</v>
      </c>
      <c r="Y367" s="27">
        <f t="shared" si="146"/>
        <v>0.8438326541668133</v>
      </c>
      <c r="Z367" s="28">
        <f t="shared" si="147"/>
        <v>0.80061853726922316</v>
      </c>
      <c r="AA367" s="36">
        <f t="shared" si="148"/>
        <v>0.41126272381331352</v>
      </c>
      <c r="AB367" s="36">
        <f t="shared" si="149"/>
        <v>0</v>
      </c>
      <c r="AC367" s="36">
        <f t="shared" si="150"/>
        <v>1</v>
      </c>
      <c r="AD367" s="37"/>
      <c r="AE367" s="37">
        <v>0.23309611615880166</v>
      </c>
      <c r="AF367" s="37"/>
      <c r="AG367" s="37">
        <v>0.21382560451313604</v>
      </c>
    </row>
    <row r="368" spans="1:33" x14ac:dyDescent="0.3">
      <c r="A368" s="42"/>
      <c r="B368" s="42"/>
      <c r="C368" s="42"/>
      <c r="D368" s="26">
        <v>7.6</v>
      </c>
      <c r="E368" s="26">
        <v>11.8</v>
      </c>
      <c r="F368" s="26">
        <v>10</v>
      </c>
      <c r="G368" s="26">
        <v>29</v>
      </c>
      <c r="H368" s="26">
        <v>0.18</v>
      </c>
      <c r="I368" s="26">
        <v>218.8</v>
      </c>
      <c r="J368" s="26">
        <v>119.7</v>
      </c>
      <c r="K368" s="28">
        <f t="shared" si="151"/>
        <v>1.8279030910609859</v>
      </c>
      <c r="L368" s="26">
        <v>0.19</v>
      </c>
      <c r="M368" s="27"/>
      <c r="N368" s="27">
        <f t="shared" si="152"/>
        <v>0.85893999999999981</v>
      </c>
      <c r="O368" s="27">
        <f t="shared" si="153"/>
        <v>0.96631162390064473</v>
      </c>
      <c r="P368" s="27">
        <f t="shared" si="154"/>
        <v>0.18369691248120296</v>
      </c>
      <c r="Q368" s="27">
        <f t="shared" si="155"/>
        <v>4.6370504164880719</v>
      </c>
      <c r="R368" s="27">
        <f t="shared" si="156"/>
        <v>1.1461697794069006</v>
      </c>
      <c r="S368" s="28">
        <f t="shared" si="143"/>
        <v>16.098748210557076</v>
      </c>
      <c r="T368" s="28">
        <f t="shared" si="157"/>
        <v>0.19010111017777687</v>
      </c>
      <c r="U368" s="27">
        <f t="shared" si="158"/>
        <v>0.1712903900644509</v>
      </c>
      <c r="V368" s="26">
        <v>1</v>
      </c>
      <c r="W368" s="28">
        <f t="shared" si="144"/>
        <v>0.90104886764872261</v>
      </c>
      <c r="X368" s="27">
        <f t="shared" si="145"/>
        <v>29</v>
      </c>
      <c r="Y368" s="27">
        <f t="shared" si="146"/>
        <v>3.1578632980768009</v>
      </c>
      <c r="Z368" s="28">
        <f t="shared" si="147"/>
        <v>0.99920534966703334</v>
      </c>
      <c r="AA368" s="36">
        <f t="shared" si="148"/>
        <v>0.32197496421114152</v>
      </c>
      <c r="AB368" s="36">
        <f t="shared" si="149"/>
        <v>1</v>
      </c>
      <c r="AC368" s="36">
        <f t="shared" si="150"/>
        <v>0</v>
      </c>
      <c r="AD368" s="37"/>
      <c r="AE368" s="37">
        <v>0.46421482814825427</v>
      </c>
      <c r="AF368" s="37"/>
      <c r="AG368" s="37">
        <v>0.36295153491264653</v>
      </c>
    </row>
    <row r="369" spans="1:33" x14ac:dyDescent="0.3">
      <c r="A369" s="42"/>
      <c r="B369" s="42"/>
      <c r="C369" s="42"/>
      <c r="D369" s="26">
        <v>7.6</v>
      </c>
      <c r="E369" s="26">
        <v>13.2</v>
      </c>
      <c r="F369" s="26">
        <v>11</v>
      </c>
      <c r="G369" s="26">
        <v>17</v>
      </c>
      <c r="H369" s="26">
        <v>0.18</v>
      </c>
      <c r="I369" s="26">
        <v>247.5</v>
      </c>
      <c r="J369" s="26">
        <v>140.6</v>
      </c>
      <c r="K369" s="28">
        <f t="shared" si="151"/>
        <v>1.7603129445234709</v>
      </c>
      <c r="L369" s="26">
        <v>0.17</v>
      </c>
      <c r="M369" s="27"/>
      <c r="N369" s="27">
        <f t="shared" si="152"/>
        <v>0.82155999999999996</v>
      </c>
      <c r="O369" s="27">
        <f t="shared" si="153"/>
        <v>0.96631162390064473</v>
      </c>
      <c r="P369" s="27">
        <f t="shared" si="154"/>
        <v>0.16920571621621622</v>
      </c>
      <c r="Q369" s="27">
        <f t="shared" si="155"/>
        <v>3.011868208894426</v>
      </c>
      <c r="R369" s="27">
        <f t="shared" si="156"/>
        <v>1.0600927956355002</v>
      </c>
      <c r="S369" s="28">
        <f t="shared" si="143"/>
        <v>14.672888960884929</v>
      </c>
      <c r="T369" s="28">
        <f t="shared" si="157"/>
        <v>0.17510470952754864</v>
      </c>
      <c r="U369" s="27">
        <f t="shared" si="158"/>
        <v>0.15678903202826269</v>
      </c>
      <c r="V369" s="26">
        <v>1</v>
      </c>
      <c r="W369" s="28">
        <f t="shared" si="144"/>
        <v>0.89540157115874486</v>
      </c>
      <c r="X369" s="27">
        <f t="shared" si="145"/>
        <v>17</v>
      </c>
      <c r="Y369" s="27">
        <f t="shared" si="146"/>
        <v>2.9774603076918345</v>
      </c>
      <c r="Z369" s="28">
        <f t="shared" si="147"/>
        <v>0.99854676361959482</v>
      </c>
      <c r="AA369" s="36">
        <f t="shared" si="148"/>
        <v>0.29345777921769861</v>
      </c>
      <c r="AB369" s="36">
        <f t="shared" si="149"/>
        <v>1</v>
      </c>
      <c r="AC369" s="36">
        <f t="shared" si="150"/>
        <v>0</v>
      </c>
      <c r="AD369" s="37"/>
      <c r="AE369" s="37">
        <v>0.70752066770873456</v>
      </c>
      <c r="AF369" s="37"/>
      <c r="AG369" s="37">
        <v>0.42193844537579667</v>
      </c>
    </row>
    <row r="370" spans="1:33" x14ac:dyDescent="0.3">
      <c r="A370" s="42"/>
      <c r="B370" s="42"/>
      <c r="C370" s="42"/>
      <c r="D370" s="26">
        <v>7.6</v>
      </c>
      <c r="E370" s="26">
        <v>14.8</v>
      </c>
      <c r="F370" s="26">
        <v>14</v>
      </c>
      <c r="G370" s="26">
        <v>17</v>
      </c>
      <c r="H370" s="26">
        <v>0.18</v>
      </c>
      <c r="I370" s="26">
        <v>279.2</v>
      </c>
      <c r="J370" s="26">
        <v>156.6</v>
      </c>
      <c r="K370" s="28">
        <f t="shared" si="151"/>
        <v>1.7828863346104726</v>
      </c>
      <c r="L370" s="26">
        <v>0.16</v>
      </c>
      <c r="M370" s="27"/>
      <c r="N370" s="27">
        <f t="shared" si="152"/>
        <v>0.77883999999999987</v>
      </c>
      <c r="O370" s="27">
        <f t="shared" si="153"/>
        <v>0.96631162390064473</v>
      </c>
      <c r="P370" s="27">
        <f t="shared" si="154"/>
        <v>0.16246423356321835</v>
      </c>
      <c r="Q370" s="27">
        <f t="shared" si="155"/>
        <v>3.011868208894426</v>
      </c>
      <c r="R370" s="27">
        <f t="shared" si="156"/>
        <v>1.0600927956355002</v>
      </c>
      <c r="S370" s="28">
        <f t="shared" si="143"/>
        <v>17.85316734779143</v>
      </c>
      <c r="T370" s="28">
        <f t="shared" si="157"/>
        <v>0.16812819958370154</v>
      </c>
      <c r="U370" s="27">
        <f t="shared" si="158"/>
        <v>0.1901780070452512</v>
      </c>
      <c r="V370" s="26">
        <v>0</v>
      </c>
      <c r="W370" s="28">
        <f t="shared" si="144"/>
        <v>1.1311487752568974</v>
      </c>
      <c r="X370" s="27">
        <f t="shared" si="145"/>
        <v>17</v>
      </c>
      <c r="Y370" s="27">
        <f t="shared" si="146"/>
        <v>1.7379101300290474</v>
      </c>
      <c r="Z370" s="28">
        <f t="shared" si="147"/>
        <v>0.9588866747736029</v>
      </c>
      <c r="AA370" s="36">
        <f t="shared" si="148"/>
        <v>0.35706334695582859</v>
      </c>
      <c r="AB370" s="36">
        <f t="shared" si="149"/>
        <v>0</v>
      </c>
      <c r="AC370" s="36">
        <f t="shared" si="150"/>
        <v>1</v>
      </c>
      <c r="AD370" s="37"/>
      <c r="AE370" s="37">
        <v>0.3025901632054448</v>
      </c>
      <c r="AF370" s="37"/>
      <c r="AG370" s="37">
        <v>0.1836706422243404</v>
      </c>
    </row>
    <row r="371" spans="1:33" x14ac:dyDescent="0.3">
      <c r="A371" s="42"/>
      <c r="B371" s="42"/>
      <c r="C371" s="42"/>
      <c r="D371" s="26">
        <v>7.6</v>
      </c>
      <c r="E371" s="26">
        <v>16.2</v>
      </c>
      <c r="F371" s="26">
        <v>30</v>
      </c>
      <c r="G371" s="26">
        <v>20</v>
      </c>
      <c r="H371" s="26">
        <v>0.18</v>
      </c>
      <c r="I371" s="26">
        <v>308.39999999999998</v>
      </c>
      <c r="J371" s="26">
        <v>172</v>
      </c>
      <c r="K371" s="28">
        <f t="shared" si="151"/>
        <v>1.7930232558139534</v>
      </c>
      <c r="L371" s="26">
        <v>0.15</v>
      </c>
      <c r="M371" s="27"/>
      <c r="N371" s="27">
        <f t="shared" si="152"/>
        <v>0.74146000000000001</v>
      </c>
      <c r="O371" s="27">
        <f t="shared" si="153"/>
        <v>0.96631162390064473</v>
      </c>
      <c r="P371" s="27">
        <f t="shared" si="154"/>
        <v>0.15554623772093021</v>
      </c>
      <c r="Q371" s="27">
        <f t="shared" si="155"/>
        <v>3.6146679572174487</v>
      </c>
      <c r="R371" s="27">
        <f t="shared" si="156"/>
        <v>1.0794427190999916</v>
      </c>
      <c r="S371" s="28">
        <f t="shared" si="143"/>
        <v>35.997949530217198</v>
      </c>
      <c r="T371" s="28">
        <f t="shared" si="157"/>
        <v>0.16096902269792351</v>
      </c>
      <c r="U371" s="27">
        <f t="shared" si="158"/>
        <v>-0.23855680308729013</v>
      </c>
      <c r="V371" s="26">
        <v>0</v>
      </c>
      <c r="W371" s="28">
        <f t="shared" si="144"/>
        <v>5</v>
      </c>
      <c r="X371" s="27">
        <f t="shared" si="145"/>
        <v>20</v>
      </c>
      <c r="Y371" s="27">
        <f t="shared" si="146"/>
        <v>-4.866000539442239</v>
      </c>
      <c r="Z371" s="28">
        <f t="shared" si="147"/>
        <v>5.6939603193371576E-7</v>
      </c>
      <c r="AA371" s="36">
        <f t="shared" si="148"/>
        <v>0.71995899060434398</v>
      </c>
      <c r="AB371" s="36">
        <f t="shared" si="149"/>
        <v>0</v>
      </c>
      <c r="AC371" s="36">
        <f t="shared" si="150"/>
        <v>1</v>
      </c>
      <c r="AD371" s="37"/>
      <c r="AE371" s="37">
        <v>0.24491195192901749</v>
      </c>
      <c r="AF371" s="37"/>
      <c r="AG371" s="37">
        <v>0.38582383705859458</v>
      </c>
    </row>
    <row r="372" spans="1:33" x14ac:dyDescent="0.3">
      <c r="A372" s="42"/>
      <c r="B372" s="42"/>
      <c r="C372" s="42"/>
      <c r="D372" s="26">
        <v>7.6</v>
      </c>
      <c r="E372" s="26">
        <v>10.199999999999999</v>
      </c>
      <c r="F372" s="26">
        <v>15</v>
      </c>
      <c r="G372" s="26">
        <v>34</v>
      </c>
      <c r="H372" s="26">
        <v>0.18</v>
      </c>
      <c r="I372" s="26">
        <v>197.1</v>
      </c>
      <c r="J372" s="26">
        <v>116.6</v>
      </c>
      <c r="K372" s="28">
        <f t="shared" si="151"/>
        <v>1.6903945111492282</v>
      </c>
      <c r="L372" s="26">
        <v>0.18</v>
      </c>
      <c r="M372" s="27"/>
      <c r="N372" s="27">
        <f t="shared" si="152"/>
        <v>0.90165999999999991</v>
      </c>
      <c r="O372" s="27">
        <f t="shared" si="153"/>
        <v>0.96631162390064473</v>
      </c>
      <c r="P372" s="27">
        <f t="shared" si="154"/>
        <v>0.17832685044596908</v>
      </c>
      <c r="Q372" s="27">
        <f t="shared" si="155"/>
        <v>4.9314848948208478</v>
      </c>
      <c r="R372" s="27">
        <f t="shared" si="156"/>
        <v>1.1882523644247402</v>
      </c>
      <c r="S372" s="28">
        <f t="shared" si="143"/>
        <v>22.75527036119195</v>
      </c>
      <c r="T372" s="28">
        <f t="shared" si="157"/>
        <v>0.18454383248141956</v>
      </c>
      <c r="U372" s="27">
        <f t="shared" si="158"/>
        <v>0.25316119260785025</v>
      </c>
      <c r="V372" s="26">
        <v>0</v>
      </c>
      <c r="W372" s="28">
        <f t="shared" si="144"/>
        <v>1.3718214757100555</v>
      </c>
      <c r="X372" s="27">
        <f t="shared" si="145"/>
        <v>34</v>
      </c>
      <c r="Y372" s="27">
        <f t="shared" si="146"/>
        <v>0.70516785535954085</v>
      </c>
      <c r="Z372" s="28">
        <f t="shared" si="147"/>
        <v>0.75964710854473061</v>
      </c>
      <c r="AA372" s="36">
        <f t="shared" si="148"/>
        <v>0.45510540722383902</v>
      </c>
      <c r="AB372" s="36">
        <f t="shared" si="149"/>
        <v>0</v>
      </c>
      <c r="AC372" s="36">
        <f t="shared" si="150"/>
        <v>1</v>
      </c>
      <c r="AD372" s="37"/>
      <c r="AE372" s="37">
        <v>0.21420916217324168</v>
      </c>
      <c r="AF372" s="37"/>
      <c r="AG372" s="37">
        <v>0.21797266255557224</v>
      </c>
    </row>
    <row r="373" spans="1:33" x14ac:dyDescent="0.3">
      <c r="A373" s="42"/>
      <c r="B373" s="42"/>
      <c r="C373" s="42"/>
      <c r="D373" s="26">
        <v>7.6</v>
      </c>
      <c r="E373" s="26">
        <v>11.8</v>
      </c>
      <c r="F373" s="26">
        <v>23</v>
      </c>
      <c r="G373" s="26">
        <v>18</v>
      </c>
      <c r="H373" s="26">
        <v>0.18</v>
      </c>
      <c r="I373" s="26">
        <v>228.5</v>
      </c>
      <c r="J373" s="26">
        <v>132.30000000000001</v>
      </c>
      <c r="K373" s="28">
        <f t="shared" si="151"/>
        <v>1.7271352985638699</v>
      </c>
      <c r="L373" s="26">
        <v>0.18</v>
      </c>
      <c r="M373" s="27"/>
      <c r="N373" s="27">
        <f t="shared" si="152"/>
        <v>0.85893999999999981</v>
      </c>
      <c r="O373" s="27">
        <f t="shared" si="153"/>
        <v>0.96631162390064473</v>
      </c>
      <c r="P373" s="27">
        <f t="shared" si="154"/>
        <v>0.17357015442176865</v>
      </c>
      <c r="Q373" s="27">
        <f t="shared" si="155"/>
        <v>3.2335488424157086</v>
      </c>
      <c r="R373" s="27">
        <f t="shared" si="156"/>
        <v>1.066367532368147</v>
      </c>
      <c r="S373" s="28">
        <f t="shared" si="143"/>
        <v>27.760002086883087</v>
      </c>
      <c r="T373" s="28">
        <f t="shared" si="157"/>
        <v>0.17962130448263652</v>
      </c>
      <c r="U373" s="27">
        <f t="shared" si="158"/>
        <v>0.36136655122305655</v>
      </c>
      <c r="V373" s="26">
        <v>0</v>
      </c>
      <c r="W373" s="28">
        <f t="shared" si="144"/>
        <v>2.011824556468405</v>
      </c>
      <c r="X373" s="27">
        <f t="shared" si="145"/>
        <v>18</v>
      </c>
      <c r="Y373" s="27">
        <f t="shared" si="146"/>
        <v>-1.7795463498353772</v>
      </c>
      <c r="Z373" s="28">
        <f t="shared" si="147"/>
        <v>3.7575116522955102E-2</v>
      </c>
      <c r="AA373" s="36">
        <f t="shared" si="148"/>
        <v>0.5552000417376618</v>
      </c>
      <c r="AB373" s="36">
        <f t="shared" si="149"/>
        <v>0</v>
      </c>
      <c r="AC373" s="36">
        <f t="shared" si="150"/>
        <v>1</v>
      </c>
      <c r="AD373" s="37"/>
      <c r="AE373" s="37">
        <v>0.24754112029640912</v>
      </c>
      <c r="AF373" s="37"/>
      <c r="AG373" s="37">
        <v>0.10167506921110261</v>
      </c>
    </row>
    <row r="374" spans="1:33" x14ac:dyDescent="0.3">
      <c r="A374" s="42"/>
      <c r="B374" s="42"/>
      <c r="C374" s="42"/>
      <c r="D374" s="26">
        <v>7.6</v>
      </c>
      <c r="E374" s="26">
        <v>14.8</v>
      </c>
      <c r="F374" s="26">
        <v>26</v>
      </c>
      <c r="G374" s="26">
        <v>20</v>
      </c>
      <c r="H374" s="26">
        <v>0.18</v>
      </c>
      <c r="I374" s="26">
        <v>292.10000000000002</v>
      </c>
      <c r="J374" s="26">
        <v>166.5</v>
      </c>
      <c r="K374" s="28">
        <f t="shared" si="151"/>
        <v>1.7543543543543545</v>
      </c>
      <c r="L374" s="26">
        <v>0.16</v>
      </c>
      <c r="M374" s="27"/>
      <c r="N374" s="27">
        <f t="shared" si="152"/>
        <v>0.77883999999999987</v>
      </c>
      <c r="O374" s="27">
        <f t="shared" si="153"/>
        <v>0.96631162390064473</v>
      </c>
      <c r="P374" s="27">
        <f t="shared" si="154"/>
        <v>0.15986427740540538</v>
      </c>
      <c r="Q374" s="27">
        <f t="shared" si="155"/>
        <v>3.6146679572174487</v>
      </c>
      <c r="R374" s="27">
        <f t="shared" si="156"/>
        <v>1.0794427190999916</v>
      </c>
      <c r="S374" s="28">
        <f t="shared" si="143"/>
        <v>31.680178653817229</v>
      </c>
      <c r="T374" s="28">
        <f t="shared" si="157"/>
        <v>0.1654376015473063</v>
      </c>
      <c r="U374" s="27">
        <f t="shared" si="158"/>
        <v>0.66111763698102899</v>
      </c>
      <c r="V374" s="26">
        <v>0</v>
      </c>
      <c r="W374" s="28">
        <f t="shared" si="144"/>
        <v>5</v>
      </c>
      <c r="X374" s="27">
        <f t="shared" si="145"/>
        <v>20</v>
      </c>
      <c r="Y374" s="27">
        <f t="shared" si="146"/>
        <v>-3.1754511477178942</v>
      </c>
      <c r="Z374" s="28">
        <f t="shared" si="147"/>
        <v>7.4801854672636766E-4</v>
      </c>
      <c r="AA374" s="36">
        <f t="shared" si="148"/>
        <v>0.63360357307634463</v>
      </c>
      <c r="AB374" s="36">
        <f t="shared" si="149"/>
        <v>0</v>
      </c>
      <c r="AC374" s="36">
        <f t="shared" si="150"/>
        <v>1</v>
      </c>
      <c r="AD374" s="37"/>
      <c r="AE374" s="37">
        <v>0.12413443600988271</v>
      </c>
      <c r="AF374" s="37"/>
      <c r="AG374" s="37">
        <v>0.36696958866336682</v>
      </c>
    </row>
    <row r="375" spans="1:33" x14ac:dyDescent="0.3">
      <c r="A375" s="42"/>
      <c r="B375" s="42"/>
      <c r="C375" s="42"/>
      <c r="D375" s="26">
        <v>7.6</v>
      </c>
      <c r="E375" s="26">
        <v>19.2</v>
      </c>
      <c r="F375" s="26">
        <v>10</v>
      </c>
      <c r="G375" s="26">
        <v>29</v>
      </c>
      <c r="H375" s="26">
        <v>0.18</v>
      </c>
      <c r="I375" s="26">
        <v>388.9</v>
      </c>
      <c r="J375" s="26">
        <v>220.2</v>
      </c>
      <c r="K375" s="28">
        <f t="shared" si="151"/>
        <v>1.7661217075386013</v>
      </c>
      <c r="L375" s="26">
        <v>0.13</v>
      </c>
      <c r="M375" s="27"/>
      <c r="N375" s="27">
        <f t="shared" si="152"/>
        <v>0.66135999999999995</v>
      </c>
      <c r="O375" s="27">
        <f t="shared" si="153"/>
        <v>0.96631162390064473</v>
      </c>
      <c r="P375" s="27">
        <f t="shared" si="154"/>
        <v>0.13666094354223432</v>
      </c>
      <c r="Q375" s="27">
        <f t="shared" si="155"/>
        <v>4.6370504164880719</v>
      </c>
      <c r="R375" s="27">
        <f t="shared" si="156"/>
        <v>1.1461697794069006</v>
      </c>
      <c r="S375" s="28">
        <f t="shared" si="143"/>
        <v>16.098748210557076</v>
      </c>
      <c r="T375" s="28">
        <f t="shared" si="157"/>
        <v>0.14142533336252786</v>
      </c>
      <c r="U375" s="27">
        <f t="shared" si="158"/>
        <v>0.1712903900644509</v>
      </c>
      <c r="V375" s="26">
        <v>0</v>
      </c>
      <c r="W375" s="28">
        <f t="shared" si="144"/>
        <v>1.2111719024580083</v>
      </c>
      <c r="X375" s="27">
        <f t="shared" si="145"/>
        <v>29</v>
      </c>
      <c r="Y375" s="27">
        <f t="shared" si="146"/>
        <v>2.5339672753350451</v>
      </c>
      <c r="Z375" s="28">
        <f t="shared" si="147"/>
        <v>0.99436103683056853</v>
      </c>
      <c r="AA375" s="36">
        <f t="shared" si="148"/>
        <v>0.32197496421114152</v>
      </c>
      <c r="AB375" s="36">
        <f t="shared" si="149"/>
        <v>0</v>
      </c>
      <c r="AC375" s="36">
        <f t="shared" si="150"/>
        <v>1</v>
      </c>
      <c r="AD375" s="37"/>
      <c r="AE375" s="37">
        <v>0.46052555192315325</v>
      </c>
      <c r="AF375" s="37"/>
      <c r="AG375" s="37">
        <v>0.39371134986151435</v>
      </c>
    </row>
    <row r="376" spans="1:33" x14ac:dyDescent="0.3">
      <c r="A376" s="42"/>
      <c r="B376" s="42"/>
      <c r="C376" s="42"/>
      <c r="D376" s="26">
        <v>7.6</v>
      </c>
      <c r="E376" s="26">
        <v>3.8</v>
      </c>
      <c r="F376" s="26">
        <v>10</v>
      </c>
      <c r="G376" s="26">
        <v>17</v>
      </c>
      <c r="H376" s="26">
        <v>0.18</v>
      </c>
      <c r="I376" s="26">
        <v>66.5</v>
      </c>
      <c r="J376" s="26">
        <v>40</v>
      </c>
      <c r="K376" s="28">
        <f t="shared" si="151"/>
        <v>1.6625000000000001</v>
      </c>
      <c r="L376" s="26">
        <v>0.19</v>
      </c>
      <c r="M376" s="27"/>
      <c r="N376" s="27">
        <f t="shared" si="152"/>
        <v>0.97092999999999996</v>
      </c>
      <c r="O376" s="27">
        <f t="shared" si="153"/>
        <v>0.96631162390064473</v>
      </c>
      <c r="P376" s="27">
        <f t="shared" si="154"/>
        <v>0.18885802162499998</v>
      </c>
      <c r="Q376" s="27">
        <f t="shared" si="155"/>
        <v>3.011868208894426</v>
      </c>
      <c r="R376" s="27">
        <f t="shared" si="156"/>
        <v>1.0600927956355002</v>
      </c>
      <c r="S376" s="28">
        <f t="shared" si="143"/>
        <v>13.612796165249428</v>
      </c>
      <c r="T376" s="28">
        <f t="shared" si="157"/>
        <v>0.19544215028962353</v>
      </c>
      <c r="U376" s="27">
        <f t="shared" si="158"/>
        <v>0.14640995174029811</v>
      </c>
      <c r="V376" s="26">
        <v>1</v>
      </c>
      <c r="W376" s="28">
        <f t="shared" si="144"/>
        <v>0.7491216788360896</v>
      </c>
      <c r="X376" s="27">
        <f t="shared" si="145"/>
        <v>17</v>
      </c>
      <c r="Y376" s="27">
        <f t="shared" si="146"/>
        <v>2.1924822607203476</v>
      </c>
      <c r="Z376" s="28">
        <f t="shared" si="147"/>
        <v>0.98582764869501582</v>
      </c>
      <c r="AA376" s="36">
        <f t="shared" si="148"/>
        <v>0.27225592330498855</v>
      </c>
      <c r="AB376" s="36">
        <f t="shared" si="149"/>
        <v>1</v>
      </c>
      <c r="AC376" s="36">
        <f t="shared" si="150"/>
        <v>0</v>
      </c>
      <c r="AD376" s="37"/>
      <c r="AE376" s="37">
        <v>0.65743157348240056</v>
      </c>
      <c r="AF376" s="37"/>
      <c r="AG376" s="37">
        <v>0.56989792626563485</v>
      </c>
    </row>
    <row r="377" spans="1:33" x14ac:dyDescent="0.3">
      <c r="A377" s="42"/>
      <c r="B377" s="42"/>
      <c r="C377" s="42"/>
      <c r="D377" s="26">
        <v>7.6</v>
      </c>
      <c r="E377" s="26">
        <v>11.2</v>
      </c>
      <c r="F377" s="26">
        <v>20</v>
      </c>
      <c r="G377" s="26">
        <v>20</v>
      </c>
      <c r="H377" s="26">
        <v>0.18</v>
      </c>
      <c r="I377" s="26">
        <v>212.2</v>
      </c>
      <c r="J377" s="26">
        <v>113.1</v>
      </c>
      <c r="K377" s="28">
        <f t="shared" si="151"/>
        <v>1.8762157382847038</v>
      </c>
      <c r="L377" s="26">
        <v>0.2</v>
      </c>
      <c r="M377" s="27"/>
      <c r="N377" s="27">
        <f t="shared" si="152"/>
        <v>0.87495999999999996</v>
      </c>
      <c r="O377" s="27">
        <f t="shared" si="153"/>
        <v>0.96631162390064473</v>
      </c>
      <c r="P377" s="27">
        <f t="shared" si="154"/>
        <v>0.19206880551724137</v>
      </c>
      <c r="Q377" s="27">
        <f t="shared" si="155"/>
        <v>3.6146679572174487</v>
      </c>
      <c r="R377" s="27">
        <f t="shared" si="156"/>
        <v>1.0794427190999916</v>
      </c>
      <c r="S377" s="28">
        <f t="shared" si="143"/>
        <v>25.20352233921728</v>
      </c>
      <c r="T377" s="28">
        <f t="shared" si="157"/>
        <v>0.19876487125543438</v>
      </c>
      <c r="U377" s="27">
        <f t="shared" si="158"/>
        <v>0.29594132582747895</v>
      </c>
      <c r="V377" s="26">
        <v>0</v>
      </c>
      <c r="W377" s="28">
        <f t="shared" si="144"/>
        <v>1.4889015546774476</v>
      </c>
      <c r="X377" s="27">
        <f t="shared" si="145"/>
        <v>20</v>
      </c>
      <c r="Y377" s="27">
        <f t="shared" si="146"/>
        <v>-0.39999761519698485</v>
      </c>
      <c r="Z377" s="28">
        <f t="shared" si="147"/>
        <v>0.3445791366418357</v>
      </c>
      <c r="AA377" s="36">
        <f t="shared" si="148"/>
        <v>0.50407044678434554</v>
      </c>
      <c r="AB377" s="36">
        <f t="shared" si="149"/>
        <v>0</v>
      </c>
      <c r="AC377" s="36">
        <f t="shared" si="150"/>
        <v>1</v>
      </c>
      <c r="AD377" s="37"/>
      <c r="AE377" s="37">
        <v>0.22751390788061893</v>
      </c>
      <c r="AF377" s="37"/>
      <c r="AG377" s="37">
        <v>0.25808437612821289</v>
      </c>
    </row>
    <row r="378" spans="1:33" x14ac:dyDescent="0.3">
      <c r="A378" s="42"/>
      <c r="B378" s="42"/>
      <c r="C378" s="42"/>
      <c r="D378" s="26">
        <v>7.6</v>
      </c>
      <c r="E378" s="26">
        <v>14.2</v>
      </c>
      <c r="F378" s="26">
        <v>19</v>
      </c>
      <c r="G378" s="26">
        <v>18</v>
      </c>
      <c r="H378" s="26">
        <v>0.18</v>
      </c>
      <c r="I378" s="26">
        <v>275.10000000000002</v>
      </c>
      <c r="J378" s="26">
        <v>146.6</v>
      </c>
      <c r="K378" s="28">
        <f t="shared" si="151"/>
        <v>1.8765347885402457</v>
      </c>
      <c r="L378" s="26">
        <v>0.18</v>
      </c>
      <c r="M378" s="27"/>
      <c r="N378" s="27">
        <f t="shared" si="152"/>
        <v>0.7948599999999999</v>
      </c>
      <c r="O378" s="27">
        <f t="shared" si="153"/>
        <v>0.96631162390064473</v>
      </c>
      <c r="P378" s="27">
        <f t="shared" si="154"/>
        <v>0.17451514571623464</v>
      </c>
      <c r="Q378" s="27">
        <f t="shared" si="155"/>
        <v>3.2335488424157086</v>
      </c>
      <c r="R378" s="27">
        <f t="shared" si="156"/>
        <v>1.066367532368147</v>
      </c>
      <c r="S378" s="28">
        <f t="shared" si="143"/>
        <v>23.494531957410501</v>
      </c>
      <c r="T378" s="28">
        <f t="shared" si="157"/>
        <v>0.18059924086577905</v>
      </c>
      <c r="U378" s="27">
        <f t="shared" si="158"/>
        <v>0.26486009861555398</v>
      </c>
      <c r="V378" s="26">
        <v>0</v>
      </c>
      <c r="W378" s="28">
        <f t="shared" si="144"/>
        <v>1.466562635290352</v>
      </c>
      <c r="X378" s="27">
        <f t="shared" si="145"/>
        <v>18</v>
      </c>
      <c r="Y378" s="27">
        <f t="shared" si="146"/>
        <v>-2.3962897642118664E-2</v>
      </c>
      <c r="Z378" s="28">
        <f t="shared" si="147"/>
        <v>0.49044110179754014</v>
      </c>
      <c r="AA378" s="36">
        <f t="shared" si="148"/>
        <v>0.46989063914821005</v>
      </c>
      <c r="AB378" s="36">
        <f t="shared" si="149"/>
        <v>0</v>
      </c>
      <c r="AC378" s="36">
        <f t="shared" si="150"/>
        <v>1</v>
      </c>
      <c r="AD378" s="37"/>
      <c r="AE378" s="37">
        <v>0.13367992546900923</v>
      </c>
      <c r="AF378" s="37"/>
      <c r="AG378" s="37">
        <v>0.11745930915763533</v>
      </c>
    </row>
    <row r="379" spans="1:33" x14ac:dyDescent="0.3">
      <c r="A379" s="42"/>
      <c r="B379" s="42"/>
      <c r="C379" s="42"/>
      <c r="D379" s="26">
        <v>7.6</v>
      </c>
      <c r="E379" s="26">
        <v>15.8</v>
      </c>
      <c r="F379" s="26">
        <v>24</v>
      </c>
      <c r="G379" s="26">
        <v>18</v>
      </c>
      <c r="H379" s="26">
        <v>0.18</v>
      </c>
      <c r="I379" s="26">
        <v>308</v>
      </c>
      <c r="J379" s="26">
        <v>163.80000000000001</v>
      </c>
      <c r="K379" s="28">
        <f t="shared" si="151"/>
        <v>1.8803418803418801</v>
      </c>
      <c r="L379" s="26">
        <v>0.16</v>
      </c>
      <c r="M379" s="27"/>
      <c r="N379" s="27">
        <f t="shared" si="152"/>
        <v>0.75213999999999981</v>
      </c>
      <c r="O379" s="27">
        <f t="shared" si="153"/>
        <v>0.96631162390064473</v>
      </c>
      <c r="P379" s="27">
        <f t="shared" si="154"/>
        <v>0.16547079999999995</v>
      </c>
      <c r="Q379" s="27">
        <f t="shared" si="155"/>
        <v>3.2335488424157086</v>
      </c>
      <c r="R379" s="27">
        <f t="shared" si="156"/>
        <v>1.066367532368147</v>
      </c>
      <c r="S379" s="28">
        <f t="shared" si="143"/>
        <v>28.826369619251235</v>
      </c>
      <c r="T379" s="28">
        <f t="shared" si="157"/>
        <v>0.17123958349176757</v>
      </c>
      <c r="U379" s="27">
        <f t="shared" si="158"/>
        <v>0.40226672260933183</v>
      </c>
      <c r="V379" s="26">
        <v>0</v>
      </c>
      <c r="W379" s="28">
        <f t="shared" si="144"/>
        <v>2.3491456496603251</v>
      </c>
      <c r="X379" s="27">
        <f t="shared" si="145"/>
        <v>18</v>
      </c>
      <c r="Y379" s="27">
        <f t="shared" si="146"/>
        <v>-2.1196575683673937</v>
      </c>
      <c r="Z379" s="28">
        <f t="shared" si="147"/>
        <v>1.7017466898502281E-2</v>
      </c>
      <c r="AA379" s="36">
        <f t="shared" si="148"/>
        <v>0.57652739238502471</v>
      </c>
      <c r="AB379" s="36">
        <f t="shared" si="149"/>
        <v>0</v>
      </c>
      <c r="AC379" s="36">
        <f t="shared" si="150"/>
        <v>1</v>
      </c>
      <c r="AD379" s="37"/>
      <c r="AE379" s="37">
        <v>0.18663467377128906</v>
      </c>
      <c r="AF379" s="37"/>
      <c r="AG379" s="37">
        <v>9.1963022554506738E-2</v>
      </c>
    </row>
    <row r="380" spans="1:33" x14ac:dyDescent="0.3">
      <c r="A380" s="42"/>
      <c r="B380" s="42"/>
      <c r="C380" s="42"/>
      <c r="D380" s="26">
        <v>7.6</v>
      </c>
      <c r="E380" s="26">
        <v>2.8</v>
      </c>
      <c r="F380" s="26">
        <v>6</v>
      </c>
      <c r="G380" s="26">
        <v>30</v>
      </c>
      <c r="H380" s="26">
        <v>0.18</v>
      </c>
      <c r="I380" s="26">
        <v>43.5</v>
      </c>
      <c r="J380" s="26">
        <v>38.6</v>
      </c>
      <c r="K380" s="28">
        <f t="shared" si="151"/>
        <v>1.1269430051813472</v>
      </c>
      <c r="L380" s="26">
        <v>0.13</v>
      </c>
      <c r="M380" s="27"/>
      <c r="N380" s="27">
        <f t="shared" si="152"/>
        <v>0.97858000000000001</v>
      </c>
      <c r="O380" s="27">
        <f t="shared" si="153"/>
        <v>0.96631162390064473</v>
      </c>
      <c r="P380" s="27">
        <f t="shared" si="154"/>
        <v>0.1290280546632124</v>
      </c>
      <c r="Q380" s="27">
        <f t="shared" si="155"/>
        <v>4.7062381229592694</v>
      </c>
      <c r="R380" s="27">
        <f t="shared" si="156"/>
        <v>1.1543167672515497</v>
      </c>
      <c r="S380" s="28">
        <f t="shared" si="143"/>
        <v>11.632138726468568</v>
      </c>
      <c r="T380" s="28">
        <f t="shared" si="157"/>
        <v>0.13352634023212262</v>
      </c>
      <c r="U380" s="27">
        <f t="shared" si="158"/>
        <v>0.12779225158622726</v>
      </c>
      <c r="V380" s="26">
        <v>1</v>
      </c>
      <c r="W380" s="28">
        <f t="shared" si="144"/>
        <v>0.95705649809672599</v>
      </c>
      <c r="X380" s="27">
        <f t="shared" si="145"/>
        <v>30</v>
      </c>
      <c r="Y380" s="27">
        <f t="shared" si="146"/>
        <v>1.4901551405620317</v>
      </c>
      <c r="Z380" s="28">
        <f t="shared" si="147"/>
        <v>0.93190827576210034</v>
      </c>
      <c r="AA380" s="36">
        <f t="shared" si="148"/>
        <v>0.23264277452937138</v>
      </c>
      <c r="AB380" s="36">
        <f t="shared" si="149"/>
        <v>1</v>
      </c>
      <c r="AC380" s="36">
        <f t="shared" si="150"/>
        <v>0</v>
      </c>
      <c r="AD380" s="37"/>
      <c r="AE380" s="37">
        <v>0.66627721399669471</v>
      </c>
      <c r="AF380" s="37"/>
      <c r="AG380" s="37">
        <v>0.39830500096368132</v>
      </c>
    </row>
    <row r="381" spans="1:33" x14ac:dyDescent="0.3">
      <c r="A381" s="42"/>
      <c r="B381" s="42"/>
      <c r="C381" s="42"/>
      <c r="D381" s="26">
        <v>7.6</v>
      </c>
      <c r="E381" s="26">
        <v>10.1</v>
      </c>
      <c r="F381" s="26">
        <v>18</v>
      </c>
      <c r="G381" s="26">
        <v>23</v>
      </c>
      <c r="H381" s="26">
        <v>0.18</v>
      </c>
      <c r="I381" s="26">
        <v>180.5</v>
      </c>
      <c r="J381" s="26">
        <v>103.9</v>
      </c>
      <c r="K381" s="28">
        <f t="shared" si="151"/>
        <v>1.7372473532242541</v>
      </c>
      <c r="L381" s="26">
        <v>0.19</v>
      </c>
      <c r="M381" s="27"/>
      <c r="N381" s="27">
        <f t="shared" si="152"/>
        <v>0.90432999999999986</v>
      </c>
      <c r="O381" s="27">
        <f t="shared" si="153"/>
        <v>0.96631162390064473</v>
      </c>
      <c r="P381" s="27">
        <f t="shared" si="154"/>
        <v>0.18381225317613081</v>
      </c>
      <c r="Q381" s="27">
        <f t="shared" si="155"/>
        <v>4.0585743151227893</v>
      </c>
      <c r="R381" s="27">
        <f t="shared" si="156"/>
        <v>1.1003041250361925</v>
      </c>
      <c r="S381" s="28">
        <f t="shared" si="143"/>
        <v>23.864048565774254</v>
      </c>
      <c r="T381" s="28">
        <f t="shared" si="157"/>
        <v>0.19022047197791986</v>
      </c>
      <c r="U381" s="27">
        <f t="shared" si="158"/>
        <v>0.2710509398291962</v>
      </c>
      <c r="V381" s="26">
        <v>0</v>
      </c>
      <c r="W381" s="28">
        <f t="shared" si="144"/>
        <v>1.4249304347255476</v>
      </c>
      <c r="X381" s="27">
        <f t="shared" si="145"/>
        <v>23</v>
      </c>
      <c r="Y381" s="27">
        <f t="shared" si="146"/>
        <v>-6.8584897593524374E-2</v>
      </c>
      <c r="Z381" s="28">
        <f t="shared" si="147"/>
        <v>0.47266002026583503</v>
      </c>
      <c r="AA381" s="36">
        <f t="shared" si="148"/>
        <v>0.47728097131548508</v>
      </c>
      <c r="AB381" s="36">
        <f t="shared" si="149"/>
        <v>0</v>
      </c>
      <c r="AC381" s="36">
        <f t="shared" si="150"/>
        <v>1</v>
      </c>
      <c r="AD381" s="37"/>
      <c r="AE381" s="37">
        <v>0.19178515595341586</v>
      </c>
      <c r="AF381" s="37"/>
      <c r="AG381" s="37">
        <v>0.12186051894069029</v>
      </c>
    </row>
    <row r="382" spans="1:33" x14ac:dyDescent="0.3">
      <c r="A382" s="42"/>
      <c r="B382" s="42"/>
      <c r="C382" s="42"/>
      <c r="D382" s="26">
        <v>7.6</v>
      </c>
      <c r="E382" s="26">
        <v>11.8</v>
      </c>
      <c r="F382" s="26">
        <v>13</v>
      </c>
      <c r="G382" s="26">
        <v>31</v>
      </c>
      <c r="H382" s="26">
        <v>0.18</v>
      </c>
      <c r="I382" s="26">
        <v>213.8</v>
      </c>
      <c r="J382" s="26">
        <v>120.6</v>
      </c>
      <c r="K382" s="28">
        <f t="shared" si="151"/>
        <v>1.7728026533996686</v>
      </c>
      <c r="L382" s="26">
        <v>0.18</v>
      </c>
      <c r="M382" s="27"/>
      <c r="N382" s="27">
        <f t="shared" si="152"/>
        <v>0.85893999999999981</v>
      </c>
      <c r="O382" s="27">
        <f t="shared" si="153"/>
        <v>0.96631162390064473</v>
      </c>
      <c r="P382" s="27">
        <f t="shared" si="154"/>
        <v>0.17815953999999998</v>
      </c>
      <c r="Q382" s="27">
        <f t="shared" si="155"/>
        <v>4.7697280085108265</v>
      </c>
      <c r="R382" s="27">
        <f t="shared" si="156"/>
        <v>1.1626006952477308</v>
      </c>
      <c r="S382" s="28">
        <f t="shared" si="143"/>
        <v>19.883537046731327</v>
      </c>
      <c r="T382" s="28">
        <f t="shared" si="157"/>
        <v>0.1843706891166593</v>
      </c>
      <c r="U382" s="27">
        <f t="shared" si="158"/>
        <v>0.21396569695619252</v>
      </c>
      <c r="V382" s="26">
        <v>0</v>
      </c>
      <c r="W382" s="28">
        <f t="shared" si="144"/>
        <v>1.1605190498626774</v>
      </c>
      <c r="X382" s="27">
        <f t="shared" si="145"/>
        <v>31</v>
      </c>
      <c r="Y382" s="27">
        <f t="shared" si="146"/>
        <v>1.7015745349285984</v>
      </c>
      <c r="Z382" s="28">
        <f t="shared" si="147"/>
        <v>0.95558242272611416</v>
      </c>
      <c r="AA382" s="36">
        <f t="shared" si="148"/>
        <v>0.39767074093462651</v>
      </c>
      <c r="AB382" s="36">
        <f t="shared" si="149"/>
        <v>0</v>
      </c>
      <c r="AC382" s="36">
        <f t="shared" si="150"/>
        <v>1</v>
      </c>
      <c r="AD382" s="37"/>
      <c r="AE382" s="37">
        <v>0.23735697526165192</v>
      </c>
      <c r="AF382" s="37"/>
      <c r="AG382" s="37">
        <v>0.17308013078139223</v>
      </c>
    </row>
    <row r="383" spans="1:33" x14ac:dyDescent="0.3">
      <c r="A383" s="42"/>
      <c r="B383" s="42"/>
      <c r="C383" s="42"/>
      <c r="D383" s="26">
        <v>7.6</v>
      </c>
      <c r="E383" s="26">
        <v>16.2</v>
      </c>
      <c r="F383" s="26">
        <v>11</v>
      </c>
      <c r="G383" s="26">
        <v>30</v>
      </c>
      <c r="H383" s="26">
        <v>0.18</v>
      </c>
      <c r="I383" s="26">
        <v>300.7</v>
      </c>
      <c r="J383" s="26">
        <v>164.3</v>
      </c>
      <c r="K383" s="28">
        <f t="shared" si="151"/>
        <v>1.8301886792452828</v>
      </c>
      <c r="L383" s="26">
        <v>0.16</v>
      </c>
      <c r="M383" s="27"/>
      <c r="N383" s="27">
        <f t="shared" si="152"/>
        <v>0.74146000000000001</v>
      </c>
      <c r="O383" s="27">
        <f t="shared" si="153"/>
        <v>0.96631162390064473</v>
      </c>
      <c r="P383" s="27">
        <f t="shared" si="154"/>
        <v>0.15877036867924527</v>
      </c>
      <c r="Q383" s="27">
        <f t="shared" si="155"/>
        <v>4.7062381229592694</v>
      </c>
      <c r="R383" s="27">
        <f t="shared" si="156"/>
        <v>1.1543167672515497</v>
      </c>
      <c r="S383" s="28">
        <f t="shared" si="143"/>
        <v>17.403722562726315</v>
      </c>
      <c r="T383" s="28">
        <f t="shared" si="157"/>
        <v>0.16430555604655531</v>
      </c>
      <c r="U383" s="27">
        <f t="shared" si="158"/>
        <v>0.18521309878182343</v>
      </c>
      <c r="V383" s="26">
        <v>0</v>
      </c>
      <c r="W383" s="28">
        <f t="shared" si="144"/>
        <v>1.1272479351175688</v>
      </c>
      <c r="X383" s="27">
        <f t="shared" si="145"/>
        <v>30</v>
      </c>
      <c r="Y383" s="27">
        <f t="shared" si="146"/>
        <v>2.4242995040601114</v>
      </c>
      <c r="Z383" s="28">
        <f t="shared" si="147"/>
        <v>0.99233102496701497</v>
      </c>
      <c r="AA383" s="36">
        <f t="shared" si="148"/>
        <v>0.3480744512545263</v>
      </c>
      <c r="AB383" s="36">
        <f t="shared" si="149"/>
        <v>0</v>
      </c>
      <c r="AC383" s="36">
        <f t="shared" si="150"/>
        <v>1</v>
      </c>
      <c r="AD383" s="37"/>
      <c r="AE383" s="37">
        <v>0.31533162675345544</v>
      </c>
      <c r="AF383" s="37"/>
      <c r="AG383" s="37">
        <v>0.31121173946844582</v>
      </c>
    </row>
    <row r="384" spans="1:33" x14ac:dyDescent="0.3">
      <c r="A384" s="42"/>
      <c r="B384" s="42"/>
      <c r="C384" s="42"/>
      <c r="D384" s="26">
        <v>7.6</v>
      </c>
      <c r="E384" s="26">
        <v>17.8</v>
      </c>
      <c r="F384" s="26">
        <v>18</v>
      </c>
      <c r="G384" s="26">
        <v>20</v>
      </c>
      <c r="H384" s="26">
        <v>0.18</v>
      </c>
      <c r="I384" s="26">
        <v>331.9</v>
      </c>
      <c r="J384" s="26">
        <v>179.9</v>
      </c>
      <c r="K384" s="28">
        <f t="shared" si="151"/>
        <v>1.8449138410227903</v>
      </c>
      <c r="L384" s="26">
        <v>0.15</v>
      </c>
      <c r="M384" s="27"/>
      <c r="N384" s="27">
        <f t="shared" si="152"/>
        <v>0.69873999999999992</v>
      </c>
      <c r="O384" s="27">
        <f t="shared" si="153"/>
        <v>0.96631162390064473</v>
      </c>
      <c r="P384" s="27">
        <f t="shared" si="154"/>
        <v>0.15082646638132294</v>
      </c>
      <c r="Q384" s="27">
        <f t="shared" si="155"/>
        <v>3.6146679572174487</v>
      </c>
      <c r="R384" s="27">
        <f t="shared" si="156"/>
        <v>1.0794427190999916</v>
      </c>
      <c r="S384" s="28">
        <f t="shared" si="143"/>
        <v>23.044636901017299</v>
      </c>
      <c r="T384" s="28">
        <f t="shared" si="157"/>
        <v>0.15608470668343194</v>
      </c>
      <c r="U384" s="27">
        <f t="shared" si="158"/>
        <v>0.25763952396968209</v>
      </c>
      <c r="V384" s="26">
        <v>0</v>
      </c>
      <c r="W384" s="28">
        <f t="shared" si="144"/>
        <v>1.6506391269467657</v>
      </c>
      <c r="X384" s="27">
        <f t="shared" si="145"/>
        <v>20</v>
      </c>
      <c r="Y384" s="27">
        <f t="shared" si="146"/>
        <v>-0.1564730186354642</v>
      </c>
      <c r="Z384" s="28">
        <f t="shared" si="147"/>
        <v>0.43783009263742761</v>
      </c>
      <c r="AA384" s="36">
        <f t="shared" si="148"/>
        <v>0.46089273802034597</v>
      </c>
      <c r="AB384" s="36">
        <f t="shared" si="149"/>
        <v>0</v>
      </c>
      <c r="AC384" s="36">
        <f t="shared" si="150"/>
        <v>1</v>
      </c>
      <c r="AD384" s="37"/>
      <c r="AE384" s="37">
        <v>0.19642975836303533</v>
      </c>
      <c r="AF384" s="37"/>
      <c r="AG384" s="37">
        <v>0.18552653936249508</v>
      </c>
    </row>
    <row r="385" spans="1:33" x14ac:dyDescent="0.3">
      <c r="A385" s="42"/>
      <c r="B385" s="42"/>
      <c r="C385" s="42"/>
      <c r="D385" s="26">
        <v>7.6</v>
      </c>
      <c r="E385" s="26">
        <v>19.2</v>
      </c>
      <c r="F385" s="26">
        <v>43</v>
      </c>
      <c r="G385" s="26">
        <v>29</v>
      </c>
      <c r="H385" s="26">
        <v>0.18</v>
      </c>
      <c r="I385" s="26">
        <v>361.1</v>
      </c>
      <c r="J385" s="26">
        <v>195.3</v>
      </c>
      <c r="K385" s="28">
        <f t="shared" si="151"/>
        <v>1.8489503328213006</v>
      </c>
      <c r="L385" s="26">
        <v>0.14000000000000001</v>
      </c>
      <c r="M385" s="27"/>
      <c r="N385" s="27">
        <f t="shared" si="152"/>
        <v>0.66135999999999995</v>
      </c>
      <c r="O385" s="27">
        <f t="shared" si="153"/>
        <v>0.96631162390064473</v>
      </c>
      <c r="P385" s="27">
        <f t="shared" si="154"/>
        <v>0.14307014967741935</v>
      </c>
      <c r="Q385" s="27">
        <f t="shared" si="155"/>
        <v>4.6370504164880719</v>
      </c>
      <c r="R385" s="27">
        <f t="shared" si="156"/>
        <v>1.1461697794069006</v>
      </c>
      <c r="S385" s="28">
        <f t="shared" si="143"/>
        <v>50</v>
      </c>
      <c r="T385" s="28">
        <f t="shared" si="157"/>
        <v>0.14805798268254061</v>
      </c>
      <c r="U385" s="27">
        <f t="shared" si="158"/>
        <v>0.30303870636902364</v>
      </c>
      <c r="V385" s="26">
        <v>0</v>
      </c>
      <c r="W385" s="28">
        <f t="shared" si="144"/>
        <v>5</v>
      </c>
      <c r="X385" s="27">
        <f t="shared" si="145"/>
        <v>29</v>
      </c>
      <c r="Y385" s="27">
        <f t="shared" si="146"/>
        <v>-11.044371432188516</v>
      </c>
      <c r="Z385" s="28">
        <f t="shared" si="147"/>
        <v>1.1669767028503379E-28</v>
      </c>
      <c r="AA385" s="36">
        <f t="shared" si="148"/>
        <v>1</v>
      </c>
      <c r="AB385" s="36">
        <f t="shared" si="149"/>
        <v>0</v>
      </c>
      <c r="AC385" s="36">
        <f t="shared" si="150"/>
        <v>1</v>
      </c>
      <c r="AD385" s="37"/>
      <c r="AE385" s="37">
        <v>0.24303852404041051</v>
      </c>
      <c r="AF385" s="37"/>
      <c r="AG385" s="37">
        <v>0.3331189884877036</v>
      </c>
    </row>
    <row r="386" spans="1:33" x14ac:dyDescent="0.3">
      <c r="A386" s="42"/>
      <c r="B386" s="42"/>
      <c r="C386" s="42"/>
      <c r="D386" s="26">
        <v>7.6</v>
      </c>
      <c r="E386" s="26">
        <v>4.2</v>
      </c>
      <c r="F386" s="26">
        <v>6</v>
      </c>
      <c r="G386" s="26">
        <v>19</v>
      </c>
      <c r="H386" s="26">
        <v>0.18</v>
      </c>
      <c r="I386" s="26">
        <v>64.400000000000006</v>
      </c>
      <c r="J386" s="26">
        <v>45.7</v>
      </c>
      <c r="K386" s="28">
        <f t="shared" si="151"/>
        <v>1.4091903719912473</v>
      </c>
      <c r="L386" s="26">
        <v>0.16</v>
      </c>
      <c r="M386" s="27"/>
      <c r="N386" s="27">
        <f t="shared" si="152"/>
        <v>0.96787000000000001</v>
      </c>
      <c r="O386" s="27">
        <f t="shared" si="153"/>
        <v>0.96631162390064473</v>
      </c>
      <c r="P386" s="27">
        <f t="shared" si="154"/>
        <v>0.1595778309846827</v>
      </c>
      <c r="Q386" s="27">
        <f t="shared" si="155"/>
        <v>3.4338573135717136</v>
      </c>
      <c r="R386" s="27">
        <f t="shared" si="156"/>
        <v>1.0728190799272728</v>
      </c>
      <c r="S386" s="28">
        <f t="shared" si="143"/>
        <v>9.8707717931353507</v>
      </c>
      <c r="T386" s="28">
        <f t="shared" si="157"/>
        <v>0.16514116878831042</v>
      </c>
      <c r="U386" s="27">
        <f t="shared" si="158"/>
        <v>0.1119814255894921</v>
      </c>
      <c r="V386" s="26">
        <v>1</v>
      </c>
      <c r="W386" s="28">
        <f t="shared" si="144"/>
        <v>0.67809514981111574</v>
      </c>
      <c r="X386" s="27">
        <f t="shared" si="145"/>
        <v>19</v>
      </c>
      <c r="Y386" s="27">
        <f t="shared" si="146"/>
        <v>3.0713609779468318</v>
      </c>
      <c r="Z386" s="28">
        <f t="shared" si="147"/>
        <v>0.99893457316407208</v>
      </c>
      <c r="AA386" s="36">
        <f t="shared" si="148"/>
        <v>0.19741543586270702</v>
      </c>
      <c r="AB386" s="36">
        <f t="shared" si="149"/>
        <v>1</v>
      </c>
      <c r="AC386" s="36">
        <f t="shared" si="150"/>
        <v>0</v>
      </c>
      <c r="AD386" s="37"/>
      <c r="AE386" s="37">
        <v>0.74912456781422243</v>
      </c>
      <c r="AF386" s="37"/>
      <c r="AG386" s="37">
        <v>0.74654261059895222</v>
      </c>
    </row>
    <row r="387" spans="1:33" x14ac:dyDescent="0.3">
      <c r="A387" s="42"/>
      <c r="B387" s="42"/>
      <c r="C387" s="42"/>
      <c r="D387" s="26">
        <v>7.6</v>
      </c>
      <c r="E387" s="26">
        <v>17.2</v>
      </c>
      <c r="F387" s="26">
        <v>30</v>
      </c>
      <c r="G387" s="26">
        <v>20</v>
      </c>
      <c r="H387" s="26">
        <v>0.38</v>
      </c>
      <c r="I387" s="26">
        <v>339.1</v>
      </c>
      <c r="J387" s="26">
        <v>180</v>
      </c>
      <c r="K387" s="28">
        <f t="shared" si="151"/>
        <v>1.8838888888888889</v>
      </c>
      <c r="L387" s="26">
        <v>0.33</v>
      </c>
      <c r="M387" s="27"/>
      <c r="N387" s="27">
        <f t="shared" si="152"/>
        <v>0.71475999999999995</v>
      </c>
      <c r="O387" s="27">
        <f t="shared" si="153"/>
        <v>0.96631162390064473</v>
      </c>
      <c r="P387" s="27">
        <f t="shared" si="154"/>
        <v>0.33259252028888892</v>
      </c>
      <c r="Q387" s="27">
        <f t="shared" si="155"/>
        <v>3.6146679572174487</v>
      </c>
      <c r="R387" s="27">
        <f t="shared" si="156"/>
        <v>1.0794427190999916</v>
      </c>
      <c r="S387" s="28">
        <f t="shared" si="143"/>
        <v>35.997949530217198</v>
      </c>
      <c r="T387" s="28">
        <f t="shared" si="157"/>
        <v>0.34418764305694183</v>
      </c>
      <c r="U387" s="27">
        <f t="shared" si="158"/>
        <v>-0.23855680308729013</v>
      </c>
      <c r="V387" s="26">
        <v>0</v>
      </c>
      <c r="W387" s="28">
        <f t="shared" si="144"/>
        <v>5</v>
      </c>
      <c r="X387" s="27">
        <f t="shared" si="145"/>
        <v>20</v>
      </c>
      <c r="Y387" s="27">
        <f t="shared" si="146"/>
        <v>-1.0544900428762645</v>
      </c>
      <c r="Z387" s="28">
        <f t="shared" si="147"/>
        <v>0.14582930847561104</v>
      </c>
      <c r="AA387" s="36">
        <f t="shared" si="148"/>
        <v>0.71995899060434398</v>
      </c>
      <c r="AB387" s="36">
        <f t="shared" si="149"/>
        <v>0</v>
      </c>
      <c r="AC387" s="36">
        <f t="shared" si="150"/>
        <v>1</v>
      </c>
      <c r="AD387" s="37"/>
      <c r="AE387" s="37">
        <v>0.12590936197158545</v>
      </c>
      <c r="AF387" s="37"/>
      <c r="AG387" s="37">
        <v>0.2951579371794375</v>
      </c>
    </row>
    <row r="388" spans="1:33" x14ac:dyDescent="0.3">
      <c r="A388" s="42"/>
      <c r="B388" s="42"/>
      <c r="C388" s="42"/>
      <c r="D388" s="26">
        <v>7.6</v>
      </c>
      <c r="E388" s="26">
        <v>6.2</v>
      </c>
      <c r="F388" s="26">
        <v>20</v>
      </c>
      <c r="G388" s="26">
        <v>32</v>
      </c>
      <c r="H388" s="26">
        <v>0.38</v>
      </c>
      <c r="I388" s="26">
        <v>150.4</v>
      </c>
      <c r="J388" s="26">
        <v>96.4</v>
      </c>
      <c r="K388" s="28">
        <f t="shared" si="151"/>
        <v>1.5601659751037344</v>
      </c>
      <c r="L388" s="26">
        <v>0.37</v>
      </c>
      <c r="M388" s="27"/>
      <c r="N388" s="27">
        <f t="shared" si="152"/>
        <v>0.95257000000000003</v>
      </c>
      <c r="O388" s="27">
        <f t="shared" si="153"/>
        <v>0.96631162390064473</v>
      </c>
      <c r="P388" s="27">
        <f t="shared" si="154"/>
        <v>0.36708332381742748</v>
      </c>
      <c r="Q388" s="27">
        <f t="shared" si="155"/>
        <v>4.8281005285266305</v>
      </c>
      <c r="R388" s="27">
        <f t="shared" si="156"/>
        <v>1.1710193359837562</v>
      </c>
      <c r="S388" s="28">
        <f t="shared" si="143"/>
        <v>28.248487248201751</v>
      </c>
      <c r="T388" s="28">
        <f t="shared" si="157"/>
        <v>0.3798808942560859</v>
      </c>
      <c r="U388" s="27">
        <f t="shared" si="158"/>
        <v>0.37858157126398839</v>
      </c>
      <c r="V388" s="26">
        <v>1</v>
      </c>
      <c r="W388" s="28">
        <f t="shared" si="144"/>
        <v>0.99657965690893213</v>
      </c>
      <c r="X388" s="27">
        <f t="shared" si="145"/>
        <v>32</v>
      </c>
      <c r="Y388" s="27">
        <f t="shared" si="146"/>
        <v>1.9987793833132048</v>
      </c>
      <c r="Z388" s="28">
        <f t="shared" si="147"/>
        <v>0.97718388528663835</v>
      </c>
      <c r="AA388" s="36">
        <f t="shared" si="148"/>
        <v>0.56496974496403507</v>
      </c>
      <c r="AB388" s="36">
        <f t="shared" si="149"/>
        <v>1</v>
      </c>
      <c r="AC388" s="36">
        <f t="shared" si="150"/>
        <v>0</v>
      </c>
      <c r="AD388" s="37"/>
      <c r="AE388" s="37">
        <v>0.29845570929122395</v>
      </c>
      <c r="AF388" s="37"/>
      <c r="AG388" s="37">
        <v>0.45731936482867624</v>
      </c>
    </row>
    <row r="389" spans="1:33" x14ac:dyDescent="0.3">
      <c r="A389" s="42"/>
      <c r="B389" s="42"/>
      <c r="C389" s="42"/>
      <c r="D389" s="26">
        <v>7.6</v>
      </c>
      <c r="E389" s="26">
        <v>12.2</v>
      </c>
      <c r="F389" s="26">
        <v>21</v>
      </c>
      <c r="G389" s="26">
        <v>19</v>
      </c>
      <c r="H389" s="26">
        <v>0.38</v>
      </c>
      <c r="I389" s="26">
        <v>279.2</v>
      </c>
      <c r="J389" s="26">
        <v>166.3</v>
      </c>
      <c r="K389" s="28">
        <f t="shared" si="151"/>
        <v>1.6788935658448585</v>
      </c>
      <c r="L389" s="26">
        <v>0.36</v>
      </c>
      <c r="M389" s="27"/>
      <c r="N389" s="27">
        <f t="shared" si="152"/>
        <v>0.84826000000000001</v>
      </c>
      <c r="O389" s="27">
        <f t="shared" si="153"/>
        <v>0.96631162390064473</v>
      </c>
      <c r="P389" s="27">
        <f t="shared" si="154"/>
        <v>0.35176214927239929</v>
      </c>
      <c r="Q389" s="27">
        <f t="shared" si="155"/>
        <v>3.4338573135717136</v>
      </c>
      <c r="R389" s="27">
        <f t="shared" si="156"/>
        <v>1.0728190799272728</v>
      </c>
      <c r="S389" s="28">
        <f t="shared" si="143"/>
        <v>25.96305799204444</v>
      </c>
      <c r="T389" s="28">
        <f t="shared" si="157"/>
        <v>0.36402557991847889</v>
      </c>
      <c r="U389" s="27">
        <f t="shared" si="158"/>
        <v>0.31228317673753064</v>
      </c>
      <c r="V389" s="26">
        <v>1</v>
      </c>
      <c r="W389" s="28">
        <f t="shared" si="144"/>
        <v>0.8578605294920878</v>
      </c>
      <c r="X389" s="27">
        <f t="shared" si="145"/>
        <v>19</v>
      </c>
      <c r="Y389" s="27">
        <f t="shared" si="146"/>
        <v>2.7631062949054446</v>
      </c>
      <c r="Z389" s="28">
        <f t="shared" si="147"/>
        <v>0.99713729411515617</v>
      </c>
      <c r="AA389" s="36">
        <f t="shared" si="148"/>
        <v>0.51926115984088883</v>
      </c>
      <c r="AB389" s="36">
        <f t="shared" si="149"/>
        <v>1</v>
      </c>
      <c r="AC389" s="36">
        <f t="shared" si="150"/>
        <v>0</v>
      </c>
      <c r="AD389" s="37"/>
      <c r="AE389" s="37">
        <v>0.54628262870296485</v>
      </c>
      <c r="AF389" s="37"/>
      <c r="AG389" s="37">
        <v>0.52594377350178689</v>
      </c>
    </row>
    <row r="390" spans="1:33" x14ac:dyDescent="0.3">
      <c r="A390" s="42"/>
      <c r="B390" s="42"/>
      <c r="C390" s="42"/>
      <c r="D390" s="26">
        <v>7.6</v>
      </c>
      <c r="E390" s="26">
        <v>14.2</v>
      </c>
      <c r="F390" s="26">
        <v>36</v>
      </c>
      <c r="G390" s="26">
        <v>19</v>
      </c>
      <c r="H390" s="26">
        <v>0.38</v>
      </c>
      <c r="I390" s="26">
        <v>320.60000000000002</v>
      </c>
      <c r="J390" s="26">
        <v>188.2</v>
      </c>
      <c r="K390" s="28">
        <f t="shared" si="151"/>
        <v>1.703506907545165</v>
      </c>
      <c r="L390" s="26">
        <v>0.34</v>
      </c>
      <c r="M390" s="27"/>
      <c r="N390" s="27">
        <f t="shared" si="152"/>
        <v>0.7948599999999999</v>
      </c>
      <c r="O390" s="27">
        <f t="shared" si="153"/>
        <v>0.96631162390064473</v>
      </c>
      <c r="P390" s="27">
        <f t="shared" si="154"/>
        <v>0.33445022663124341</v>
      </c>
      <c r="Q390" s="27">
        <f t="shared" si="155"/>
        <v>3.4338573135717136</v>
      </c>
      <c r="R390" s="27">
        <f t="shared" si="156"/>
        <v>1.0728190799272728</v>
      </c>
      <c r="S390" s="28">
        <f t="shared" si="143"/>
        <v>42.055344190953534</v>
      </c>
      <c r="T390" s="28">
        <f t="shared" si="157"/>
        <v>0.34611011433474309</v>
      </c>
      <c r="U390" s="27">
        <f t="shared" si="158"/>
        <v>0.18261057092786576</v>
      </c>
      <c r="V390" s="26">
        <v>0</v>
      </c>
      <c r="W390" s="28">
        <f t="shared" si="144"/>
        <v>5</v>
      </c>
      <c r="X390" s="27">
        <f t="shared" si="145"/>
        <v>19</v>
      </c>
      <c r="Y390" s="27">
        <f t="shared" si="146"/>
        <v>-3.2941117924498342</v>
      </c>
      <c r="Z390" s="28">
        <f t="shared" si="147"/>
        <v>4.9366611095140152E-4</v>
      </c>
      <c r="AA390" s="36">
        <f t="shared" si="148"/>
        <v>0.84110688381907073</v>
      </c>
      <c r="AB390" s="36">
        <f t="shared" si="149"/>
        <v>0</v>
      </c>
      <c r="AC390" s="36">
        <f t="shared" si="150"/>
        <v>1</v>
      </c>
      <c r="AD390" s="37"/>
      <c r="AE390" s="37">
        <v>0.18588000391474635</v>
      </c>
      <c r="AF390" s="37"/>
      <c r="AG390" s="37">
        <v>5.8636183454427906E-2</v>
      </c>
    </row>
    <row r="391" spans="1:33" x14ac:dyDescent="0.3">
      <c r="A391" s="42"/>
      <c r="B391" s="42"/>
      <c r="C391" s="42"/>
      <c r="D391" s="26">
        <v>7.6</v>
      </c>
      <c r="E391" s="26">
        <v>16.2</v>
      </c>
      <c r="F391" s="26">
        <v>49</v>
      </c>
      <c r="G391" s="26">
        <v>26</v>
      </c>
      <c r="H391" s="26">
        <v>0.38</v>
      </c>
      <c r="I391" s="26">
        <v>362.6</v>
      </c>
      <c r="J391" s="26">
        <v>210.5</v>
      </c>
      <c r="K391" s="28">
        <f t="shared" si="151"/>
        <v>1.7225653206650833</v>
      </c>
      <c r="L391" s="26">
        <v>0.31</v>
      </c>
      <c r="M391" s="27"/>
      <c r="N391" s="27">
        <f t="shared" si="152"/>
        <v>0.74146000000000001</v>
      </c>
      <c r="O391" s="27">
        <f t="shared" si="153"/>
        <v>0.96631162390064473</v>
      </c>
      <c r="P391" s="27">
        <f t="shared" si="154"/>
        <v>0.3154716808171022</v>
      </c>
      <c r="Q391" s="27">
        <f t="shared" si="155"/>
        <v>4.3882692946874364</v>
      </c>
      <c r="R391" s="27">
        <f t="shared" si="156"/>
        <v>1.1225745073534124</v>
      </c>
      <c r="S391" s="28">
        <f t="shared" si="143"/>
        <v>50</v>
      </c>
      <c r="T391" s="28">
        <f t="shared" si="157"/>
        <v>0.32646992234622929</v>
      </c>
      <c r="U391" s="27">
        <f t="shared" si="158"/>
        <v>0.30303870636902364</v>
      </c>
      <c r="V391" s="26">
        <v>0</v>
      </c>
      <c r="W391" s="28">
        <f t="shared" si="144"/>
        <v>5</v>
      </c>
      <c r="X391" s="27">
        <f t="shared" si="145"/>
        <v>26</v>
      </c>
      <c r="Y391" s="27">
        <f t="shared" si="146"/>
        <v>-9.2473767977316008</v>
      </c>
      <c r="Z391" s="28">
        <f t="shared" si="147"/>
        <v>1.1503476875817109E-20</v>
      </c>
      <c r="AA391" s="36">
        <f t="shared" si="148"/>
        <v>1</v>
      </c>
      <c r="AB391" s="36">
        <f t="shared" si="149"/>
        <v>0</v>
      </c>
      <c r="AC391" s="36">
        <f t="shared" si="150"/>
        <v>1</v>
      </c>
      <c r="AD391" s="37"/>
      <c r="AE391" s="37">
        <v>4.5306222406814388E-2</v>
      </c>
      <c r="AF391" s="37"/>
      <c r="AG391" s="37">
        <v>3.5188416243168763E-2</v>
      </c>
    </row>
    <row r="392" spans="1:33" x14ac:dyDescent="0.3">
      <c r="A392" s="42"/>
      <c r="B392" s="42"/>
      <c r="C392" s="42"/>
      <c r="D392" s="26">
        <v>7.6</v>
      </c>
      <c r="E392" s="26">
        <v>5.8</v>
      </c>
      <c r="F392" s="26">
        <v>9</v>
      </c>
      <c r="G392" s="26">
        <v>25</v>
      </c>
      <c r="H392" s="26">
        <v>0.38</v>
      </c>
      <c r="I392" s="26">
        <v>96.8</v>
      </c>
      <c r="J392" s="26">
        <v>89</v>
      </c>
      <c r="K392" s="28">
        <f t="shared" si="151"/>
        <v>1.0876404494382022</v>
      </c>
      <c r="L392" s="26">
        <v>0.26</v>
      </c>
      <c r="M392" s="27"/>
      <c r="N392" s="27">
        <f t="shared" si="152"/>
        <v>0.95562999999999998</v>
      </c>
      <c r="O392" s="27">
        <f t="shared" si="153"/>
        <v>0.96631162390064473</v>
      </c>
      <c r="P392" s="27">
        <f t="shared" si="154"/>
        <v>0.25672731514606745</v>
      </c>
      <c r="Q392" s="27">
        <f t="shared" si="155"/>
        <v>4.2887700920237108</v>
      </c>
      <c r="R392" s="27">
        <f t="shared" si="156"/>
        <v>1.115</v>
      </c>
      <c r="S392" s="28">
        <f t="shared" ref="S392:S415" si="159">IF(Q392+R392*F392&lt;=50,Q392+R392*F392,50)</f>
        <v>14.323770092023711</v>
      </c>
      <c r="T392" s="28">
        <f t="shared" si="157"/>
        <v>0.26567756073320703</v>
      </c>
      <c r="U392" s="27">
        <f t="shared" si="158"/>
        <v>0.15333584163776198</v>
      </c>
      <c r="V392" s="26">
        <v>1</v>
      </c>
      <c r="W392" s="28">
        <f t="shared" ref="W392:W415" si="160">IF(S392&lt;=30,U392/T392,5)</f>
        <v>0.57715014100020878</v>
      </c>
      <c r="X392" s="27">
        <f t="shared" ref="X392:X415" si="161">IF(G392&lt;5,5,IF(G392&gt;35,35,G392))</f>
        <v>25</v>
      </c>
      <c r="Y392" s="27">
        <f t="shared" ref="Y392:Y415" si="162">-(F392*(1+0.004*X392)-13.32*LN(P392)-29.53*LN(D392)-3.7*LN(J392/100)+0.05*X392+16.85)/2.7</f>
        <v>4.9438130840944581</v>
      </c>
      <c r="Z392" s="28">
        <f t="shared" ref="Z392:Z415" si="163">_xlfn.NORM.S.DIST(Y392,TRUE)</f>
        <v>0.99999961695420414</v>
      </c>
      <c r="AA392" s="36">
        <f t="shared" ref="AA392:AA415" si="164">S392/50</f>
        <v>0.28647540184047421</v>
      </c>
      <c r="AB392" s="36">
        <f t="shared" ref="AB392:AB415" si="165">IF(AND(V392=1,W392&lt;=1),1,0)</f>
        <v>1</v>
      </c>
      <c r="AC392" s="36">
        <f t="shared" ref="AC392:AC415" si="166">IF(AND(V392=0,W392&gt;1),1,0)</f>
        <v>0</v>
      </c>
      <c r="AD392" s="37"/>
      <c r="AE392" s="37">
        <v>0.77764964679607451</v>
      </c>
      <c r="AF392" s="37"/>
      <c r="AG392" s="37">
        <v>0.63163031686888249</v>
      </c>
    </row>
    <row r="393" spans="1:33" x14ac:dyDescent="0.3">
      <c r="A393" s="42"/>
      <c r="B393" s="42"/>
      <c r="C393" s="42"/>
      <c r="D393" s="26">
        <v>7.6</v>
      </c>
      <c r="E393" s="26">
        <v>7.2</v>
      </c>
      <c r="F393" s="26">
        <v>23</v>
      </c>
      <c r="G393" s="26">
        <v>19</v>
      </c>
      <c r="H393" s="26">
        <v>0.38</v>
      </c>
      <c r="I393" s="26">
        <v>125.1</v>
      </c>
      <c r="J393" s="26">
        <v>103.5</v>
      </c>
      <c r="K393" s="28">
        <f t="shared" si="151"/>
        <v>1.2086956521739129</v>
      </c>
      <c r="L393" s="26">
        <v>0.28999999999999998</v>
      </c>
      <c r="M393" s="27"/>
      <c r="N393" s="27">
        <f t="shared" si="152"/>
        <v>0.94491999999999998</v>
      </c>
      <c r="O393" s="27">
        <f t="shared" si="153"/>
        <v>0.96631162390064473</v>
      </c>
      <c r="P393" s="27">
        <f t="shared" si="154"/>
        <v>0.28210381182608696</v>
      </c>
      <c r="Q393" s="27">
        <f t="shared" si="155"/>
        <v>3.4338573135717136</v>
      </c>
      <c r="R393" s="27">
        <f t="shared" si="156"/>
        <v>1.0728190799272728</v>
      </c>
      <c r="S393" s="28">
        <f t="shared" si="159"/>
        <v>28.10869615189899</v>
      </c>
      <c r="T393" s="28">
        <f t="shared" si="157"/>
        <v>0.2919387543816741</v>
      </c>
      <c r="U393" s="27">
        <f t="shared" si="158"/>
        <v>0.37342449811112677</v>
      </c>
      <c r="V393" s="26">
        <v>1</v>
      </c>
      <c r="W393" s="28">
        <f t="shared" si="160"/>
        <v>1.2791193101513343</v>
      </c>
      <c r="X393" s="27">
        <f t="shared" si="161"/>
        <v>19</v>
      </c>
      <c r="Y393" s="27">
        <f t="shared" si="162"/>
        <v>0.22752127412392165</v>
      </c>
      <c r="Z393" s="28">
        <f t="shared" si="163"/>
        <v>0.5899907856959945</v>
      </c>
      <c r="AA393" s="36">
        <f t="shared" si="164"/>
        <v>0.56217392303797975</v>
      </c>
      <c r="AB393" s="36">
        <f t="shared" si="165"/>
        <v>0</v>
      </c>
      <c r="AC393" s="36">
        <f t="shared" si="166"/>
        <v>0</v>
      </c>
      <c r="AD393" s="37"/>
      <c r="AE393" s="37">
        <v>0.40223715794947129</v>
      </c>
      <c r="AF393" s="37"/>
      <c r="AG393" s="37">
        <v>0.44813733866342448</v>
      </c>
    </row>
    <row r="394" spans="1:33" x14ac:dyDescent="0.3">
      <c r="A394" s="42"/>
      <c r="B394" s="42"/>
      <c r="C394" s="42"/>
      <c r="D394" s="26">
        <v>7.6</v>
      </c>
      <c r="E394" s="26">
        <v>19.2</v>
      </c>
      <c r="F394" s="26">
        <v>38</v>
      </c>
      <c r="G394" s="26">
        <v>29</v>
      </c>
      <c r="H394" s="26">
        <v>0.38</v>
      </c>
      <c r="I394" s="26">
        <v>371.3</v>
      </c>
      <c r="J394" s="26">
        <v>232</v>
      </c>
      <c r="K394" s="28">
        <f t="shared" si="151"/>
        <v>1.6004310344827586</v>
      </c>
      <c r="L394" s="26">
        <v>0.26</v>
      </c>
      <c r="M394" s="27"/>
      <c r="N394" s="27">
        <f t="shared" si="152"/>
        <v>0.66135999999999995</v>
      </c>
      <c r="O394" s="27">
        <f t="shared" si="153"/>
        <v>0.96631162390064473</v>
      </c>
      <c r="P394" s="27">
        <f t="shared" si="154"/>
        <v>0.26143988403448276</v>
      </c>
      <c r="Q394" s="27">
        <f t="shared" si="155"/>
        <v>4.6370504164880719</v>
      </c>
      <c r="R394" s="27">
        <f t="shared" si="156"/>
        <v>1.1461697794069006</v>
      </c>
      <c r="S394" s="28">
        <f t="shared" si="159"/>
        <v>48.191502033950293</v>
      </c>
      <c r="T394" s="28">
        <f t="shared" si="157"/>
        <v>0.27055442319853928</v>
      </c>
      <c r="U394" s="27">
        <f t="shared" si="158"/>
        <v>0.28168947413384426</v>
      </c>
      <c r="V394" s="26">
        <v>0</v>
      </c>
      <c r="W394" s="28">
        <f t="shared" si="160"/>
        <v>5</v>
      </c>
      <c r="X394" s="27">
        <f t="shared" si="161"/>
        <v>29</v>
      </c>
      <c r="Y394" s="27">
        <f t="shared" si="162"/>
        <v>-5.7675710382616447</v>
      </c>
      <c r="Z394" s="28">
        <f t="shared" si="163"/>
        <v>4.0211094688165187E-9</v>
      </c>
      <c r="AA394" s="36">
        <f t="shared" si="164"/>
        <v>0.96383004067900591</v>
      </c>
      <c r="AB394" s="36">
        <f t="shared" si="165"/>
        <v>0</v>
      </c>
      <c r="AC394" s="36">
        <f t="shared" si="166"/>
        <v>1</v>
      </c>
      <c r="AD394" s="37"/>
      <c r="AE394" s="37">
        <v>8.8809866154472963E-2</v>
      </c>
      <c r="AF394" s="37"/>
      <c r="AG394" s="37">
        <v>0.20405433057114739</v>
      </c>
    </row>
    <row r="395" spans="1:33" x14ac:dyDescent="0.3">
      <c r="A395" s="42"/>
      <c r="B395" s="42"/>
      <c r="C395" s="42"/>
      <c r="D395" s="26">
        <v>7.6</v>
      </c>
      <c r="E395" s="26">
        <v>3.8</v>
      </c>
      <c r="F395" s="26">
        <v>15</v>
      </c>
      <c r="G395" s="26">
        <v>30</v>
      </c>
      <c r="H395" s="26">
        <v>0.38</v>
      </c>
      <c r="I395" s="26">
        <v>74.099999999999994</v>
      </c>
      <c r="J395" s="26">
        <v>51.5</v>
      </c>
      <c r="K395" s="28">
        <f t="shared" si="151"/>
        <v>1.4388349514563106</v>
      </c>
      <c r="L395" s="26">
        <v>0.35</v>
      </c>
      <c r="M395" s="27"/>
      <c r="N395" s="27">
        <f t="shared" si="152"/>
        <v>0.97092999999999996</v>
      </c>
      <c r="O395" s="27">
        <f t="shared" si="153"/>
        <v>0.96631162390064473</v>
      </c>
      <c r="P395" s="27">
        <f t="shared" si="154"/>
        <v>0.34506098079611652</v>
      </c>
      <c r="Q395" s="27">
        <f t="shared" si="155"/>
        <v>4.7062381229592694</v>
      </c>
      <c r="R395" s="27">
        <f t="shared" si="156"/>
        <v>1.1543167672515497</v>
      </c>
      <c r="S395" s="28">
        <f t="shared" si="159"/>
        <v>22.020989631732515</v>
      </c>
      <c r="T395" s="28">
        <f t="shared" si="157"/>
        <v>0.3570907896183968</v>
      </c>
      <c r="U395" s="27">
        <f t="shared" si="158"/>
        <v>0.24230866238393561</v>
      </c>
      <c r="V395" s="26">
        <v>1</v>
      </c>
      <c r="W395" s="28">
        <f t="shared" si="160"/>
        <v>0.67856318176920072</v>
      </c>
      <c r="X395" s="27">
        <f t="shared" si="161"/>
        <v>30</v>
      </c>
      <c r="Y395" s="27">
        <f t="shared" si="162"/>
        <v>3.0048171268611252</v>
      </c>
      <c r="Z395" s="28">
        <f t="shared" si="163"/>
        <v>0.99867129714349179</v>
      </c>
      <c r="AA395" s="36">
        <f t="shared" si="164"/>
        <v>0.44041979263465031</v>
      </c>
      <c r="AB395" s="36">
        <f t="shared" si="165"/>
        <v>1</v>
      </c>
      <c r="AC395" s="36">
        <f t="shared" si="166"/>
        <v>0</v>
      </c>
      <c r="AD395" s="37"/>
      <c r="AE395" s="37">
        <v>0.75683878849181696</v>
      </c>
      <c r="AF395" s="37"/>
      <c r="AG395" s="37">
        <v>0.53540893661173006</v>
      </c>
    </row>
    <row r="396" spans="1:33" x14ac:dyDescent="0.3">
      <c r="A396" s="42"/>
      <c r="B396" s="42"/>
      <c r="C396" s="42"/>
      <c r="D396" s="26">
        <v>7.6</v>
      </c>
      <c r="E396" s="26">
        <v>5.8</v>
      </c>
      <c r="F396" s="26">
        <v>14</v>
      </c>
      <c r="G396" s="26">
        <v>30</v>
      </c>
      <c r="H396" s="26">
        <v>0.38</v>
      </c>
      <c r="I396" s="26">
        <v>115.1</v>
      </c>
      <c r="J396" s="26">
        <v>73</v>
      </c>
      <c r="K396" s="28">
        <f t="shared" si="151"/>
        <v>1.5767123287671232</v>
      </c>
      <c r="L396" s="26">
        <v>0.38</v>
      </c>
      <c r="M396" s="27"/>
      <c r="N396" s="27">
        <f t="shared" si="152"/>
        <v>0.95562999999999998</v>
      </c>
      <c r="O396" s="27">
        <f t="shared" si="153"/>
        <v>0.96631162390064473</v>
      </c>
      <c r="P396" s="27">
        <f t="shared" si="154"/>
        <v>0.37216813987671232</v>
      </c>
      <c r="Q396" s="27">
        <f t="shared" si="155"/>
        <v>4.7062381229592694</v>
      </c>
      <c r="R396" s="27">
        <f t="shared" si="156"/>
        <v>1.1543167672515497</v>
      </c>
      <c r="S396" s="28">
        <f t="shared" si="159"/>
        <v>20.866672864480968</v>
      </c>
      <c r="T396" s="28">
        <f t="shared" si="157"/>
        <v>0.38514298148914566</v>
      </c>
      <c r="U396" s="27">
        <f t="shared" si="158"/>
        <v>0.22648715436291467</v>
      </c>
      <c r="V396" s="26">
        <v>1</v>
      </c>
      <c r="W396" s="28">
        <f t="shared" si="160"/>
        <v>0.58805992903520599</v>
      </c>
      <c r="X396" s="27">
        <f t="shared" si="161"/>
        <v>30</v>
      </c>
      <c r="Y396" s="27">
        <f t="shared" si="162"/>
        <v>4.2708047932156177</v>
      </c>
      <c r="Z396" s="28">
        <f t="shared" si="163"/>
        <v>0.99999026155825177</v>
      </c>
      <c r="AA396" s="36">
        <f t="shared" si="164"/>
        <v>0.41733345728961935</v>
      </c>
      <c r="AB396" s="36">
        <f t="shared" si="165"/>
        <v>1</v>
      </c>
      <c r="AC396" s="36">
        <f t="shared" si="166"/>
        <v>0</v>
      </c>
      <c r="AD396" s="37"/>
      <c r="AE396" s="37">
        <v>0.74769230921837759</v>
      </c>
      <c r="AF396" s="37"/>
      <c r="AG396" s="37">
        <v>0.82272066098249008</v>
      </c>
    </row>
    <row r="397" spans="1:33" x14ac:dyDescent="0.3">
      <c r="A397" s="42"/>
      <c r="B397" s="42"/>
      <c r="C397" s="42"/>
      <c r="D397" s="26">
        <v>7.6</v>
      </c>
      <c r="E397" s="26">
        <v>18.8</v>
      </c>
      <c r="F397" s="26">
        <v>63</v>
      </c>
      <c r="G397" s="26">
        <v>16</v>
      </c>
      <c r="H397" s="26">
        <v>0.38</v>
      </c>
      <c r="I397" s="26">
        <v>378.9</v>
      </c>
      <c r="J397" s="26">
        <v>209.2</v>
      </c>
      <c r="K397" s="28">
        <f t="shared" si="151"/>
        <v>1.8111854684512427</v>
      </c>
      <c r="L397" s="26">
        <v>0.28999999999999998</v>
      </c>
      <c r="M397" s="27"/>
      <c r="N397" s="27">
        <f t="shared" si="152"/>
        <v>0.67203999999999986</v>
      </c>
      <c r="O397" s="27">
        <f t="shared" si="153"/>
        <v>0.96631162390064473</v>
      </c>
      <c r="P397" s="27">
        <f t="shared" si="154"/>
        <v>0.30064570330783935</v>
      </c>
      <c r="Q397" s="27">
        <f t="shared" si="155"/>
        <v>2.7671350306678164</v>
      </c>
      <c r="R397" s="27">
        <f t="shared" si="156"/>
        <v>1.054</v>
      </c>
      <c r="S397" s="28">
        <f t="shared" si="159"/>
        <v>50</v>
      </c>
      <c r="T397" s="28">
        <f t="shared" si="157"/>
        <v>0.31112706902380333</v>
      </c>
      <c r="U397" s="27">
        <f t="shared" si="158"/>
        <v>0.30303870636902364</v>
      </c>
      <c r="V397" s="26">
        <v>0</v>
      </c>
      <c r="W397" s="28">
        <f t="shared" si="160"/>
        <v>5</v>
      </c>
      <c r="X397" s="27">
        <f t="shared" si="161"/>
        <v>16</v>
      </c>
      <c r="Y397" s="27">
        <f t="shared" si="162"/>
        <v>-14.099265026698943</v>
      </c>
      <c r="Z397" s="28">
        <f t="shared" si="163"/>
        <v>1.918727354129395E-45</v>
      </c>
      <c r="AA397" s="36">
        <f t="shared" si="164"/>
        <v>1</v>
      </c>
      <c r="AB397" s="36">
        <f t="shared" si="165"/>
        <v>0</v>
      </c>
      <c r="AC397" s="36">
        <f t="shared" si="166"/>
        <v>1</v>
      </c>
      <c r="AD397" s="37"/>
      <c r="AE397" s="37">
        <v>5.2351639970551964E-2</v>
      </c>
      <c r="AF397" s="37"/>
      <c r="AG397" s="37">
        <v>6.5843069215006794E-2</v>
      </c>
    </row>
    <row r="398" spans="1:33" x14ac:dyDescent="0.3">
      <c r="A398" s="42"/>
      <c r="B398" s="42"/>
      <c r="C398" s="42"/>
      <c r="D398" s="26">
        <v>7.6</v>
      </c>
      <c r="E398" s="26">
        <v>14.8</v>
      </c>
      <c r="F398" s="26">
        <v>36</v>
      </c>
      <c r="G398" s="26">
        <v>35</v>
      </c>
      <c r="H398" s="26">
        <v>0.38</v>
      </c>
      <c r="I398" s="26">
        <v>302.7</v>
      </c>
      <c r="J398" s="26">
        <v>176.2</v>
      </c>
      <c r="K398" s="28">
        <f t="shared" si="151"/>
        <v>1.7179341657207718</v>
      </c>
      <c r="L398" s="26">
        <v>0.33</v>
      </c>
      <c r="M398" s="27"/>
      <c r="N398" s="27">
        <f t="shared" si="152"/>
        <v>0.77883999999999987</v>
      </c>
      <c r="O398" s="27">
        <f t="shared" si="153"/>
        <v>0.96631162390064473</v>
      </c>
      <c r="P398" s="27">
        <f t="shared" si="154"/>
        <v>0.33048497387060161</v>
      </c>
      <c r="Q398" s="27">
        <f t="shared" si="155"/>
        <v>5</v>
      </c>
      <c r="R398" s="27">
        <f t="shared" si="156"/>
        <v>1.2</v>
      </c>
      <c r="S398" s="28">
        <f t="shared" si="159"/>
        <v>48.199999999999996</v>
      </c>
      <c r="T398" s="28">
        <f t="shared" si="157"/>
        <v>0.34200662156640038</v>
      </c>
      <c r="U398" s="27">
        <f t="shared" si="158"/>
        <v>0.2817945334393207</v>
      </c>
      <c r="V398" s="26">
        <v>0</v>
      </c>
      <c r="W398" s="28">
        <f t="shared" si="160"/>
        <v>5</v>
      </c>
      <c r="X398" s="27">
        <f t="shared" si="161"/>
        <v>35</v>
      </c>
      <c r="Y398" s="27">
        <f t="shared" si="162"/>
        <v>-4.5928682316148137</v>
      </c>
      <c r="Z398" s="28">
        <f t="shared" si="163"/>
        <v>2.1859756681560393E-6</v>
      </c>
      <c r="AA398" s="36">
        <f t="shared" si="164"/>
        <v>0.96399999999999997</v>
      </c>
      <c r="AB398" s="36">
        <f t="shared" si="165"/>
        <v>0</v>
      </c>
      <c r="AC398" s="36">
        <f t="shared" si="166"/>
        <v>1</v>
      </c>
      <c r="AD398" s="37"/>
      <c r="AE398" s="37">
        <v>5.539234069326824E-2</v>
      </c>
      <c r="AF398" s="37"/>
      <c r="AG398" s="37">
        <v>6.7852035552537965E-2</v>
      </c>
    </row>
    <row r="399" spans="1:33" x14ac:dyDescent="0.3">
      <c r="A399" s="42"/>
      <c r="B399" s="42"/>
      <c r="C399" s="42"/>
      <c r="D399" s="26">
        <v>7.6</v>
      </c>
      <c r="E399" s="26">
        <v>4.2</v>
      </c>
      <c r="F399" s="26">
        <v>8</v>
      </c>
      <c r="G399" s="26">
        <v>32</v>
      </c>
      <c r="H399" s="26">
        <v>0.67</v>
      </c>
      <c r="I399" s="26">
        <v>76.7</v>
      </c>
      <c r="J399" s="26">
        <v>46.7</v>
      </c>
      <c r="K399" s="28">
        <f t="shared" si="151"/>
        <v>1.6423982869379015</v>
      </c>
      <c r="L399" s="26">
        <v>0.71</v>
      </c>
      <c r="M399" s="27"/>
      <c r="N399" s="27">
        <f t="shared" si="152"/>
        <v>0.96787000000000001</v>
      </c>
      <c r="O399" s="27">
        <f t="shared" si="153"/>
        <v>0.96631162390064473</v>
      </c>
      <c r="P399" s="27">
        <f t="shared" si="154"/>
        <v>0.69228300705567458</v>
      </c>
      <c r="Q399" s="27">
        <f t="shared" si="155"/>
        <v>4.8281005285266305</v>
      </c>
      <c r="R399" s="27">
        <f t="shared" si="156"/>
        <v>1.1710193359837562</v>
      </c>
      <c r="S399" s="28">
        <f t="shared" si="159"/>
        <v>14.196255216396679</v>
      </c>
      <c r="T399" s="28">
        <f t="shared" si="157"/>
        <v>0.71641796490161491</v>
      </c>
      <c r="U399" s="27">
        <f t="shared" si="158"/>
        <v>0.15208335700909903</v>
      </c>
      <c r="V399" s="26">
        <v>1</v>
      </c>
      <c r="W399" s="28">
        <f t="shared" si="160"/>
        <v>0.21228300302322053</v>
      </c>
      <c r="X399" s="27">
        <f t="shared" si="161"/>
        <v>32</v>
      </c>
      <c r="Y399" s="27">
        <f t="shared" si="162"/>
        <v>9.1486564591468618</v>
      </c>
      <c r="Z399" s="28">
        <f t="shared" si="163"/>
        <v>1</v>
      </c>
      <c r="AA399" s="36">
        <f t="shared" si="164"/>
        <v>0.28392510432793361</v>
      </c>
      <c r="AB399" s="36">
        <f t="shared" si="165"/>
        <v>1</v>
      </c>
      <c r="AC399" s="36">
        <f t="shared" si="166"/>
        <v>0</v>
      </c>
      <c r="AD399" s="37"/>
      <c r="AE399" s="37">
        <v>0.7401267206897697</v>
      </c>
      <c r="AF399" s="37"/>
      <c r="AG399" s="37">
        <v>0.63375225492245058</v>
      </c>
    </row>
    <row r="400" spans="1:33" x14ac:dyDescent="0.3">
      <c r="A400" s="42"/>
      <c r="B400" s="42"/>
      <c r="C400" s="42"/>
      <c r="D400" s="26">
        <v>7.6</v>
      </c>
      <c r="E400" s="26">
        <v>8.6</v>
      </c>
      <c r="F400" s="26">
        <v>18</v>
      </c>
      <c r="G400" s="26">
        <v>29</v>
      </c>
      <c r="H400" s="26">
        <v>0.67</v>
      </c>
      <c r="I400" s="26">
        <v>163.19999999999999</v>
      </c>
      <c r="J400" s="26">
        <v>90</v>
      </c>
      <c r="K400" s="28">
        <f t="shared" si="151"/>
        <v>1.8133333333333332</v>
      </c>
      <c r="L400" s="26">
        <v>0.74</v>
      </c>
      <c r="M400" s="27"/>
      <c r="N400" s="27">
        <f t="shared" si="152"/>
        <v>0.93420999999999998</v>
      </c>
      <c r="O400" s="27">
        <f t="shared" si="153"/>
        <v>0.96631162390064473</v>
      </c>
      <c r="P400" s="27">
        <f t="shared" si="154"/>
        <v>0.73775186506666668</v>
      </c>
      <c r="Q400" s="27">
        <f t="shared" si="155"/>
        <v>4.6370504164880719</v>
      </c>
      <c r="R400" s="27">
        <f t="shared" si="156"/>
        <v>1.1461697794069006</v>
      </c>
      <c r="S400" s="28">
        <f t="shared" si="159"/>
        <v>25.268106445812283</v>
      </c>
      <c r="T400" s="28">
        <f t="shared" si="157"/>
        <v>0.76347199683745259</v>
      </c>
      <c r="U400" s="27">
        <f t="shared" si="158"/>
        <v>0.29725810071204628</v>
      </c>
      <c r="V400" s="26">
        <v>1</v>
      </c>
      <c r="W400" s="28">
        <f t="shared" si="160"/>
        <v>0.38935036509968313</v>
      </c>
      <c r="X400" s="27">
        <f t="shared" si="161"/>
        <v>29</v>
      </c>
      <c r="Y400" s="27">
        <f t="shared" si="162"/>
        <v>6.3193096208264823</v>
      </c>
      <c r="Z400" s="28">
        <f t="shared" si="163"/>
        <v>0.99999999986863275</v>
      </c>
      <c r="AA400" s="36">
        <f t="shared" si="164"/>
        <v>0.50536212891624566</v>
      </c>
      <c r="AB400" s="36">
        <f t="shared" si="165"/>
        <v>1</v>
      </c>
      <c r="AC400" s="36">
        <f t="shared" si="166"/>
        <v>0</v>
      </c>
      <c r="AD400" s="37"/>
      <c r="AE400" s="37">
        <v>0.77293885517149841</v>
      </c>
      <c r="AF400" s="37"/>
      <c r="AG400" s="37">
        <v>0.73349518538444181</v>
      </c>
    </row>
    <row r="401" spans="1:33" x14ac:dyDescent="0.3">
      <c r="A401" s="42"/>
      <c r="B401" s="42"/>
      <c r="C401" s="42"/>
      <c r="D401" s="26">
        <v>7.6</v>
      </c>
      <c r="E401" s="26">
        <v>11.2</v>
      </c>
      <c r="F401" s="26">
        <v>23</v>
      </c>
      <c r="G401" s="26">
        <v>33</v>
      </c>
      <c r="H401" s="26">
        <v>0.67</v>
      </c>
      <c r="I401" s="26">
        <v>216.7</v>
      </c>
      <c r="J401" s="26">
        <v>118</v>
      </c>
      <c r="K401" s="28">
        <f t="shared" si="151"/>
        <v>1.8364406779661016</v>
      </c>
      <c r="L401" s="26">
        <v>0.71</v>
      </c>
      <c r="M401" s="27"/>
      <c r="N401" s="27">
        <f t="shared" si="152"/>
        <v>0.87495999999999996</v>
      </c>
      <c r="O401" s="27">
        <f t="shared" si="153"/>
        <v>0.96631162390064473</v>
      </c>
      <c r="P401" s="27">
        <f t="shared" si="154"/>
        <v>0.69976668505084749</v>
      </c>
      <c r="Q401" s="27">
        <f t="shared" si="155"/>
        <v>4.8818683604776183</v>
      </c>
      <c r="R401" s="27">
        <f t="shared" si="156"/>
        <v>1.179570567335755</v>
      </c>
      <c r="S401" s="28">
        <f t="shared" si="159"/>
        <v>32.011991409199986</v>
      </c>
      <c r="T401" s="28">
        <f t="shared" si="157"/>
        <v>0.72416254523167867</v>
      </c>
      <c r="U401" s="27">
        <f t="shared" si="158"/>
        <v>0.73551685570299929</v>
      </c>
      <c r="V401" s="26">
        <v>0</v>
      </c>
      <c r="W401" s="28">
        <f t="shared" si="160"/>
        <v>5</v>
      </c>
      <c r="X401" s="27">
        <f t="shared" si="161"/>
        <v>33</v>
      </c>
      <c r="Y401" s="27">
        <f t="shared" si="162"/>
        <v>4.1526927857115332</v>
      </c>
      <c r="Z401" s="28">
        <f t="shared" si="163"/>
        <v>0.99998357071343114</v>
      </c>
      <c r="AA401" s="36">
        <f t="shared" si="164"/>
        <v>0.64023982818399972</v>
      </c>
      <c r="AB401" s="36">
        <f t="shared" si="165"/>
        <v>0</v>
      </c>
      <c r="AC401" s="36">
        <f t="shared" si="166"/>
        <v>1</v>
      </c>
      <c r="AD401" s="37"/>
      <c r="AE401" s="37">
        <v>0.56991955809022388</v>
      </c>
      <c r="AF401" s="37"/>
      <c r="AG401" s="37">
        <v>0.68722175816737918</v>
      </c>
    </row>
    <row r="402" spans="1:33" x14ac:dyDescent="0.3">
      <c r="A402" s="42"/>
      <c r="B402" s="42"/>
      <c r="C402" s="42"/>
      <c r="D402" s="26">
        <v>7.6</v>
      </c>
      <c r="E402" s="26">
        <v>12.2</v>
      </c>
      <c r="F402" s="26">
        <v>36</v>
      </c>
      <c r="G402" s="26">
        <v>32</v>
      </c>
      <c r="H402" s="26">
        <v>0.67</v>
      </c>
      <c r="I402" s="26">
        <v>238.2</v>
      </c>
      <c r="J402" s="26">
        <v>129.69999999999999</v>
      </c>
      <c r="K402" s="28">
        <f t="shared" si="151"/>
        <v>1.8365458750963763</v>
      </c>
      <c r="L402" s="26">
        <v>0.69</v>
      </c>
      <c r="M402" s="27"/>
      <c r="N402" s="27">
        <f t="shared" si="152"/>
        <v>0.84826000000000001</v>
      </c>
      <c r="O402" s="27">
        <f t="shared" si="153"/>
        <v>0.96631162390064473</v>
      </c>
      <c r="P402" s="27">
        <f t="shared" si="154"/>
        <v>0.67845168994602933</v>
      </c>
      <c r="Q402" s="27">
        <f t="shared" si="155"/>
        <v>4.8281005285266305</v>
      </c>
      <c r="R402" s="27">
        <f t="shared" si="156"/>
        <v>1.1710193359837562</v>
      </c>
      <c r="S402" s="28">
        <f t="shared" si="159"/>
        <v>46.984796623941854</v>
      </c>
      <c r="T402" s="28">
        <f t="shared" si="157"/>
        <v>0.70210444867398913</v>
      </c>
      <c r="U402" s="27">
        <f t="shared" si="158"/>
        <v>0.26621101802515135</v>
      </c>
      <c r="V402" s="26">
        <v>0</v>
      </c>
      <c r="W402" s="28">
        <f t="shared" si="160"/>
        <v>5</v>
      </c>
      <c r="X402" s="27">
        <f t="shared" si="161"/>
        <v>32</v>
      </c>
      <c r="Y402" s="27">
        <f t="shared" si="162"/>
        <v>-1.2488778867970349</v>
      </c>
      <c r="Z402" s="28">
        <f t="shared" si="163"/>
        <v>0.10585487037900873</v>
      </c>
      <c r="AA402" s="36">
        <f t="shared" si="164"/>
        <v>0.93969593247883709</v>
      </c>
      <c r="AB402" s="36">
        <f t="shared" si="165"/>
        <v>0</v>
      </c>
      <c r="AC402" s="36">
        <f t="shared" si="166"/>
        <v>1</v>
      </c>
      <c r="AD402" s="37"/>
      <c r="AE402" s="37">
        <v>0.14472760948513755</v>
      </c>
      <c r="AF402" s="37"/>
      <c r="AG402" s="37">
        <v>0.24331820351219247</v>
      </c>
    </row>
    <row r="403" spans="1:33" x14ac:dyDescent="0.3">
      <c r="A403" s="42"/>
      <c r="B403" s="42"/>
      <c r="C403" s="42"/>
      <c r="D403" s="26">
        <v>7.6</v>
      </c>
      <c r="E403" s="26">
        <v>13.2</v>
      </c>
      <c r="F403" s="26">
        <v>28</v>
      </c>
      <c r="G403" s="26">
        <v>35</v>
      </c>
      <c r="H403" s="26">
        <v>0.67</v>
      </c>
      <c r="I403" s="26">
        <v>259.7</v>
      </c>
      <c r="J403" s="26">
        <v>141.4</v>
      </c>
      <c r="K403" s="28">
        <f t="shared" si="151"/>
        <v>1.8366336633663365</v>
      </c>
      <c r="L403" s="26">
        <v>0.67</v>
      </c>
      <c r="M403" s="27"/>
      <c r="N403" s="27">
        <f t="shared" si="152"/>
        <v>0.82155999999999996</v>
      </c>
      <c r="O403" s="27">
        <f t="shared" si="153"/>
        <v>0.96631162390064473</v>
      </c>
      <c r="P403" s="27">
        <f t="shared" si="154"/>
        <v>0.6571280197029703</v>
      </c>
      <c r="Q403" s="27">
        <f t="shared" si="155"/>
        <v>5</v>
      </c>
      <c r="R403" s="27">
        <f t="shared" si="156"/>
        <v>1.2</v>
      </c>
      <c r="S403" s="28">
        <f t="shared" si="159"/>
        <v>38.6</v>
      </c>
      <c r="T403" s="28">
        <f t="shared" si="157"/>
        <v>0.68003737453802537</v>
      </c>
      <c r="U403" s="27">
        <f t="shared" si="158"/>
        <v>6.380378464246754E-2</v>
      </c>
      <c r="V403" s="26">
        <v>1</v>
      </c>
      <c r="W403" s="28">
        <f t="shared" si="160"/>
        <v>5</v>
      </c>
      <c r="X403" s="27">
        <f t="shared" si="161"/>
        <v>35</v>
      </c>
      <c r="Y403" s="27">
        <f t="shared" si="162"/>
        <v>1.8741582472158957</v>
      </c>
      <c r="Z403" s="28">
        <f t="shared" si="163"/>
        <v>0.96954569148613767</v>
      </c>
      <c r="AA403" s="36">
        <f t="shared" si="164"/>
        <v>0.77200000000000002</v>
      </c>
      <c r="AB403" s="36">
        <f t="shared" si="165"/>
        <v>0</v>
      </c>
      <c r="AC403" s="36">
        <f t="shared" si="166"/>
        <v>0</v>
      </c>
      <c r="AD403" s="37"/>
      <c r="AE403" s="37">
        <v>0.36137506625904003</v>
      </c>
      <c r="AF403" s="37"/>
      <c r="AG403" s="37">
        <v>0.42589297526617403</v>
      </c>
    </row>
    <row r="404" spans="1:33" x14ac:dyDescent="0.3">
      <c r="A404" s="42"/>
      <c r="B404" s="42"/>
      <c r="C404" s="42"/>
      <c r="D404" s="26">
        <v>7.6</v>
      </c>
      <c r="E404" s="26">
        <v>14.2</v>
      </c>
      <c r="F404" s="26">
        <v>58</v>
      </c>
      <c r="G404" s="26">
        <v>32</v>
      </c>
      <c r="H404" s="26">
        <v>0.67</v>
      </c>
      <c r="I404" s="26">
        <v>281.5</v>
      </c>
      <c r="J404" s="26">
        <v>153.4</v>
      </c>
      <c r="K404" s="28">
        <f t="shared" si="151"/>
        <v>1.8350717079530638</v>
      </c>
      <c r="L404" s="26">
        <v>0.64</v>
      </c>
      <c r="M404" s="27"/>
      <c r="N404" s="27">
        <f t="shared" si="152"/>
        <v>0.7948599999999999</v>
      </c>
      <c r="O404" s="27">
        <f t="shared" si="153"/>
        <v>0.96631162390064473</v>
      </c>
      <c r="P404" s="27">
        <f t="shared" si="154"/>
        <v>0.63523123008474569</v>
      </c>
      <c r="Q404" s="27">
        <f t="shared" si="155"/>
        <v>4.8281005285266305</v>
      </c>
      <c r="R404" s="27">
        <f t="shared" si="156"/>
        <v>1.1710193359837562</v>
      </c>
      <c r="S404" s="28">
        <f t="shared" si="159"/>
        <v>50</v>
      </c>
      <c r="T404" s="28">
        <f t="shared" si="157"/>
        <v>0.65737720045273884</v>
      </c>
      <c r="U404" s="27">
        <f t="shared" si="158"/>
        <v>0.30303870636902364</v>
      </c>
      <c r="V404" s="26">
        <v>0</v>
      </c>
      <c r="W404" s="28">
        <f t="shared" si="160"/>
        <v>5</v>
      </c>
      <c r="X404" s="27">
        <f t="shared" si="161"/>
        <v>32</v>
      </c>
      <c r="Y404" s="27">
        <f t="shared" si="162"/>
        <v>-10.534739592814381</v>
      </c>
      <c r="Z404" s="28">
        <f t="shared" si="163"/>
        <v>2.987420572083199E-26</v>
      </c>
      <c r="AA404" s="36">
        <f t="shared" si="164"/>
        <v>1</v>
      </c>
      <c r="AB404" s="36">
        <f t="shared" si="165"/>
        <v>0</v>
      </c>
      <c r="AC404" s="36">
        <f t="shared" si="166"/>
        <v>1</v>
      </c>
      <c r="AD404" s="37"/>
      <c r="AE404" s="37">
        <v>0.25824801169854433</v>
      </c>
      <c r="AF404" s="37"/>
      <c r="AG404" s="37">
        <v>0.35834819884533803</v>
      </c>
    </row>
    <row r="405" spans="1:33" x14ac:dyDescent="0.3">
      <c r="A405" s="42"/>
      <c r="B405" s="42"/>
      <c r="C405" s="42"/>
      <c r="D405" s="26">
        <v>7.6</v>
      </c>
      <c r="E405" s="26">
        <v>14.2</v>
      </c>
      <c r="F405" s="26">
        <v>19</v>
      </c>
      <c r="G405" s="26">
        <v>34</v>
      </c>
      <c r="H405" s="26">
        <v>0.67</v>
      </c>
      <c r="I405" s="26">
        <v>291.39999999999998</v>
      </c>
      <c r="J405" s="26">
        <v>159.4</v>
      </c>
      <c r="K405" s="28">
        <f t="shared" si="151"/>
        <v>1.8281053952321202</v>
      </c>
      <c r="L405" s="26">
        <v>0.64</v>
      </c>
      <c r="M405" s="27"/>
      <c r="N405" s="27">
        <f t="shared" si="152"/>
        <v>0.7948599999999999</v>
      </c>
      <c r="O405" s="27">
        <f t="shared" si="153"/>
        <v>0.96631162390064473</v>
      </c>
      <c r="P405" s="27">
        <f t="shared" si="154"/>
        <v>0.63281976061480549</v>
      </c>
      <c r="Q405" s="27">
        <f t="shared" si="155"/>
        <v>4.9314848948208478</v>
      </c>
      <c r="R405" s="27">
        <f t="shared" si="156"/>
        <v>1.1882523644247402</v>
      </c>
      <c r="S405" s="28">
        <f t="shared" si="159"/>
        <v>27.508279818890912</v>
      </c>
      <c r="T405" s="28">
        <f t="shared" si="157"/>
        <v>0.65488166028712846</v>
      </c>
      <c r="U405" s="27">
        <f t="shared" si="158"/>
        <v>0.35329544020558051</v>
      </c>
      <c r="V405" s="26">
        <v>1</v>
      </c>
      <c r="W405" s="28">
        <f t="shared" si="160"/>
        <v>0.53947981998866867</v>
      </c>
      <c r="X405" s="27">
        <f t="shared" si="161"/>
        <v>34</v>
      </c>
      <c r="Y405" s="27">
        <f t="shared" si="162"/>
        <v>5.6990750154548211</v>
      </c>
      <c r="Z405" s="28">
        <f t="shared" si="163"/>
        <v>0.9999999939770392</v>
      </c>
      <c r="AA405" s="36">
        <f t="shared" si="164"/>
        <v>0.55016559637781826</v>
      </c>
      <c r="AB405" s="36">
        <f t="shared" si="165"/>
        <v>1</v>
      </c>
      <c r="AC405" s="36">
        <f t="shared" si="166"/>
        <v>0</v>
      </c>
      <c r="AD405" s="37"/>
      <c r="AE405" s="37">
        <v>0.82520250689579899</v>
      </c>
      <c r="AF405" s="37"/>
      <c r="AG405" s="37">
        <v>0.71846547859355658</v>
      </c>
    </row>
    <row r="406" spans="1:33" x14ac:dyDescent="0.3">
      <c r="A406" s="42"/>
      <c r="B406" s="42"/>
      <c r="C406" s="42"/>
      <c r="D406" s="26">
        <v>7.6</v>
      </c>
      <c r="E406" s="26">
        <v>13.2</v>
      </c>
      <c r="F406" s="26">
        <v>20</v>
      </c>
      <c r="G406" s="26">
        <v>16</v>
      </c>
      <c r="H406" s="26">
        <v>0.67</v>
      </c>
      <c r="I406" s="26">
        <v>270.2</v>
      </c>
      <c r="J406" s="26">
        <v>145.6</v>
      </c>
      <c r="K406" s="28">
        <f t="shared" si="151"/>
        <v>1.8557692307692308</v>
      </c>
      <c r="L406" s="26">
        <v>0.67</v>
      </c>
      <c r="M406" s="27"/>
      <c r="N406" s="27">
        <f t="shared" si="152"/>
        <v>0.82155999999999996</v>
      </c>
      <c r="O406" s="27">
        <f t="shared" si="153"/>
        <v>0.96631162390064473</v>
      </c>
      <c r="P406" s="27">
        <f t="shared" si="154"/>
        <v>0.66397452250000011</v>
      </c>
      <c r="Q406" s="27">
        <f t="shared" si="155"/>
        <v>2.7671350306678164</v>
      </c>
      <c r="R406" s="27">
        <f t="shared" si="156"/>
        <v>1.054</v>
      </c>
      <c r="S406" s="28">
        <f t="shared" si="159"/>
        <v>23.847135030667818</v>
      </c>
      <c r="T406" s="28">
        <f t="shared" si="157"/>
        <v>0.68712256592731347</v>
      </c>
      <c r="U406" s="27">
        <f t="shared" si="158"/>
        <v>0.27076204186698904</v>
      </c>
      <c r="V406" s="26">
        <v>1</v>
      </c>
      <c r="W406" s="28">
        <f t="shared" si="160"/>
        <v>0.39405202986104715</v>
      </c>
      <c r="X406" s="27">
        <f t="shared" si="161"/>
        <v>16</v>
      </c>
      <c r="Y406" s="27">
        <f t="shared" si="162"/>
        <v>6.2579957322579052</v>
      </c>
      <c r="Z406" s="28">
        <f t="shared" si="163"/>
        <v>0.99999999980502174</v>
      </c>
      <c r="AA406" s="36">
        <f t="shared" si="164"/>
        <v>0.47694270061335636</v>
      </c>
      <c r="AB406" s="36">
        <f t="shared" si="165"/>
        <v>1</v>
      </c>
      <c r="AC406" s="36">
        <f t="shared" si="166"/>
        <v>0</v>
      </c>
      <c r="AD406" s="37"/>
      <c r="AE406" s="37">
        <v>0.92134007560618381</v>
      </c>
      <c r="AF406" s="37"/>
      <c r="AG406" s="37">
        <v>0.73262123806446211</v>
      </c>
    </row>
    <row r="407" spans="1:33" x14ac:dyDescent="0.3">
      <c r="A407" s="42"/>
      <c r="B407" s="42"/>
      <c r="C407" s="42"/>
      <c r="D407" s="26">
        <v>7.6</v>
      </c>
      <c r="E407" s="26">
        <v>14.2</v>
      </c>
      <c r="F407" s="26">
        <v>20</v>
      </c>
      <c r="G407" s="26">
        <v>21</v>
      </c>
      <c r="H407" s="26">
        <v>0.67</v>
      </c>
      <c r="I407" s="26">
        <v>291.89999999999998</v>
      </c>
      <c r="J407" s="26">
        <v>157.5</v>
      </c>
      <c r="K407" s="28">
        <f t="shared" si="151"/>
        <v>1.8533333333333333</v>
      </c>
      <c r="L407" s="26">
        <v>0.65</v>
      </c>
      <c r="M407" s="27"/>
      <c r="N407" s="27">
        <f t="shared" si="152"/>
        <v>0.7948599999999999</v>
      </c>
      <c r="O407" s="27">
        <f t="shared" si="153"/>
        <v>0.96631162390064473</v>
      </c>
      <c r="P407" s="27">
        <f t="shared" si="154"/>
        <v>0.64155270226666661</v>
      </c>
      <c r="Q407" s="27">
        <f t="shared" si="155"/>
        <v>3.7778724140058317</v>
      </c>
      <c r="R407" s="27">
        <f t="shared" si="156"/>
        <v>1.0862340895940727</v>
      </c>
      <c r="S407" s="28">
        <f t="shared" si="159"/>
        <v>25.502554205887286</v>
      </c>
      <c r="T407" s="28">
        <f t="shared" si="157"/>
        <v>0.66391905716393462</v>
      </c>
      <c r="U407" s="27">
        <f t="shared" si="158"/>
        <v>0.3021456916804503</v>
      </c>
      <c r="V407" s="26">
        <v>1</v>
      </c>
      <c r="W407" s="28">
        <f t="shared" si="160"/>
        <v>0.45509416911622796</v>
      </c>
      <c r="X407" s="27">
        <f t="shared" si="161"/>
        <v>21</v>
      </c>
      <c r="Y407" s="27">
        <f t="shared" si="162"/>
        <v>5.9554424154652361</v>
      </c>
      <c r="Z407" s="28">
        <f t="shared" si="163"/>
        <v>0.99999999870315393</v>
      </c>
      <c r="AA407" s="36">
        <f t="shared" si="164"/>
        <v>0.51005108411774569</v>
      </c>
      <c r="AB407" s="36">
        <f t="shared" si="165"/>
        <v>1</v>
      </c>
      <c r="AC407" s="36">
        <f t="shared" si="166"/>
        <v>0</v>
      </c>
      <c r="AD407" s="37"/>
      <c r="AE407" s="37">
        <v>0.89165057325376451</v>
      </c>
      <c r="AF407" s="37"/>
      <c r="AG407" s="37">
        <v>0.72043422622950748</v>
      </c>
    </row>
    <row r="408" spans="1:33" x14ac:dyDescent="0.3">
      <c r="A408" s="42"/>
      <c r="B408" s="42"/>
      <c r="C408" s="42"/>
      <c r="D408" s="26">
        <v>7.6</v>
      </c>
      <c r="E408" s="26">
        <v>15.2</v>
      </c>
      <c r="F408" s="26">
        <v>15</v>
      </c>
      <c r="G408" s="26">
        <v>19</v>
      </c>
      <c r="H408" s="26">
        <v>0.67</v>
      </c>
      <c r="I408" s="26">
        <v>313.2</v>
      </c>
      <c r="J408" s="26">
        <v>169</v>
      </c>
      <c r="K408" s="28">
        <f t="shared" si="151"/>
        <v>1.8532544378698224</v>
      </c>
      <c r="L408" s="26">
        <v>0.62</v>
      </c>
      <c r="M408" s="27"/>
      <c r="N408" s="27">
        <f t="shared" si="152"/>
        <v>0.76815999999999995</v>
      </c>
      <c r="O408" s="27">
        <f t="shared" si="153"/>
        <v>0.96631162390064473</v>
      </c>
      <c r="P408" s="27">
        <f t="shared" si="154"/>
        <v>0.61997602707692312</v>
      </c>
      <c r="Q408" s="27">
        <f t="shared" si="155"/>
        <v>3.4338573135717136</v>
      </c>
      <c r="R408" s="27">
        <f t="shared" si="156"/>
        <v>1.0728190799272728</v>
      </c>
      <c r="S408" s="28">
        <f t="shared" si="159"/>
        <v>19.526143512480807</v>
      </c>
      <c r="T408" s="28">
        <f t="shared" si="157"/>
        <v>0.64159015760806837</v>
      </c>
      <c r="U408" s="27">
        <f t="shared" si="158"/>
        <v>0.20959435429241544</v>
      </c>
      <c r="V408" s="26">
        <v>1</v>
      </c>
      <c r="W408" s="28">
        <f t="shared" si="160"/>
        <v>0.32667950374084676</v>
      </c>
      <c r="X408" s="27">
        <f t="shared" si="161"/>
        <v>19</v>
      </c>
      <c r="Y408" s="27">
        <f t="shared" si="162"/>
        <v>7.9721338481097739</v>
      </c>
      <c r="Z408" s="28">
        <f t="shared" si="163"/>
        <v>0.99999999999999922</v>
      </c>
      <c r="AA408" s="36">
        <f t="shared" si="164"/>
        <v>0.39052287024961613</v>
      </c>
      <c r="AB408" s="36">
        <f t="shared" si="165"/>
        <v>1</v>
      </c>
      <c r="AC408" s="36">
        <f t="shared" si="166"/>
        <v>0</v>
      </c>
      <c r="AD408" s="37"/>
      <c r="AE408" s="37">
        <v>0.83804541198674953</v>
      </c>
      <c r="AF408" s="37"/>
      <c r="AG408" s="37">
        <v>0.74000327176812897</v>
      </c>
    </row>
    <row r="409" spans="1:33" x14ac:dyDescent="0.3">
      <c r="A409" s="42"/>
      <c r="B409" s="42"/>
      <c r="C409" s="42"/>
      <c r="D409" s="26">
        <v>7.6</v>
      </c>
      <c r="E409" s="26">
        <v>2.8</v>
      </c>
      <c r="F409" s="26">
        <v>9</v>
      </c>
      <c r="G409" s="26">
        <v>31</v>
      </c>
      <c r="H409" s="26">
        <v>0.67</v>
      </c>
      <c r="I409" s="26">
        <v>55.2</v>
      </c>
      <c r="J409" s="26">
        <v>43.1</v>
      </c>
      <c r="K409" s="28">
        <f t="shared" si="151"/>
        <v>1.2807424593967518</v>
      </c>
      <c r="L409" s="26">
        <v>0.55000000000000004</v>
      </c>
      <c r="M409" s="27"/>
      <c r="N409" s="27">
        <f t="shared" si="152"/>
        <v>0.97858000000000001</v>
      </c>
      <c r="O409" s="27">
        <f t="shared" si="153"/>
        <v>0.96631162390064473</v>
      </c>
      <c r="P409" s="27">
        <f t="shared" si="154"/>
        <v>0.54581605030162417</v>
      </c>
      <c r="Q409" s="27">
        <f t="shared" si="155"/>
        <v>4.7697280085108265</v>
      </c>
      <c r="R409" s="27">
        <f t="shared" si="156"/>
        <v>1.1626006952477308</v>
      </c>
      <c r="S409" s="28">
        <f t="shared" si="159"/>
        <v>15.233134265740404</v>
      </c>
      <c r="T409" s="28">
        <f t="shared" si="157"/>
        <v>0.56484475277071122</v>
      </c>
      <c r="U409" s="27">
        <f t="shared" si="158"/>
        <v>0.16240747236000197</v>
      </c>
      <c r="V409" s="26">
        <v>1</v>
      </c>
      <c r="W409" s="28">
        <f t="shared" si="160"/>
        <v>0.28752585832363819</v>
      </c>
      <c r="X409" s="27">
        <f t="shared" si="161"/>
        <v>31</v>
      </c>
      <c r="Y409" s="27">
        <f t="shared" si="162"/>
        <v>7.4800812090338891</v>
      </c>
      <c r="Z409" s="28">
        <f t="shared" si="163"/>
        <v>0.99999999999996281</v>
      </c>
      <c r="AA409" s="36">
        <f t="shared" si="164"/>
        <v>0.30466268531480806</v>
      </c>
      <c r="AB409" s="36">
        <f t="shared" si="165"/>
        <v>1</v>
      </c>
      <c r="AC409" s="36">
        <f t="shared" si="166"/>
        <v>0</v>
      </c>
      <c r="AD409" s="37"/>
      <c r="AE409" s="37">
        <v>0.72635223986734876</v>
      </c>
      <c r="AF409" s="37"/>
      <c r="AG409" s="37">
        <v>0.63631547194845106</v>
      </c>
    </row>
    <row r="410" spans="1:33" x14ac:dyDescent="0.3">
      <c r="A410" s="42"/>
      <c r="B410" s="42"/>
      <c r="C410" s="42"/>
      <c r="D410" s="26">
        <v>7.6</v>
      </c>
      <c r="E410" s="26">
        <v>3.8</v>
      </c>
      <c r="F410" s="26">
        <v>18</v>
      </c>
      <c r="G410" s="26">
        <v>19</v>
      </c>
      <c r="H410" s="26">
        <v>0.67</v>
      </c>
      <c r="I410" s="26">
        <v>75.8</v>
      </c>
      <c r="J410" s="26">
        <v>54</v>
      </c>
      <c r="K410" s="28">
        <f t="shared" si="151"/>
        <v>1.4037037037037037</v>
      </c>
      <c r="L410" s="26">
        <v>0.6</v>
      </c>
      <c r="M410" s="27"/>
      <c r="N410" s="27">
        <f t="shared" si="152"/>
        <v>0.97092999999999996</v>
      </c>
      <c r="O410" s="27">
        <f t="shared" si="153"/>
        <v>0.96631162390064473</v>
      </c>
      <c r="P410" s="27">
        <f t="shared" si="154"/>
        <v>0.59354209512962952</v>
      </c>
      <c r="Q410" s="27">
        <f t="shared" si="155"/>
        <v>3.4338573135717136</v>
      </c>
      <c r="R410" s="27">
        <f t="shared" si="156"/>
        <v>1.0728190799272728</v>
      </c>
      <c r="S410" s="28">
        <f t="shared" si="159"/>
        <v>22.744600752262624</v>
      </c>
      <c r="T410" s="28">
        <f t="shared" si="157"/>
        <v>0.61423466348642097</v>
      </c>
      <c r="U410" s="27">
        <f t="shared" si="158"/>
        <v>0.25299838362470439</v>
      </c>
      <c r="V410" s="26">
        <v>1</v>
      </c>
      <c r="W410" s="28">
        <f t="shared" si="160"/>
        <v>0.4118920644899382</v>
      </c>
      <c r="X410" s="27">
        <f t="shared" si="161"/>
        <v>19</v>
      </c>
      <c r="Y410" s="27">
        <f t="shared" si="162"/>
        <v>4.9981441166310585</v>
      </c>
      <c r="Z410" s="28">
        <f t="shared" si="163"/>
        <v>0.99999971057641024</v>
      </c>
      <c r="AA410" s="36">
        <f t="shared" si="164"/>
        <v>0.45489201504525245</v>
      </c>
      <c r="AB410" s="36">
        <f t="shared" si="165"/>
        <v>1</v>
      </c>
      <c r="AC410" s="36">
        <f t="shared" si="166"/>
        <v>0</v>
      </c>
      <c r="AD410" s="37"/>
      <c r="AE410" s="37">
        <v>0.87496324056503083</v>
      </c>
      <c r="AF410" s="37"/>
      <c r="AG410" s="37">
        <v>0.70284081440768498</v>
      </c>
    </row>
    <row r="411" spans="1:33" x14ac:dyDescent="0.3">
      <c r="A411" s="42"/>
      <c r="B411" s="42"/>
      <c r="C411" s="42"/>
      <c r="D411" s="26">
        <v>7.6</v>
      </c>
      <c r="E411" s="26">
        <v>3.8</v>
      </c>
      <c r="F411" s="26">
        <v>4</v>
      </c>
      <c r="G411" s="26">
        <v>31</v>
      </c>
      <c r="H411" s="26">
        <v>0.67</v>
      </c>
      <c r="I411" s="26">
        <v>58.9</v>
      </c>
      <c r="J411" s="26">
        <v>56.9</v>
      </c>
      <c r="K411" s="28">
        <f t="shared" si="151"/>
        <v>1.0351493848857645</v>
      </c>
      <c r="L411" s="26">
        <v>0.45</v>
      </c>
      <c r="M411" s="27"/>
      <c r="N411" s="27">
        <f t="shared" si="152"/>
        <v>0.97092999999999996</v>
      </c>
      <c r="O411" s="27">
        <f t="shared" si="153"/>
        <v>0.96631162390064473</v>
      </c>
      <c r="P411" s="27">
        <f t="shared" si="154"/>
        <v>0.43770258143233748</v>
      </c>
      <c r="Q411" s="27">
        <f t="shared" si="155"/>
        <v>4.7697280085108265</v>
      </c>
      <c r="R411" s="27">
        <f t="shared" si="156"/>
        <v>1.1626006952477308</v>
      </c>
      <c r="S411" s="28">
        <f t="shared" si="159"/>
        <v>9.4201307895017496</v>
      </c>
      <c r="T411" s="28">
        <f t="shared" si="157"/>
        <v>0.45296214037609639</v>
      </c>
      <c r="U411" s="27">
        <f t="shared" si="158"/>
        <v>0.10804282382284565</v>
      </c>
      <c r="V411" s="26">
        <v>1</v>
      </c>
      <c r="W411" s="28">
        <f t="shared" si="160"/>
        <v>0.23852506466244008</v>
      </c>
      <c r="X411" s="27">
        <f t="shared" si="161"/>
        <v>31</v>
      </c>
      <c r="Y411" s="27">
        <f t="shared" si="162"/>
        <v>8.8532179743119777</v>
      </c>
      <c r="Z411" s="28">
        <f t="shared" si="163"/>
        <v>1</v>
      </c>
      <c r="AA411" s="36">
        <f t="shared" si="164"/>
        <v>0.18840261579003501</v>
      </c>
      <c r="AB411" s="36">
        <f t="shared" si="165"/>
        <v>1</v>
      </c>
      <c r="AC411" s="36">
        <f t="shared" si="166"/>
        <v>0</v>
      </c>
      <c r="AD411" s="37"/>
      <c r="AE411" s="37">
        <v>0.91800553880135805</v>
      </c>
      <c r="AF411" s="37"/>
      <c r="AG411" s="37">
        <v>0.39854453016563801</v>
      </c>
    </row>
    <row r="412" spans="1:33" x14ac:dyDescent="0.3">
      <c r="A412" s="42"/>
      <c r="B412" s="42"/>
      <c r="C412" s="42"/>
      <c r="D412" s="26">
        <v>7.6</v>
      </c>
      <c r="E412" s="26">
        <v>7.2</v>
      </c>
      <c r="F412" s="26">
        <v>18</v>
      </c>
      <c r="G412" s="26">
        <v>26</v>
      </c>
      <c r="H412" s="26">
        <v>0.67</v>
      </c>
      <c r="I412" s="26">
        <v>131.4</v>
      </c>
      <c r="J412" s="26">
        <v>96</v>
      </c>
      <c r="K412" s="28">
        <f t="shared" si="151"/>
        <v>1.3687500000000001</v>
      </c>
      <c r="L412" s="26">
        <v>0.56999999999999995</v>
      </c>
      <c r="M412" s="27"/>
      <c r="N412" s="27">
        <f t="shared" si="152"/>
        <v>0.94491999999999998</v>
      </c>
      <c r="O412" s="27">
        <f t="shared" si="153"/>
        <v>0.96631162390064473</v>
      </c>
      <c r="P412" s="27">
        <f t="shared" si="154"/>
        <v>0.56325795337500006</v>
      </c>
      <c r="Q412" s="27">
        <f t="shared" si="155"/>
        <v>4.3882692946874364</v>
      </c>
      <c r="R412" s="27">
        <f t="shared" si="156"/>
        <v>1.1225745073534124</v>
      </c>
      <c r="S412" s="28">
        <f t="shared" si="159"/>
        <v>24.59461042704886</v>
      </c>
      <c r="T412" s="28">
        <f t="shared" si="157"/>
        <v>0.58289473027483085</v>
      </c>
      <c r="U412" s="27">
        <f t="shared" si="158"/>
        <v>0.28409498751272361</v>
      </c>
      <c r="V412" s="26">
        <v>1</v>
      </c>
      <c r="W412" s="28">
        <f t="shared" si="160"/>
        <v>0.48738644005028964</v>
      </c>
      <c r="X412" s="27">
        <f t="shared" si="161"/>
        <v>26</v>
      </c>
      <c r="Y412" s="27">
        <f t="shared" si="162"/>
        <v>5.2119489655654148</v>
      </c>
      <c r="Z412" s="28">
        <f t="shared" si="163"/>
        <v>0.99999990656651905</v>
      </c>
      <c r="AA412" s="36">
        <f t="shared" si="164"/>
        <v>0.4918922085409772</v>
      </c>
      <c r="AB412" s="36">
        <f t="shared" si="165"/>
        <v>1</v>
      </c>
      <c r="AC412" s="36">
        <f t="shared" si="166"/>
        <v>0</v>
      </c>
      <c r="AD412" s="37"/>
      <c r="AE412" s="37">
        <v>0.90180793407555038</v>
      </c>
      <c r="AF412" s="37"/>
      <c r="AG412" s="37">
        <v>0.81753677875345221</v>
      </c>
    </row>
    <row r="413" spans="1:33" x14ac:dyDescent="0.3">
      <c r="A413" s="42"/>
      <c r="B413" s="42"/>
      <c r="C413" s="42"/>
      <c r="D413" s="26">
        <v>7.6</v>
      </c>
      <c r="E413" s="26">
        <v>8.1999999999999993</v>
      </c>
      <c r="F413" s="26">
        <v>22</v>
      </c>
      <c r="G413" s="26">
        <v>33</v>
      </c>
      <c r="H413" s="26">
        <v>0.67</v>
      </c>
      <c r="I413" s="26">
        <v>153</v>
      </c>
      <c r="J413" s="26">
        <v>107.9</v>
      </c>
      <c r="K413" s="28">
        <f t="shared" si="151"/>
        <v>1.417979610750695</v>
      </c>
      <c r="L413" s="26">
        <v>0.59</v>
      </c>
      <c r="M413" s="27"/>
      <c r="N413" s="27">
        <f t="shared" si="152"/>
        <v>0.93727000000000005</v>
      </c>
      <c r="O413" s="27">
        <f t="shared" si="153"/>
        <v>0.96631162390064473</v>
      </c>
      <c r="P413" s="27">
        <f t="shared" si="154"/>
        <v>0.57879245602409646</v>
      </c>
      <c r="Q413" s="27">
        <f t="shared" si="155"/>
        <v>4.8818683604776183</v>
      </c>
      <c r="R413" s="27">
        <f t="shared" si="156"/>
        <v>1.179570567335755</v>
      </c>
      <c r="S413" s="28">
        <f t="shared" si="159"/>
        <v>30.832420841864231</v>
      </c>
      <c r="T413" s="28">
        <f t="shared" si="157"/>
        <v>0.59897080994195651</v>
      </c>
      <c r="U413" s="27">
        <f t="shared" si="158"/>
        <v>0.53948732513560871</v>
      </c>
      <c r="V413" s="26">
        <v>1</v>
      </c>
      <c r="W413" s="28">
        <f t="shared" si="160"/>
        <v>5</v>
      </c>
      <c r="X413" s="27">
        <f t="shared" si="161"/>
        <v>33</v>
      </c>
      <c r="Y413" s="27">
        <f t="shared" si="162"/>
        <v>3.5129701200939545</v>
      </c>
      <c r="Z413" s="28">
        <f t="shared" si="163"/>
        <v>0.99977843634656915</v>
      </c>
      <c r="AA413" s="36">
        <f t="shared" si="164"/>
        <v>0.61664841683728466</v>
      </c>
      <c r="AB413" s="36">
        <f t="shared" si="165"/>
        <v>0</v>
      </c>
      <c r="AC413" s="36">
        <f t="shared" si="166"/>
        <v>0</v>
      </c>
      <c r="AD413" s="37"/>
      <c r="AE413" s="37">
        <v>0.6191135501312347</v>
      </c>
      <c r="AF413" s="37"/>
      <c r="AG413" s="37">
        <v>0.46035633583591079</v>
      </c>
    </row>
    <row r="414" spans="1:33" x14ac:dyDescent="0.3">
      <c r="A414" s="42"/>
      <c r="B414" s="42"/>
      <c r="C414" s="42"/>
      <c r="D414" s="26">
        <v>7.6</v>
      </c>
      <c r="E414" s="26">
        <v>9.1999999999999993</v>
      </c>
      <c r="F414" s="26">
        <v>41</v>
      </c>
      <c r="G414" s="26">
        <v>27</v>
      </c>
      <c r="H414" s="26">
        <v>0.67</v>
      </c>
      <c r="I414" s="26">
        <v>174.9</v>
      </c>
      <c r="J414" s="26">
        <v>120</v>
      </c>
      <c r="K414" s="28">
        <f t="shared" si="151"/>
        <v>1.4575</v>
      </c>
      <c r="L414" s="26">
        <v>0.59</v>
      </c>
      <c r="M414" s="27"/>
      <c r="N414" s="27">
        <f t="shared" si="152"/>
        <v>0.92835999999999996</v>
      </c>
      <c r="O414" s="27">
        <f t="shared" si="153"/>
        <v>0.96631162390064473</v>
      </c>
      <c r="P414" s="27">
        <f t="shared" si="154"/>
        <v>0.58926838685000005</v>
      </c>
      <c r="Q414" s="27">
        <f t="shared" si="155"/>
        <v>4.4788620104201051</v>
      </c>
      <c r="R414" s="27">
        <f t="shared" si="156"/>
        <v>1.1302961154130791</v>
      </c>
      <c r="S414" s="28">
        <f t="shared" si="159"/>
        <v>50</v>
      </c>
      <c r="T414" s="28">
        <f t="shared" si="157"/>
        <v>0.60981196156095097</v>
      </c>
      <c r="U414" s="27">
        <f t="shared" si="158"/>
        <v>0.30303870636902364</v>
      </c>
      <c r="V414" s="26">
        <v>0</v>
      </c>
      <c r="W414" s="28">
        <f t="shared" si="160"/>
        <v>5</v>
      </c>
      <c r="X414" s="27">
        <f t="shared" si="161"/>
        <v>27</v>
      </c>
      <c r="Y414" s="27">
        <f t="shared" si="162"/>
        <v>-3.7432548029608261</v>
      </c>
      <c r="Z414" s="28">
        <f t="shared" si="163"/>
        <v>9.0825928686020214E-5</v>
      </c>
      <c r="AA414" s="36">
        <f t="shared" si="164"/>
        <v>1</v>
      </c>
      <c r="AB414" s="36">
        <f t="shared" si="165"/>
        <v>0</v>
      </c>
      <c r="AC414" s="36">
        <f t="shared" si="166"/>
        <v>1</v>
      </c>
      <c r="AD414" s="37"/>
      <c r="AE414" s="37">
        <v>8.7161441168732659E-2</v>
      </c>
      <c r="AF414" s="37"/>
      <c r="AG414" s="37">
        <v>0.28786090434574224</v>
      </c>
    </row>
    <row r="415" spans="1:33" x14ac:dyDescent="0.3">
      <c r="A415" s="42"/>
      <c r="B415" s="42"/>
      <c r="C415" s="42"/>
      <c r="D415" s="26">
        <v>7.6</v>
      </c>
      <c r="E415" s="26">
        <v>10.199999999999999</v>
      </c>
      <c r="F415" s="26">
        <v>22</v>
      </c>
      <c r="G415" s="26">
        <v>26</v>
      </c>
      <c r="H415" s="26">
        <v>0.67</v>
      </c>
      <c r="I415" s="26">
        <v>197.3</v>
      </c>
      <c r="J415" s="26">
        <v>132.5</v>
      </c>
      <c r="K415" s="28">
        <f t="shared" si="151"/>
        <v>1.4890566037735851</v>
      </c>
      <c r="L415" s="26">
        <v>0.59</v>
      </c>
      <c r="M415" s="27"/>
      <c r="N415" s="27">
        <f t="shared" si="152"/>
        <v>0.90165999999999991</v>
      </c>
      <c r="O415" s="27">
        <f t="shared" si="153"/>
        <v>0.96631162390064473</v>
      </c>
      <c r="P415" s="27">
        <f t="shared" si="154"/>
        <v>0.58471221953962271</v>
      </c>
      <c r="Q415" s="27">
        <f t="shared" si="155"/>
        <v>4.3882692946874364</v>
      </c>
      <c r="R415" s="27">
        <f t="shared" si="156"/>
        <v>1.1225745073534124</v>
      </c>
      <c r="S415" s="28">
        <f t="shared" si="159"/>
        <v>29.084908456462507</v>
      </c>
      <c r="T415" s="28">
        <f t="shared" si="157"/>
        <v>0.60509695327823387</v>
      </c>
      <c r="U415" s="27">
        <f t="shared" si="158"/>
        <v>0.41434206012135921</v>
      </c>
      <c r="V415" s="26">
        <v>1</v>
      </c>
      <c r="W415" s="28">
        <f t="shared" si="160"/>
        <v>0.68475317529955848</v>
      </c>
      <c r="X415" s="27">
        <f t="shared" si="161"/>
        <v>26</v>
      </c>
      <c r="Y415" s="27">
        <f t="shared" si="162"/>
        <v>4.2023922887420087</v>
      </c>
      <c r="Z415" s="28">
        <f t="shared" si="163"/>
        <v>0.99998679455365358</v>
      </c>
      <c r="AA415" s="36">
        <f t="shared" si="164"/>
        <v>0.5816981691292501</v>
      </c>
      <c r="AB415" s="36">
        <f t="shared" si="165"/>
        <v>1</v>
      </c>
      <c r="AC415" s="36">
        <f t="shared" si="166"/>
        <v>0</v>
      </c>
      <c r="AD415" s="37"/>
      <c r="AE415" s="37">
        <v>0.65451072238231978</v>
      </c>
      <c r="AF415" s="37"/>
      <c r="AG415" s="37">
        <v>0.56975013237644345</v>
      </c>
    </row>
    <row r="416" spans="1:33" x14ac:dyDescent="0.3">
      <c r="A416" s="42"/>
      <c r="B416" s="42"/>
      <c r="C416" s="42"/>
      <c r="D416" s="26">
        <v>7.6</v>
      </c>
      <c r="E416" s="26">
        <v>3.8</v>
      </c>
      <c r="F416" s="26">
        <v>16</v>
      </c>
      <c r="G416" s="26">
        <v>19</v>
      </c>
      <c r="H416" s="26">
        <v>0.67</v>
      </c>
      <c r="I416" s="26">
        <v>73.7</v>
      </c>
      <c r="J416" s="26">
        <v>46.5</v>
      </c>
      <c r="K416" s="28">
        <f t="shared" si="151"/>
        <v>1.5849462365591398</v>
      </c>
      <c r="L416" s="26">
        <v>0.68</v>
      </c>
      <c r="M416" s="27"/>
      <c r="N416" s="27">
        <f t="shared" si="152"/>
        <v>0.97092999999999996</v>
      </c>
      <c r="O416" s="27">
        <f t="shared" si="153"/>
        <v>0.96631162390064473</v>
      </c>
      <c r="P416" s="27">
        <f t="shared" si="154"/>
        <v>0.67017869044086031</v>
      </c>
      <c r="Q416" s="27">
        <f t="shared" si="155"/>
        <v>3.4338573135717136</v>
      </c>
      <c r="R416" s="27">
        <f t="shared" si="156"/>
        <v>1.0728190799272728</v>
      </c>
      <c r="S416" s="28">
        <f t="shared" ref="S416:S443" si="167">IF(Q416+R416*F416&lt;=50,Q416+R416*F416,50)</f>
        <v>20.598962592408078</v>
      </c>
      <c r="T416" s="28">
        <f t="shared" si="157"/>
        <v>0.69354302883742136</v>
      </c>
      <c r="U416" s="27">
        <f t="shared" si="158"/>
        <v>0.2229997005164947</v>
      </c>
      <c r="V416" s="26">
        <v>1</v>
      </c>
      <c r="W416" s="28">
        <f t="shared" ref="W416:W443" si="168">IF(S416&lt;=30,U416/T416,5)</f>
        <v>0.32153693605760364</v>
      </c>
      <c r="X416" s="27">
        <f t="shared" ref="X416:X443" si="169">IF(G416&lt;5,5,IF(G416&gt;35,35,G416))</f>
        <v>19</v>
      </c>
      <c r="Y416" s="27">
        <f t="shared" ref="Y416:Y443" si="170">-(F416*(1+0.004*X416)-13.32*LN(P416)-29.53*LN(D416)-3.7*LN(J416/100)+0.05*X416+16.85)/2.7</f>
        <v>6.1893527492259652</v>
      </c>
      <c r="Z416" s="28">
        <f t="shared" ref="Z416:Z443" si="171">_xlfn.NORM.S.DIST(Y416,TRUE)</f>
        <v>0.99999999969794118</v>
      </c>
      <c r="AA416" s="36">
        <f t="shared" ref="AA416:AA443" si="172">S416/50</f>
        <v>0.41197925184816159</v>
      </c>
      <c r="AB416" s="36">
        <f t="shared" ref="AB416:AB443" si="173">IF(AND(V416=1,W416&lt;=1),1,0)</f>
        <v>1</v>
      </c>
      <c r="AC416" s="36">
        <f t="shared" ref="AC416:AC443" si="174">IF(AND(V416=0,W416&gt;1),1,0)</f>
        <v>0</v>
      </c>
      <c r="AD416" s="37"/>
      <c r="AE416" s="37">
        <v>0.98777432046141345</v>
      </c>
      <c r="AF416" s="37"/>
      <c r="AG416" s="37">
        <v>0.81635547172921397</v>
      </c>
    </row>
    <row r="417" spans="1:33" x14ac:dyDescent="0.3">
      <c r="A417" s="42"/>
      <c r="B417" s="42"/>
      <c r="C417" s="42"/>
      <c r="D417" s="26">
        <v>7.6</v>
      </c>
      <c r="E417" s="26">
        <v>9.8000000000000007</v>
      </c>
      <c r="F417" s="26">
        <v>15</v>
      </c>
      <c r="G417" s="26">
        <v>23</v>
      </c>
      <c r="H417" s="26">
        <v>0.67</v>
      </c>
      <c r="I417" s="26">
        <v>198.9</v>
      </c>
      <c r="J417" s="26">
        <v>112.8</v>
      </c>
      <c r="K417" s="28">
        <f t="shared" si="151"/>
        <v>1.7632978723404256</v>
      </c>
      <c r="L417" s="26">
        <v>0.71</v>
      </c>
      <c r="M417" s="27"/>
      <c r="N417" s="27">
        <f t="shared" si="152"/>
        <v>0.91233999999999993</v>
      </c>
      <c r="O417" s="27">
        <f t="shared" si="153"/>
        <v>0.96631162390064473</v>
      </c>
      <c r="P417" s="27">
        <f t="shared" si="154"/>
        <v>0.7006006872606384</v>
      </c>
      <c r="Q417" s="27">
        <f t="shared" si="155"/>
        <v>4.0585743151227893</v>
      </c>
      <c r="R417" s="27">
        <f t="shared" si="156"/>
        <v>1.1003041250361925</v>
      </c>
      <c r="S417" s="28">
        <f t="shared" si="167"/>
        <v>20.563136190665677</v>
      </c>
      <c r="T417" s="28">
        <f t="shared" si="157"/>
        <v>0.72502562313446151</v>
      </c>
      <c r="U417" s="27">
        <f t="shared" si="158"/>
        <v>0.22253763000138257</v>
      </c>
      <c r="V417" s="26">
        <v>1</v>
      </c>
      <c r="W417" s="28">
        <f t="shared" si="168"/>
        <v>0.30693760730730929</v>
      </c>
      <c r="X417" s="27">
        <f t="shared" si="169"/>
        <v>23</v>
      </c>
      <c r="Y417" s="27">
        <f t="shared" si="170"/>
        <v>7.8582902128259642</v>
      </c>
      <c r="Z417" s="28">
        <f t="shared" si="171"/>
        <v>0.999999999999998</v>
      </c>
      <c r="AA417" s="36">
        <f t="shared" si="172"/>
        <v>0.41126272381331352</v>
      </c>
      <c r="AB417" s="36">
        <f t="shared" si="173"/>
        <v>1</v>
      </c>
      <c r="AC417" s="36">
        <f t="shared" si="174"/>
        <v>0</v>
      </c>
      <c r="AD417" s="37"/>
      <c r="AE417" s="37">
        <v>0.99375550929996748</v>
      </c>
      <c r="AF417" s="37"/>
      <c r="AG417" s="37">
        <v>0.92689483097772052</v>
      </c>
    </row>
    <row r="418" spans="1:33" x14ac:dyDescent="0.3">
      <c r="A418" s="42"/>
      <c r="B418" s="42"/>
      <c r="C418" s="42"/>
      <c r="D418" s="26">
        <v>7.6</v>
      </c>
      <c r="E418" s="26">
        <v>10.8</v>
      </c>
      <c r="F418" s="26">
        <v>17</v>
      </c>
      <c r="G418" s="26">
        <v>18</v>
      </c>
      <c r="H418" s="26">
        <v>0.67</v>
      </c>
      <c r="I418" s="26">
        <v>219.8</v>
      </c>
      <c r="J418" s="26">
        <v>123.9</v>
      </c>
      <c r="K418" s="28">
        <f t="shared" si="151"/>
        <v>1.7740112994350283</v>
      </c>
      <c r="L418" s="26">
        <v>0.7</v>
      </c>
      <c r="M418" s="27"/>
      <c r="N418" s="27">
        <f t="shared" si="152"/>
        <v>0.88563999999999987</v>
      </c>
      <c r="O418" s="27">
        <f t="shared" si="153"/>
        <v>0.96631162390064473</v>
      </c>
      <c r="P418" s="27">
        <f t="shared" si="154"/>
        <v>0.68422945242937849</v>
      </c>
      <c r="Q418" s="27">
        <f t="shared" si="155"/>
        <v>3.2335488424157086</v>
      </c>
      <c r="R418" s="27">
        <f t="shared" si="156"/>
        <v>1.066367532368147</v>
      </c>
      <c r="S418" s="28">
        <f t="shared" si="167"/>
        <v>21.361796892674207</v>
      </c>
      <c r="T418" s="28">
        <f t="shared" si="157"/>
        <v>0.70808364041756611</v>
      </c>
      <c r="U418" s="27">
        <f t="shared" si="158"/>
        <v>0.23310827624718647</v>
      </c>
      <c r="V418" s="26">
        <v>1</v>
      </c>
      <c r="W418" s="28">
        <f t="shared" si="168"/>
        <v>0.3292100861272822</v>
      </c>
      <c r="X418" s="27">
        <f t="shared" si="169"/>
        <v>18</v>
      </c>
      <c r="Y418" s="27">
        <f t="shared" si="170"/>
        <v>7.2798931310688699</v>
      </c>
      <c r="Z418" s="28">
        <f t="shared" si="171"/>
        <v>0.99999999999983291</v>
      </c>
      <c r="AA418" s="36">
        <f t="shared" si="172"/>
        <v>0.42723593785348413</v>
      </c>
      <c r="AB418" s="36">
        <f t="shared" si="173"/>
        <v>1</v>
      </c>
      <c r="AC418" s="36">
        <f t="shared" si="174"/>
        <v>0</v>
      </c>
      <c r="AD418" s="37"/>
      <c r="AE418" s="37">
        <v>0.99344471801498702</v>
      </c>
      <c r="AF418" s="37"/>
      <c r="AG418" s="37">
        <v>0.88697882825282137</v>
      </c>
    </row>
    <row r="419" spans="1:33" x14ac:dyDescent="0.3">
      <c r="A419" s="42"/>
      <c r="B419" s="42"/>
      <c r="C419" s="42"/>
      <c r="D419" s="26">
        <v>7.6</v>
      </c>
      <c r="E419" s="26">
        <v>15.8</v>
      </c>
      <c r="F419" s="26">
        <v>25</v>
      </c>
      <c r="G419" s="26">
        <v>18</v>
      </c>
      <c r="H419" s="26">
        <v>0.67</v>
      </c>
      <c r="I419" s="26">
        <v>323</v>
      </c>
      <c r="J419" s="26">
        <v>178.1</v>
      </c>
      <c r="K419" s="28">
        <f t="shared" si="151"/>
        <v>1.8135878719820326</v>
      </c>
      <c r="L419" s="26">
        <v>0.59</v>
      </c>
      <c r="M419" s="27"/>
      <c r="N419" s="27">
        <f t="shared" si="152"/>
        <v>0.75213999999999981</v>
      </c>
      <c r="O419" s="27">
        <f t="shared" si="153"/>
        <v>0.96631162390064473</v>
      </c>
      <c r="P419" s="27">
        <f t="shared" si="154"/>
        <v>0.59405334817518241</v>
      </c>
      <c r="Q419" s="27">
        <f t="shared" si="155"/>
        <v>3.2335488424157086</v>
      </c>
      <c r="R419" s="27">
        <f t="shared" si="156"/>
        <v>1.066367532368147</v>
      </c>
      <c r="S419" s="28">
        <f t="shared" si="167"/>
        <v>29.892737151619382</v>
      </c>
      <c r="T419" s="28">
        <f t="shared" si="157"/>
        <v>0.6147637402696321</v>
      </c>
      <c r="U419" s="27">
        <f t="shared" si="158"/>
        <v>0.46032153456297997</v>
      </c>
      <c r="V419" s="26">
        <v>1</v>
      </c>
      <c r="W419" s="28">
        <f t="shared" si="168"/>
        <v>0.74877795226030308</v>
      </c>
      <c r="X419" s="27">
        <f t="shared" si="169"/>
        <v>18</v>
      </c>
      <c r="Y419" s="27">
        <f t="shared" si="170"/>
        <v>3.9036643389049002</v>
      </c>
      <c r="Z419" s="28">
        <f t="shared" si="171"/>
        <v>0.9999526264185592</v>
      </c>
      <c r="AA419" s="36">
        <f t="shared" si="172"/>
        <v>0.59785474303238761</v>
      </c>
      <c r="AB419" s="36">
        <f t="shared" si="173"/>
        <v>1</v>
      </c>
      <c r="AC419" s="36">
        <f t="shared" si="174"/>
        <v>0</v>
      </c>
      <c r="AD419" s="37"/>
      <c r="AE419" s="37">
        <v>0.68209301120379739</v>
      </c>
      <c r="AF419" s="37"/>
      <c r="AG419" s="37">
        <v>0.60468970481599515</v>
      </c>
    </row>
    <row r="420" spans="1:33" x14ac:dyDescent="0.3">
      <c r="A420" s="42"/>
      <c r="B420" s="42"/>
      <c r="C420" s="42"/>
      <c r="D420" s="26">
        <v>7.6</v>
      </c>
      <c r="E420" s="26">
        <v>17.8</v>
      </c>
      <c r="F420" s="26">
        <v>12</v>
      </c>
      <c r="G420" s="26">
        <v>17</v>
      </c>
      <c r="H420" s="26">
        <v>0.67</v>
      </c>
      <c r="I420" s="26">
        <v>366.9</v>
      </c>
      <c r="J420" s="26">
        <v>202.4</v>
      </c>
      <c r="K420" s="28">
        <f t="shared" si="151"/>
        <v>1.8127470355731223</v>
      </c>
      <c r="L420" s="26">
        <v>0.54</v>
      </c>
      <c r="M420" s="27"/>
      <c r="N420" s="27">
        <f t="shared" si="152"/>
        <v>0.69873999999999992</v>
      </c>
      <c r="O420" s="27">
        <f t="shared" si="153"/>
        <v>0.96631162390064473</v>
      </c>
      <c r="P420" s="27">
        <f t="shared" si="154"/>
        <v>0.55162122511363632</v>
      </c>
      <c r="Q420" s="27">
        <f t="shared" si="155"/>
        <v>3.011868208894426</v>
      </c>
      <c r="R420" s="27">
        <f t="shared" si="156"/>
        <v>1.0600927956355002</v>
      </c>
      <c r="S420" s="28">
        <f t="shared" si="167"/>
        <v>15.732981756520427</v>
      </c>
      <c r="T420" s="28">
        <f t="shared" si="157"/>
        <v>0.57085231251482238</v>
      </c>
      <c r="U420" s="27">
        <f t="shared" si="158"/>
        <v>0.16750545587849097</v>
      </c>
      <c r="V420" s="26">
        <v>1</v>
      </c>
      <c r="W420" s="28">
        <f t="shared" si="168"/>
        <v>0.29343045864273631</v>
      </c>
      <c r="X420" s="27">
        <f t="shared" si="169"/>
        <v>17</v>
      </c>
      <c r="Y420" s="27">
        <f t="shared" si="170"/>
        <v>8.9111164974750565</v>
      </c>
      <c r="Z420" s="28">
        <f t="shared" si="171"/>
        <v>1</v>
      </c>
      <c r="AA420" s="36">
        <f t="shared" si="172"/>
        <v>0.31465963513040857</v>
      </c>
      <c r="AB420" s="36">
        <f t="shared" si="173"/>
        <v>1</v>
      </c>
      <c r="AC420" s="36">
        <f t="shared" si="174"/>
        <v>0</v>
      </c>
      <c r="AD420" s="37"/>
      <c r="AE420" s="37">
        <v>0.72654457445486575</v>
      </c>
      <c r="AF420" s="37"/>
      <c r="AG420" s="37">
        <v>0.63643282950525415</v>
      </c>
    </row>
    <row r="421" spans="1:33" x14ac:dyDescent="0.3">
      <c r="A421" s="42"/>
      <c r="B421" s="42"/>
      <c r="C421" s="42"/>
      <c r="D421" s="26">
        <v>7.6</v>
      </c>
      <c r="E421" s="26">
        <v>18.8</v>
      </c>
      <c r="F421" s="26">
        <v>26</v>
      </c>
      <c r="G421" s="26">
        <v>26</v>
      </c>
      <c r="H421" s="26">
        <v>0.67</v>
      </c>
      <c r="I421" s="26">
        <v>387.9</v>
      </c>
      <c r="J421" s="26">
        <v>213.5</v>
      </c>
      <c r="K421" s="28">
        <f t="shared" si="151"/>
        <v>1.8168618266978922</v>
      </c>
      <c r="L421" s="26">
        <v>0.52</v>
      </c>
      <c r="M421" s="27"/>
      <c r="N421" s="27">
        <f t="shared" si="152"/>
        <v>0.67203999999999986</v>
      </c>
      <c r="O421" s="27">
        <f t="shared" si="153"/>
        <v>0.96631162390064473</v>
      </c>
      <c r="P421" s="27">
        <f t="shared" si="154"/>
        <v>0.53174716448711934</v>
      </c>
      <c r="Q421" s="27">
        <f t="shared" si="155"/>
        <v>4.3882692946874364</v>
      </c>
      <c r="R421" s="27">
        <f t="shared" si="156"/>
        <v>1.1225745073534124</v>
      </c>
      <c r="S421" s="28">
        <f t="shared" si="167"/>
        <v>33.575206485876159</v>
      </c>
      <c r="T421" s="28">
        <f t="shared" si="157"/>
        <v>0.55028538551637363</v>
      </c>
      <c r="U421" s="27">
        <f t="shared" si="158"/>
        <v>2.5981350336459776</v>
      </c>
      <c r="V421" s="26">
        <v>0</v>
      </c>
      <c r="W421" s="28">
        <f t="shared" si="168"/>
        <v>5</v>
      </c>
      <c r="X421" s="27">
        <f t="shared" si="169"/>
        <v>26</v>
      </c>
      <c r="Y421" s="27">
        <f t="shared" si="170"/>
        <v>2.7521494072519097</v>
      </c>
      <c r="Z421" s="28">
        <f t="shared" si="171"/>
        <v>0.99703972486654702</v>
      </c>
      <c r="AA421" s="36">
        <f t="shared" si="172"/>
        <v>0.67150412971752316</v>
      </c>
      <c r="AB421" s="36">
        <f t="shared" si="173"/>
        <v>0</v>
      </c>
      <c r="AC421" s="36">
        <f t="shared" si="174"/>
        <v>1</v>
      </c>
      <c r="AD421" s="37"/>
      <c r="AE421" s="37">
        <v>0.204282600611563</v>
      </c>
      <c r="AF421" s="37"/>
      <c r="AG421" s="37">
        <v>0.16651101120934605</v>
      </c>
    </row>
    <row r="422" spans="1:33" x14ac:dyDescent="0.3">
      <c r="A422" s="43"/>
      <c r="B422" s="43"/>
      <c r="C422" s="43"/>
      <c r="D422" s="26">
        <v>7.6</v>
      </c>
      <c r="E422" s="26">
        <v>19.8</v>
      </c>
      <c r="F422" s="26">
        <v>28</v>
      </c>
      <c r="G422" s="26">
        <v>17</v>
      </c>
      <c r="H422" s="26">
        <v>0.67</v>
      </c>
      <c r="I422" s="26">
        <v>408.9</v>
      </c>
      <c r="J422" s="26">
        <v>224.7</v>
      </c>
      <c r="K422" s="28">
        <f t="shared" si="151"/>
        <v>1.8197596795727637</v>
      </c>
      <c r="L422" s="26">
        <v>0.5</v>
      </c>
      <c r="M422" s="27"/>
      <c r="N422" s="27">
        <f t="shared" si="152"/>
        <v>0.64533999999999991</v>
      </c>
      <c r="O422" s="27">
        <f t="shared" si="153"/>
        <v>0.96631162390064473</v>
      </c>
      <c r="P422" s="27">
        <f t="shared" si="154"/>
        <v>0.51143539640854474</v>
      </c>
      <c r="Q422" s="27">
        <f t="shared" si="155"/>
        <v>3.011868208894426</v>
      </c>
      <c r="R422" s="27">
        <f t="shared" si="156"/>
        <v>1.0600927956355002</v>
      </c>
      <c r="S422" s="28">
        <f t="shared" si="167"/>
        <v>32.694466486688434</v>
      </c>
      <c r="T422" s="28">
        <f t="shared" si="157"/>
        <v>0.52926549133711964</v>
      </c>
      <c r="U422" s="27">
        <f t="shared" si="158"/>
        <v>1.003513033205206</v>
      </c>
      <c r="V422" s="26">
        <v>0</v>
      </c>
      <c r="W422" s="28">
        <f t="shared" si="168"/>
        <v>5</v>
      </c>
      <c r="X422" s="27">
        <f t="shared" si="169"/>
        <v>17</v>
      </c>
      <c r="Y422" s="27">
        <f t="shared" si="170"/>
        <v>2.3522999951083179</v>
      </c>
      <c r="Z422" s="28">
        <f t="shared" si="171"/>
        <v>0.99067113972922061</v>
      </c>
      <c r="AA422" s="36">
        <f t="shared" si="172"/>
        <v>0.65388932973376868</v>
      </c>
      <c r="AB422" s="36">
        <f t="shared" si="173"/>
        <v>0</v>
      </c>
      <c r="AC422" s="36">
        <f t="shared" si="174"/>
        <v>1</v>
      </c>
      <c r="AD422" s="37"/>
      <c r="AE422" s="37">
        <v>0.26350731750967393</v>
      </c>
      <c r="AF422" s="37"/>
      <c r="AG422" s="37">
        <v>0.31016600428509528</v>
      </c>
    </row>
    <row r="423" spans="1:33" x14ac:dyDescent="0.3">
      <c r="A423" s="41" t="s">
        <v>17</v>
      </c>
      <c r="B423" s="41">
        <v>1999</v>
      </c>
      <c r="C423" s="41" t="s">
        <v>16</v>
      </c>
      <c r="D423" s="26">
        <v>7.6</v>
      </c>
      <c r="E423" s="26">
        <v>3.8</v>
      </c>
      <c r="F423" s="26">
        <v>18</v>
      </c>
      <c r="G423" s="26">
        <v>20</v>
      </c>
      <c r="H423" s="26">
        <v>0.67</v>
      </c>
      <c r="I423" s="26">
        <v>64.599999999999994</v>
      </c>
      <c r="J423" s="26">
        <v>58.7</v>
      </c>
      <c r="K423" s="28">
        <f t="shared" si="151"/>
        <v>1.1005110732538328</v>
      </c>
      <c r="L423" s="26">
        <v>0.47</v>
      </c>
      <c r="M423" s="27"/>
      <c r="N423" s="27">
        <f t="shared" si="152"/>
        <v>0.97092999999999996</v>
      </c>
      <c r="O423" s="27">
        <f t="shared" si="153"/>
        <v>0.96631162390064473</v>
      </c>
      <c r="P423" s="27">
        <f t="shared" si="154"/>
        <v>0.46534011872231684</v>
      </c>
      <c r="Q423" s="27">
        <f t="shared" si="155"/>
        <v>3.6146679572174487</v>
      </c>
      <c r="R423" s="27">
        <f t="shared" si="156"/>
        <v>1.0794427190999916</v>
      </c>
      <c r="S423" s="28">
        <f t="shared" si="167"/>
        <v>23.044636901017299</v>
      </c>
      <c r="T423" s="28">
        <f t="shared" si="157"/>
        <v>0.48156320095158317</v>
      </c>
      <c r="U423" s="27">
        <f t="shared" si="158"/>
        <v>0.25763952396968209</v>
      </c>
      <c r="V423" s="26">
        <v>1</v>
      </c>
      <c r="W423" s="28">
        <f t="shared" si="168"/>
        <v>0.53500666882473313</v>
      </c>
      <c r="X423" s="27">
        <f t="shared" si="169"/>
        <v>20</v>
      </c>
      <c r="Y423" s="27">
        <f t="shared" si="170"/>
        <v>3.8668489497542513</v>
      </c>
      <c r="Z423" s="28">
        <f t="shared" si="171"/>
        <v>0.99994487466626802</v>
      </c>
      <c r="AA423" s="36">
        <f t="shared" si="172"/>
        <v>0.46089273802034597</v>
      </c>
      <c r="AB423" s="36">
        <f t="shared" si="173"/>
        <v>1</v>
      </c>
      <c r="AC423" s="36">
        <f t="shared" si="174"/>
        <v>0</v>
      </c>
      <c r="AD423" s="37"/>
      <c r="AE423" s="37">
        <v>0.78883627331472372</v>
      </c>
      <c r="AF423" s="37"/>
      <c r="AG423" s="37">
        <v>0.84002202081638488</v>
      </c>
    </row>
    <row r="424" spans="1:33" x14ac:dyDescent="0.3">
      <c r="A424" s="42"/>
      <c r="B424" s="42"/>
      <c r="C424" s="42"/>
      <c r="D424" s="26">
        <v>7.6</v>
      </c>
      <c r="E424" s="26">
        <v>11.8</v>
      </c>
      <c r="F424" s="26">
        <v>27</v>
      </c>
      <c r="G424" s="26">
        <v>27</v>
      </c>
      <c r="H424" s="26">
        <v>0.67</v>
      </c>
      <c r="I424" s="26">
        <v>234</v>
      </c>
      <c r="J424" s="26">
        <v>149.6</v>
      </c>
      <c r="K424" s="28">
        <f t="shared" si="151"/>
        <v>1.5641711229946524</v>
      </c>
      <c r="L424" s="26">
        <v>0.6</v>
      </c>
      <c r="M424" s="27"/>
      <c r="N424" s="27">
        <f t="shared" si="152"/>
        <v>0.85893999999999981</v>
      </c>
      <c r="O424" s="27">
        <f t="shared" si="153"/>
        <v>0.96631162390064473</v>
      </c>
      <c r="P424" s="27">
        <f t="shared" si="154"/>
        <v>0.58510694237967908</v>
      </c>
      <c r="Q424" s="27">
        <f t="shared" si="155"/>
        <v>4.4788620104201051</v>
      </c>
      <c r="R424" s="27">
        <f t="shared" si="156"/>
        <v>1.1302961154130791</v>
      </c>
      <c r="S424" s="28">
        <f t="shared" si="167"/>
        <v>34.996857126573239</v>
      </c>
      <c r="T424" s="28">
        <f t="shared" si="157"/>
        <v>0.60550543728100614</v>
      </c>
      <c r="U424" s="27">
        <f t="shared" si="158"/>
        <v>-0.74859629104033376</v>
      </c>
      <c r="V424" s="26">
        <v>0</v>
      </c>
      <c r="W424" s="28">
        <f t="shared" si="168"/>
        <v>5</v>
      </c>
      <c r="X424" s="27">
        <f t="shared" si="169"/>
        <v>27</v>
      </c>
      <c r="Y424" s="27">
        <f t="shared" si="170"/>
        <v>2.269097429315635</v>
      </c>
      <c r="Z424" s="28">
        <f t="shared" si="171"/>
        <v>0.98836879916276132</v>
      </c>
      <c r="AA424" s="36">
        <f t="shared" si="172"/>
        <v>0.69993714253146477</v>
      </c>
      <c r="AB424" s="36">
        <f t="shared" si="173"/>
        <v>0</v>
      </c>
      <c r="AC424" s="36">
        <f t="shared" si="174"/>
        <v>1</v>
      </c>
      <c r="AD424" s="37"/>
      <c r="AE424" s="37">
        <v>0.28499228731000514</v>
      </c>
      <c r="AF424" s="37"/>
      <c r="AG424" s="37">
        <v>0.2216222983390346</v>
      </c>
    </row>
    <row r="425" spans="1:33" x14ac:dyDescent="0.3">
      <c r="A425" s="42"/>
      <c r="B425" s="42"/>
      <c r="C425" s="42"/>
      <c r="D425" s="26">
        <v>7.6</v>
      </c>
      <c r="E425" s="26">
        <v>13.2</v>
      </c>
      <c r="F425" s="26">
        <v>30</v>
      </c>
      <c r="G425" s="26">
        <v>20</v>
      </c>
      <c r="H425" s="26">
        <v>0.67</v>
      </c>
      <c r="I425" s="26">
        <v>263.2</v>
      </c>
      <c r="J425" s="26">
        <v>165.1</v>
      </c>
      <c r="K425" s="28">
        <f t="shared" si="151"/>
        <v>1.5941853422168382</v>
      </c>
      <c r="L425" s="26">
        <v>0.57999999999999996</v>
      </c>
      <c r="M425" s="27"/>
      <c r="N425" s="27">
        <f t="shared" si="152"/>
        <v>0.82155999999999996</v>
      </c>
      <c r="O425" s="27">
        <f t="shared" si="153"/>
        <v>0.96631162390064473</v>
      </c>
      <c r="P425" s="27">
        <f t="shared" si="154"/>
        <v>0.57038258519685048</v>
      </c>
      <c r="Q425" s="27">
        <f t="shared" si="155"/>
        <v>3.6146679572174487</v>
      </c>
      <c r="R425" s="27">
        <f t="shared" si="156"/>
        <v>1.0794427190999916</v>
      </c>
      <c r="S425" s="28">
        <f t="shared" si="167"/>
        <v>35.997949530217198</v>
      </c>
      <c r="T425" s="28">
        <f t="shared" si="157"/>
        <v>0.59026774705909646</v>
      </c>
      <c r="U425" s="27">
        <f t="shared" si="158"/>
        <v>-0.23855680308729013</v>
      </c>
      <c r="V425" s="26">
        <v>0</v>
      </c>
      <c r="W425" s="28">
        <f t="shared" si="168"/>
        <v>5</v>
      </c>
      <c r="X425" s="27">
        <f t="shared" si="169"/>
        <v>20</v>
      </c>
      <c r="Y425" s="27">
        <f t="shared" si="170"/>
        <v>1.4880894355204997</v>
      </c>
      <c r="Z425" s="28">
        <f t="shared" si="171"/>
        <v>0.93163634541396168</v>
      </c>
      <c r="AA425" s="36">
        <f t="shared" si="172"/>
        <v>0.71995899060434398</v>
      </c>
      <c r="AB425" s="36">
        <f t="shared" si="173"/>
        <v>0</v>
      </c>
      <c r="AC425" s="36">
        <f t="shared" si="174"/>
        <v>1</v>
      </c>
      <c r="AD425" s="37"/>
      <c r="AE425" s="37">
        <v>0.23189205468407048</v>
      </c>
      <c r="AF425" s="37"/>
      <c r="AG425" s="37">
        <v>0.20939360027554102</v>
      </c>
    </row>
    <row r="426" spans="1:33" x14ac:dyDescent="0.3">
      <c r="A426" s="42"/>
      <c r="B426" s="42"/>
      <c r="C426" s="42"/>
      <c r="D426" s="26">
        <v>7.6</v>
      </c>
      <c r="E426" s="26">
        <v>14.8</v>
      </c>
      <c r="F426" s="26">
        <v>38</v>
      </c>
      <c r="G426" s="26">
        <v>29</v>
      </c>
      <c r="H426" s="26">
        <v>0.67</v>
      </c>
      <c r="I426" s="26">
        <v>304.7</v>
      </c>
      <c r="J426" s="26">
        <v>164.4</v>
      </c>
      <c r="K426" s="28">
        <f t="shared" si="151"/>
        <v>1.8534063260340632</v>
      </c>
      <c r="L426" s="26">
        <v>0.63</v>
      </c>
      <c r="M426" s="27"/>
      <c r="N426" s="27">
        <f t="shared" si="152"/>
        <v>0.77883999999999987</v>
      </c>
      <c r="O426" s="27">
        <f t="shared" si="153"/>
        <v>0.96631162390064473</v>
      </c>
      <c r="P426" s="27">
        <f t="shared" si="154"/>
        <v>0.62864729108272499</v>
      </c>
      <c r="Q426" s="27">
        <f t="shared" si="155"/>
        <v>4.6370504164880719</v>
      </c>
      <c r="R426" s="27">
        <f t="shared" si="156"/>
        <v>1.1461697794069006</v>
      </c>
      <c r="S426" s="28">
        <f t="shared" si="167"/>
        <v>48.191502033950293</v>
      </c>
      <c r="T426" s="28">
        <f t="shared" si="157"/>
        <v>0.65056372658036232</v>
      </c>
      <c r="U426" s="27">
        <f t="shared" si="158"/>
        <v>0.28168947413384426</v>
      </c>
      <c r="V426" s="26">
        <v>0</v>
      </c>
      <c r="W426" s="28">
        <f t="shared" si="168"/>
        <v>5</v>
      </c>
      <c r="X426" s="27">
        <f t="shared" si="169"/>
        <v>29</v>
      </c>
      <c r="Y426" s="27">
        <f t="shared" si="170"/>
        <v>-1.91123554134883</v>
      </c>
      <c r="Z426" s="28">
        <f t="shared" si="171"/>
        <v>2.7987159194048483E-2</v>
      </c>
      <c r="AA426" s="36">
        <f t="shared" si="172"/>
        <v>0.96383004067900591</v>
      </c>
      <c r="AB426" s="36">
        <f t="shared" si="173"/>
        <v>0</v>
      </c>
      <c r="AC426" s="36">
        <f t="shared" si="174"/>
        <v>1</v>
      </c>
      <c r="AD426" s="37"/>
      <c r="AE426" s="37">
        <v>7.6823506424799307E-2</v>
      </c>
      <c r="AF426" s="37"/>
      <c r="AG426" s="37">
        <v>0.37522718250814574</v>
      </c>
    </row>
    <row r="427" spans="1:33" x14ac:dyDescent="0.3">
      <c r="A427" s="42"/>
      <c r="B427" s="42"/>
      <c r="C427" s="42"/>
      <c r="D427" s="26">
        <v>7.6</v>
      </c>
      <c r="E427" s="26">
        <v>5.8</v>
      </c>
      <c r="F427" s="26">
        <v>16</v>
      </c>
      <c r="G427" s="26">
        <v>22</v>
      </c>
      <c r="H427" s="26">
        <v>0.67</v>
      </c>
      <c r="I427" s="26">
        <v>109.3</v>
      </c>
      <c r="J427" s="26">
        <v>66.2</v>
      </c>
      <c r="K427" s="28">
        <f t="shared" si="151"/>
        <v>1.6510574018126887</v>
      </c>
      <c r="L427" s="26">
        <v>0.7</v>
      </c>
      <c r="M427" s="27"/>
      <c r="N427" s="27">
        <f t="shared" si="152"/>
        <v>0.95562999999999998</v>
      </c>
      <c r="O427" s="27">
        <f t="shared" si="153"/>
        <v>0.96631162390064473</v>
      </c>
      <c r="P427" s="27">
        <f t="shared" si="154"/>
        <v>0.6871318934214502</v>
      </c>
      <c r="Q427" s="27">
        <f t="shared" si="155"/>
        <v>3.925281296360597</v>
      </c>
      <c r="R427" s="27">
        <f t="shared" si="156"/>
        <v>1.0931891467161154</v>
      </c>
      <c r="S427" s="28">
        <f t="shared" si="167"/>
        <v>21.416307643818445</v>
      </c>
      <c r="T427" s="28">
        <f t="shared" si="157"/>
        <v>0.71108726877128037</v>
      </c>
      <c r="U427" s="27">
        <f t="shared" si="158"/>
        <v>0.23385167700894469</v>
      </c>
      <c r="V427" s="26">
        <v>1</v>
      </c>
      <c r="W427" s="28">
        <f t="shared" si="168"/>
        <v>0.32886494707327202</v>
      </c>
      <c r="X427" s="27">
        <f t="shared" si="169"/>
        <v>22</v>
      </c>
      <c r="Y427" s="27">
        <f t="shared" si="170"/>
        <v>6.6699834122543038</v>
      </c>
      <c r="Z427" s="28">
        <f t="shared" si="171"/>
        <v>0.99999999998720834</v>
      </c>
      <c r="AA427" s="36">
        <f t="shared" si="172"/>
        <v>0.42832615287636888</v>
      </c>
      <c r="AB427" s="36">
        <f t="shared" si="173"/>
        <v>1</v>
      </c>
      <c r="AC427" s="36">
        <f t="shared" si="174"/>
        <v>0</v>
      </c>
      <c r="AD427" s="37"/>
      <c r="AE427" s="37">
        <v>1.009566073866532</v>
      </c>
      <c r="AF427" s="37"/>
      <c r="AG427" s="37">
        <v>0.90087160826803026</v>
      </c>
    </row>
    <row r="428" spans="1:33" x14ac:dyDescent="0.3">
      <c r="A428" s="42"/>
      <c r="B428" s="42"/>
      <c r="C428" s="42"/>
      <c r="D428" s="26">
        <v>7.6</v>
      </c>
      <c r="E428" s="26">
        <v>16.2</v>
      </c>
      <c r="F428" s="26">
        <v>37</v>
      </c>
      <c r="G428" s="26">
        <v>35</v>
      </c>
      <c r="H428" s="26">
        <v>0.67</v>
      </c>
      <c r="I428" s="26">
        <v>328.6</v>
      </c>
      <c r="J428" s="26">
        <v>183.5</v>
      </c>
      <c r="K428" s="28">
        <f t="shared" si="151"/>
        <v>1.7907356948228883</v>
      </c>
      <c r="L428" s="26">
        <v>0.56999999999999995</v>
      </c>
      <c r="M428" s="27"/>
      <c r="N428" s="27">
        <f t="shared" si="152"/>
        <v>0.74146000000000001</v>
      </c>
      <c r="O428" s="27">
        <f t="shared" si="153"/>
        <v>0.96631162390064473</v>
      </c>
      <c r="P428" s="27">
        <f t="shared" si="154"/>
        <v>0.57823899584741156</v>
      </c>
      <c r="Q428" s="27">
        <f t="shared" si="155"/>
        <v>5</v>
      </c>
      <c r="R428" s="27">
        <f t="shared" si="156"/>
        <v>1.2</v>
      </c>
      <c r="S428" s="28">
        <f t="shared" si="167"/>
        <v>49.4</v>
      </c>
      <c r="T428" s="28">
        <f t="shared" si="157"/>
        <v>0.59839805456677975</v>
      </c>
      <c r="U428" s="27">
        <f t="shared" si="158"/>
        <v>0.29616296558915162</v>
      </c>
      <c r="V428" s="26">
        <v>0</v>
      </c>
      <c r="W428" s="28">
        <f t="shared" si="168"/>
        <v>5</v>
      </c>
      <c r="X428" s="27">
        <f t="shared" si="169"/>
        <v>35</v>
      </c>
      <c r="Y428" s="27">
        <f t="shared" si="170"/>
        <v>-2.1996250164450997</v>
      </c>
      <c r="Z428" s="28">
        <f t="shared" si="171"/>
        <v>1.3916755390624765E-2</v>
      </c>
      <c r="AA428" s="36">
        <f t="shared" si="172"/>
        <v>0.98799999999999999</v>
      </c>
      <c r="AB428" s="36">
        <f t="shared" si="173"/>
        <v>0</v>
      </c>
      <c r="AC428" s="36">
        <f t="shared" si="174"/>
        <v>1</v>
      </c>
      <c r="AD428" s="37"/>
      <c r="AE428" s="37">
        <v>0.20374294249177349</v>
      </c>
      <c r="AF428" s="37"/>
      <c r="AG428" s="37">
        <v>0.32255263843221171</v>
      </c>
    </row>
    <row r="429" spans="1:33" x14ac:dyDescent="0.3">
      <c r="A429" s="42"/>
      <c r="B429" s="42"/>
      <c r="C429" s="42"/>
      <c r="D429" s="26">
        <v>7.6</v>
      </c>
      <c r="E429" s="26">
        <v>4.4000000000000004</v>
      </c>
      <c r="F429" s="26">
        <v>8</v>
      </c>
      <c r="G429" s="26">
        <v>98</v>
      </c>
      <c r="H429" s="26">
        <v>0.18</v>
      </c>
      <c r="I429" s="26">
        <v>88.3</v>
      </c>
      <c r="J429" s="26">
        <v>51</v>
      </c>
      <c r="K429" s="28">
        <f t="shared" si="151"/>
        <v>1.7313725490196077</v>
      </c>
      <c r="L429" s="26">
        <v>0.2</v>
      </c>
      <c r="M429" s="27"/>
      <c r="N429" s="27">
        <f t="shared" si="152"/>
        <v>0.96633999999999998</v>
      </c>
      <c r="O429" s="27">
        <f t="shared" si="153"/>
        <v>0.96631162390064473</v>
      </c>
      <c r="P429" s="27">
        <f t="shared" si="154"/>
        <v>0.19575206223529412</v>
      </c>
      <c r="Q429" s="27">
        <f t="shared" si="155"/>
        <v>5</v>
      </c>
      <c r="R429" s="27">
        <f t="shared" si="156"/>
        <v>1.2</v>
      </c>
      <c r="S429" s="28">
        <f t="shared" si="167"/>
        <v>14.6</v>
      </c>
      <c r="T429" s="28">
        <f t="shared" si="157"/>
        <v>0.20257653679577509</v>
      </c>
      <c r="U429" s="27">
        <f t="shared" si="158"/>
        <v>0.15606511636518641</v>
      </c>
      <c r="V429" s="26">
        <v>0</v>
      </c>
      <c r="W429" s="28">
        <f t="shared" si="168"/>
        <v>0.77040075239573003</v>
      </c>
      <c r="X429" s="27">
        <f t="shared" si="169"/>
        <v>35</v>
      </c>
      <c r="Y429" s="27">
        <f t="shared" si="170"/>
        <v>2.9467294540666593</v>
      </c>
      <c r="Z429" s="28">
        <f t="shared" si="171"/>
        <v>0.99839422974095049</v>
      </c>
      <c r="AA429" s="36">
        <f t="shared" si="172"/>
        <v>0.29199999999999998</v>
      </c>
      <c r="AB429" s="36">
        <f t="shared" si="173"/>
        <v>0</v>
      </c>
      <c r="AC429" s="36">
        <f t="shared" si="174"/>
        <v>0</v>
      </c>
      <c r="AD429" s="37"/>
      <c r="AE429" s="37"/>
      <c r="AF429" s="37">
        <v>0.33409309561034967</v>
      </c>
      <c r="AG429" s="37">
        <v>0.44699528868581878</v>
      </c>
    </row>
    <row r="430" spans="1:33" x14ac:dyDescent="0.3">
      <c r="A430" s="42"/>
      <c r="B430" s="42"/>
      <c r="C430" s="42"/>
      <c r="D430" s="26">
        <v>7.6</v>
      </c>
      <c r="E430" s="26">
        <v>5.8</v>
      </c>
      <c r="F430" s="26">
        <v>2</v>
      </c>
      <c r="G430" s="26">
        <v>60</v>
      </c>
      <c r="H430" s="26">
        <v>0.18</v>
      </c>
      <c r="I430" s="26">
        <v>113.6</v>
      </c>
      <c r="J430" s="26">
        <v>62.6</v>
      </c>
      <c r="K430" s="28">
        <f t="shared" si="151"/>
        <v>1.814696485623003</v>
      </c>
      <c r="L430" s="26">
        <v>0.21</v>
      </c>
      <c r="M430" s="27"/>
      <c r="N430" s="27">
        <f t="shared" si="152"/>
        <v>0.95562999999999998</v>
      </c>
      <c r="O430" s="27">
        <f t="shared" si="153"/>
        <v>0.96631162390064473</v>
      </c>
      <c r="P430" s="27">
        <f t="shared" si="154"/>
        <v>0.2028988730990415</v>
      </c>
      <c r="Q430" s="27">
        <f t="shared" si="155"/>
        <v>5</v>
      </c>
      <c r="R430" s="27">
        <f t="shared" si="156"/>
        <v>1.2</v>
      </c>
      <c r="S430" s="28">
        <f t="shared" si="167"/>
        <v>7.4</v>
      </c>
      <c r="T430" s="28">
        <f t="shared" si="157"/>
        <v>0.20997250584652324</v>
      </c>
      <c r="U430" s="27">
        <f t="shared" si="158"/>
        <v>9.0939623871564443E-2</v>
      </c>
      <c r="V430" s="26">
        <v>0</v>
      </c>
      <c r="W430" s="28">
        <f t="shared" si="168"/>
        <v>0.4331025317097259</v>
      </c>
      <c r="X430" s="27">
        <f t="shared" si="169"/>
        <v>35</v>
      </c>
      <c r="Y430" s="27">
        <f t="shared" si="170"/>
        <v>5.9378095318591306</v>
      </c>
      <c r="Z430" s="28">
        <f t="shared" si="171"/>
        <v>0.9999999985557233</v>
      </c>
      <c r="AA430" s="36">
        <f t="shared" si="172"/>
        <v>0.14800000000000002</v>
      </c>
      <c r="AB430" s="36">
        <f t="shared" si="173"/>
        <v>0</v>
      </c>
      <c r="AC430" s="36">
        <f t="shared" si="174"/>
        <v>0</v>
      </c>
      <c r="AD430" s="37"/>
      <c r="AE430" s="37"/>
      <c r="AF430" s="37">
        <v>0.48606651254490851</v>
      </c>
      <c r="AG430" s="37">
        <v>0.66167861288577323</v>
      </c>
    </row>
    <row r="431" spans="1:33" x14ac:dyDescent="0.3">
      <c r="A431" s="42"/>
      <c r="B431" s="42"/>
      <c r="C431" s="42"/>
      <c r="D431" s="26">
        <v>7.6</v>
      </c>
      <c r="E431" s="26">
        <v>7.2</v>
      </c>
      <c r="F431" s="26">
        <v>10</v>
      </c>
      <c r="G431" s="26">
        <v>98</v>
      </c>
      <c r="H431" s="26">
        <v>0.18</v>
      </c>
      <c r="I431" s="26">
        <v>140.5</v>
      </c>
      <c r="J431" s="26">
        <v>75.7</v>
      </c>
      <c r="K431" s="28">
        <f t="shared" si="151"/>
        <v>1.8560105680317041</v>
      </c>
      <c r="L431" s="26">
        <v>0.21</v>
      </c>
      <c r="M431" s="27"/>
      <c r="N431" s="27">
        <f t="shared" si="152"/>
        <v>0.94491999999999998</v>
      </c>
      <c r="O431" s="27">
        <f t="shared" si="153"/>
        <v>0.96631162390064473</v>
      </c>
      <c r="P431" s="27">
        <f t="shared" si="154"/>
        <v>0.20519243619550856</v>
      </c>
      <c r="Q431" s="27">
        <f t="shared" si="155"/>
        <v>5</v>
      </c>
      <c r="R431" s="27">
        <f t="shared" si="156"/>
        <v>1.2</v>
      </c>
      <c r="S431" s="28">
        <f t="shared" si="167"/>
        <v>17</v>
      </c>
      <c r="T431" s="28">
        <f t="shared" si="157"/>
        <v>0.21234602908658196</v>
      </c>
      <c r="U431" s="27">
        <f t="shared" si="158"/>
        <v>0.18083112110296912</v>
      </c>
      <c r="V431" s="26">
        <v>0</v>
      </c>
      <c r="W431" s="28">
        <f t="shared" si="168"/>
        <v>0.85158701521673874</v>
      </c>
      <c r="X431" s="27">
        <f t="shared" si="169"/>
        <v>35</v>
      </c>
      <c r="Y431" s="27">
        <f t="shared" si="170"/>
        <v>2.8758732030537515</v>
      </c>
      <c r="Z431" s="28">
        <f t="shared" si="171"/>
        <v>0.99798544236061515</v>
      </c>
      <c r="AA431" s="36">
        <f t="shared" si="172"/>
        <v>0.34</v>
      </c>
      <c r="AB431" s="36">
        <f t="shared" si="173"/>
        <v>0</v>
      </c>
      <c r="AC431" s="36">
        <f t="shared" si="174"/>
        <v>0</v>
      </c>
      <c r="AD431" s="37"/>
      <c r="AE431" s="37"/>
      <c r="AF431" s="37">
        <v>0.31981449009409701</v>
      </c>
      <c r="AG431" s="37">
        <v>0.35774465999145943</v>
      </c>
    </row>
    <row r="432" spans="1:33" x14ac:dyDescent="0.3">
      <c r="A432" s="42"/>
      <c r="B432" s="42"/>
      <c r="C432" s="42"/>
      <c r="D432" s="26">
        <v>7.6</v>
      </c>
      <c r="E432" s="26">
        <v>8.8000000000000007</v>
      </c>
      <c r="F432" s="26">
        <v>5</v>
      </c>
      <c r="G432" s="26">
        <v>98</v>
      </c>
      <c r="H432" s="26">
        <v>0.18</v>
      </c>
      <c r="I432" s="26">
        <v>168.6</v>
      </c>
      <c r="J432" s="26">
        <v>88.2</v>
      </c>
      <c r="K432" s="28">
        <f t="shared" si="151"/>
        <v>1.91156462585034</v>
      </c>
      <c r="L432" s="26">
        <v>0.21</v>
      </c>
      <c r="M432" s="27"/>
      <c r="N432" s="27">
        <f t="shared" si="152"/>
        <v>0.93267999999999995</v>
      </c>
      <c r="O432" s="27">
        <f t="shared" si="153"/>
        <v>0.96631162390064473</v>
      </c>
      <c r="P432" s="27">
        <f t="shared" si="154"/>
        <v>0.20859673714285709</v>
      </c>
      <c r="Q432" s="27">
        <f t="shared" si="155"/>
        <v>5</v>
      </c>
      <c r="R432" s="27">
        <f t="shared" si="156"/>
        <v>1.2</v>
      </c>
      <c r="S432" s="28">
        <f t="shared" si="167"/>
        <v>11</v>
      </c>
      <c r="T432" s="28">
        <f t="shared" si="157"/>
        <v>0.21586901366334471</v>
      </c>
      <c r="U432" s="27">
        <f t="shared" si="158"/>
        <v>0.12204090780370019</v>
      </c>
      <c r="V432" s="26">
        <v>0</v>
      </c>
      <c r="W432" s="28">
        <f t="shared" si="168"/>
        <v>0.5653470395432818</v>
      </c>
      <c r="X432" s="27">
        <f t="shared" si="169"/>
        <v>35</v>
      </c>
      <c r="Y432" s="27">
        <f t="shared" si="170"/>
        <v>5.2775926442589798</v>
      </c>
      <c r="Z432" s="28">
        <f t="shared" si="171"/>
        <v>0.99999993455398306</v>
      </c>
      <c r="AA432" s="36">
        <f t="shared" si="172"/>
        <v>0.22</v>
      </c>
      <c r="AB432" s="36">
        <f t="shared" si="173"/>
        <v>0</v>
      </c>
      <c r="AC432" s="36">
        <f t="shared" si="174"/>
        <v>0</v>
      </c>
      <c r="AD432" s="37"/>
      <c r="AE432" s="37"/>
      <c r="AF432" s="37">
        <v>0.48915300335536493</v>
      </c>
      <c r="AG432" s="37">
        <v>0.60006671369926978</v>
      </c>
    </row>
    <row r="433" spans="1:33" x14ac:dyDescent="0.3">
      <c r="A433" s="42"/>
      <c r="B433" s="42"/>
      <c r="C433" s="42"/>
      <c r="D433" s="26">
        <v>7.6</v>
      </c>
      <c r="E433" s="26">
        <v>10.199999999999999</v>
      </c>
      <c r="F433" s="26">
        <v>5</v>
      </c>
      <c r="G433" s="26">
        <v>99</v>
      </c>
      <c r="H433" s="26">
        <v>0.18</v>
      </c>
      <c r="I433" s="26">
        <v>186.9</v>
      </c>
      <c r="J433" s="26">
        <v>96.7</v>
      </c>
      <c r="K433" s="28">
        <f t="shared" si="151"/>
        <v>1.9327817993795242</v>
      </c>
      <c r="L433" s="26">
        <v>0.21</v>
      </c>
      <c r="M433" s="27"/>
      <c r="N433" s="27">
        <f t="shared" si="152"/>
        <v>0.90165999999999991</v>
      </c>
      <c r="O433" s="27">
        <f t="shared" si="153"/>
        <v>0.96631162390064473</v>
      </c>
      <c r="P433" s="27">
        <f t="shared" si="154"/>
        <v>0.20389730835573938</v>
      </c>
      <c r="Q433" s="27">
        <f t="shared" si="155"/>
        <v>5</v>
      </c>
      <c r="R433" s="27">
        <f t="shared" si="156"/>
        <v>1.2</v>
      </c>
      <c r="S433" s="28">
        <f t="shared" si="167"/>
        <v>11</v>
      </c>
      <c r="T433" s="28">
        <f t="shared" si="157"/>
        <v>0.21100574940067565</v>
      </c>
      <c r="U433" s="27">
        <f t="shared" si="158"/>
        <v>0.12204090780370019</v>
      </c>
      <c r="V433" s="26">
        <v>0</v>
      </c>
      <c r="W433" s="28">
        <f t="shared" si="168"/>
        <v>0.57837716815933082</v>
      </c>
      <c r="X433" s="27">
        <f t="shared" si="169"/>
        <v>35</v>
      </c>
      <c r="Y433" s="27">
        <f t="shared" si="170"/>
        <v>5.2912625173786463</v>
      </c>
      <c r="Z433" s="28">
        <f t="shared" si="171"/>
        <v>0.99999993926257358</v>
      </c>
      <c r="AA433" s="36">
        <f t="shared" si="172"/>
        <v>0.22</v>
      </c>
      <c r="AB433" s="36">
        <f t="shared" si="173"/>
        <v>0</v>
      </c>
      <c r="AC433" s="36">
        <f t="shared" si="174"/>
        <v>0</v>
      </c>
      <c r="AD433" s="37"/>
      <c r="AE433" s="37"/>
      <c r="AF433" s="37">
        <v>0.29919208020682359</v>
      </c>
      <c r="AG433" s="37">
        <v>0.59678774195576456</v>
      </c>
    </row>
    <row r="434" spans="1:33" x14ac:dyDescent="0.3">
      <c r="A434" s="42"/>
      <c r="B434" s="42"/>
      <c r="C434" s="42"/>
      <c r="D434" s="26">
        <v>7.6</v>
      </c>
      <c r="E434" s="26">
        <v>11.8</v>
      </c>
      <c r="F434" s="26">
        <v>4</v>
      </c>
      <c r="G434" s="26">
        <v>90</v>
      </c>
      <c r="H434" s="26">
        <v>0.18</v>
      </c>
      <c r="I434" s="26">
        <v>222.7</v>
      </c>
      <c r="J434" s="26">
        <v>112.9</v>
      </c>
      <c r="K434" s="28">
        <f t="shared" si="151"/>
        <v>1.9725420726306464</v>
      </c>
      <c r="L434" s="26">
        <v>0.2</v>
      </c>
      <c r="M434" s="27"/>
      <c r="N434" s="27">
        <f t="shared" si="152"/>
        <v>0.85893999999999981</v>
      </c>
      <c r="O434" s="27">
        <f t="shared" si="153"/>
        <v>0.96631162390064473</v>
      </c>
      <c r="P434" s="27">
        <f t="shared" si="154"/>
        <v>0.19823254868024795</v>
      </c>
      <c r="Q434" s="27">
        <f t="shared" si="155"/>
        <v>5</v>
      </c>
      <c r="R434" s="27">
        <f t="shared" si="156"/>
        <v>1.2</v>
      </c>
      <c r="S434" s="28">
        <f t="shared" si="167"/>
        <v>9.8000000000000007</v>
      </c>
      <c r="T434" s="28">
        <f t="shared" si="157"/>
        <v>0.20514350006476798</v>
      </c>
      <c r="U434" s="27">
        <f t="shared" si="158"/>
        <v>0.11136001398239161</v>
      </c>
      <c r="V434" s="26">
        <v>1</v>
      </c>
      <c r="W434" s="28">
        <f t="shared" si="168"/>
        <v>0.54283959251564384</v>
      </c>
      <c r="X434" s="27">
        <f t="shared" si="169"/>
        <v>35</v>
      </c>
      <c r="Y434" s="27">
        <f t="shared" si="170"/>
        <v>5.7867402720910084</v>
      </c>
      <c r="Z434" s="28">
        <f t="shared" si="171"/>
        <v>0.99999999641172954</v>
      </c>
      <c r="AA434" s="36">
        <f t="shared" si="172"/>
        <v>0.19600000000000001</v>
      </c>
      <c r="AB434" s="36">
        <f t="shared" si="173"/>
        <v>1</v>
      </c>
      <c r="AC434" s="36">
        <f t="shared" si="174"/>
        <v>0</v>
      </c>
      <c r="AD434" s="37"/>
      <c r="AE434" s="37"/>
      <c r="AF434" s="37">
        <v>0.48758686909983323</v>
      </c>
      <c r="AG434" s="37">
        <v>0.64405955493458988</v>
      </c>
    </row>
    <row r="435" spans="1:33" x14ac:dyDescent="0.3">
      <c r="A435" s="42"/>
      <c r="B435" s="42"/>
      <c r="C435" s="42"/>
      <c r="D435" s="26">
        <v>7.6</v>
      </c>
      <c r="E435" s="26">
        <v>1.2</v>
      </c>
      <c r="F435" s="26">
        <v>6</v>
      </c>
      <c r="G435" s="26">
        <v>76</v>
      </c>
      <c r="H435" s="26">
        <v>0.18</v>
      </c>
      <c r="I435" s="26">
        <v>18.8</v>
      </c>
      <c r="J435" s="26">
        <v>13.9</v>
      </c>
      <c r="K435" s="28">
        <f t="shared" si="151"/>
        <v>1.3525179856115108</v>
      </c>
      <c r="L435" s="26">
        <v>0.16</v>
      </c>
      <c r="M435" s="27"/>
      <c r="N435" s="27">
        <f t="shared" si="152"/>
        <v>0.99082000000000003</v>
      </c>
      <c r="O435" s="27">
        <f t="shared" si="153"/>
        <v>0.96631162390064473</v>
      </c>
      <c r="P435" s="27">
        <f t="shared" si="154"/>
        <v>0.15679191884892085</v>
      </c>
      <c r="Q435" s="27">
        <f t="shared" si="155"/>
        <v>5</v>
      </c>
      <c r="R435" s="27">
        <f t="shared" si="156"/>
        <v>1.2</v>
      </c>
      <c r="S435" s="28">
        <f t="shared" si="167"/>
        <v>12.2</v>
      </c>
      <c r="T435" s="28">
        <f t="shared" si="157"/>
        <v>0.16225813181881174</v>
      </c>
      <c r="U435" s="27">
        <f t="shared" si="158"/>
        <v>0.13303475154594152</v>
      </c>
      <c r="V435" s="26">
        <v>0</v>
      </c>
      <c r="W435" s="28">
        <f t="shared" si="168"/>
        <v>0.81989574300348167</v>
      </c>
      <c r="X435" s="27">
        <f t="shared" si="169"/>
        <v>35</v>
      </c>
      <c r="Y435" s="27">
        <f t="shared" si="170"/>
        <v>0.91492781520934918</v>
      </c>
      <c r="Z435" s="28">
        <f t="shared" si="171"/>
        <v>0.81988523669069979</v>
      </c>
      <c r="AA435" s="36">
        <f t="shared" si="172"/>
        <v>0.24399999999999999</v>
      </c>
      <c r="AB435" s="36">
        <f t="shared" si="173"/>
        <v>0</v>
      </c>
      <c r="AC435" s="36">
        <f t="shared" si="174"/>
        <v>0</v>
      </c>
      <c r="AD435" s="37"/>
      <c r="AE435" s="37"/>
      <c r="AF435" s="37">
        <v>0.4545578444012574</v>
      </c>
      <c r="AG435" s="37">
        <v>0.54115472187441316</v>
      </c>
    </row>
    <row r="436" spans="1:33" x14ac:dyDescent="0.3">
      <c r="A436" s="42"/>
      <c r="B436" s="42"/>
      <c r="C436" s="42"/>
      <c r="D436" s="26">
        <v>7.6</v>
      </c>
      <c r="E436" s="26">
        <v>4.5999999999999996</v>
      </c>
      <c r="F436" s="26">
        <v>8</v>
      </c>
      <c r="G436" s="26">
        <v>49</v>
      </c>
      <c r="H436" s="26">
        <v>0.18</v>
      </c>
      <c r="I436" s="26">
        <v>82.5</v>
      </c>
      <c r="J436" s="26">
        <v>44.2</v>
      </c>
      <c r="K436" s="28">
        <f t="shared" si="151"/>
        <v>1.8665158371040722</v>
      </c>
      <c r="L436" s="26">
        <v>0.21</v>
      </c>
      <c r="M436" s="27"/>
      <c r="N436" s="27">
        <f t="shared" si="152"/>
        <v>0.96480999999999995</v>
      </c>
      <c r="O436" s="27">
        <f t="shared" si="153"/>
        <v>0.96631162390064473</v>
      </c>
      <c r="P436" s="27">
        <f t="shared" si="154"/>
        <v>0.21069747794117644</v>
      </c>
      <c r="Q436" s="27">
        <f t="shared" si="155"/>
        <v>5</v>
      </c>
      <c r="R436" s="27">
        <f t="shared" si="156"/>
        <v>1.2</v>
      </c>
      <c r="S436" s="28">
        <f t="shared" si="167"/>
        <v>14.6</v>
      </c>
      <c r="T436" s="28">
        <f t="shared" si="157"/>
        <v>0.21804299227061782</v>
      </c>
      <c r="U436" s="27">
        <f t="shared" si="158"/>
        <v>0.15606511636518641</v>
      </c>
      <c r="V436" s="26">
        <v>1</v>
      </c>
      <c r="W436" s="28">
        <f t="shared" si="168"/>
        <v>0.71575387376582433</v>
      </c>
      <c r="X436" s="27">
        <f t="shared" si="169"/>
        <v>35</v>
      </c>
      <c r="Y436" s="27">
        <f t="shared" si="170"/>
        <v>3.1135957374315049</v>
      </c>
      <c r="Z436" s="28">
        <f t="shared" si="171"/>
        <v>0.99907588731633379</v>
      </c>
      <c r="AA436" s="36">
        <f t="shared" si="172"/>
        <v>0.29199999999999998</v>
      </c>
      <c r="AB436" s="36">
        <f t="shared" si="173"/>
        <v>1</v>
      </c>
      <c r="AC436" s="36">
        <f t="shared" si="174"/>
        <v>0</v>
      </c>
      <c r="AD436" s="37"/>
      <c r="AE436" s="37"/>
      <c r="AF436" s="37">
        <v>0.37401095389014355</v>
      </c>
      <c r="AG436" s="37">
        <v>0.49429902317175711</v>
      </c>
    </row>
    <row r="437" spans="1:33" x14ac:dyDescent="0.3">
      <c r="A437" s="42"/>
      <c r="B437" s="42"/>
      <c r="C437" s="42"/>
      <c r="D437" s="26">
        <v>7.6</v>
      </c>
      <c r="E437" s="26">
        <v>5.6</v>
      </c>
      <c r="F437" s="26">
        <v>5</v>
      </c>
      <c r="G437" s="26">
        <v>99</v>
      </c>
      <c r="H437" s="26">
        <v>0.18</v>
      </c>
      <c r="I437" s="26">
        <v>101.3</v>
      </c>
      <c r="J437" s="26">
        <v>53.2</v>
      </c>
      <c r="K437" s="28">
        <f t="shared" si="151"/>
        <v>1.9041353383458646</v>
      </c>
      <c r="L437" s="26">
        <v>0.22</v>
      </c>
      <c r="M437" s="27"/>
      <c r="N437" s="27">
        <f t="shared" si="152"/>
        <v>0.95716000000000001</v>
      </c>
      <c r="O437" s="27">
        <f t="shared" si="153"/>
        <v>0.96631162390064473</v>
      </c>
      <c r="P437" s="27">
        <f t="shared" si="154"/>
        <v>0.21323977511278192</v>
      </c>
      <c r="Q437" s="27">
        <f t="shared" si="155"/>
        <v>5</v>
      </c>
      <c r="R437" s="27">
        <f t="shared" si="156"/>
        <v>1.2</v>
      </c>
      <c r="S437" s="28">
        <f t="shared" si="167"/>
        <v>11</v>
      </c>
      <c r="T437" s="28">
        <f t="shared" si="157"/>
        <v>0.22067392116428378</v>
      </c>
      <c r="U437" s="27">
        <f t="shared" si="158"/>
        <v>0.12204090780370019</v>
      </c>
      <c r="V437" s="26">
        <v>0</v>
      </c>
      <c r="W437" s="28">
        <f t="shared" si="168"/>
        <v>0.55303729212680797</v>
      </c>
      <c r="X437" s="27">
        <f t="shared" si="169"/>
        <v>35</v>
      </c>
      <c r="Y437" s="27">
        <f t="shared" si="170"/>
        <v>4.693407928190795</v>
      </c>
      <c r="Z437" s="28">
        <f t="shared" si="171"/>
        <v>0.99999865654525411</v>
      </c>
      <c r="AA437" s="36">
        <f t="shared" si="172"/>
        <v>0.22</v>
      </c>
      <c r="AB437" s="36">
        <f t="shared" si="173"/>
        <v>0</v>
      </c>
      <c r="AC437" s="36">
        <f t="shared" si="174"/>
        <v>0</v>
      </c>
      <c r="AD437" s="37"/>
      <c r="AE437" s="37"/>
      <c r="AF437" s="37">
        <v>0.46840371825725452</v>
      </c>
      <c r="AG437" s="37">
        <v>0.52995404484775177</v>
      </c>
    </row>
    <row r="438" spans="1:33" x14ac:dyDescent="0.3">
      <c r="A438" s="42"/>
      <c r="B438" s="42"/>
      <c r="C438" s="42"/>
      <c r="D438" s="26">
        <v>7.6</v>
      </c>
      <c r="E438" s="26">
        <v>9.6</v>
      </c>
      <c r="F438" s="26">
        <v>8</v>
      </c>
      <c r="G438" s="26">
        <v>97</v>
      </c>
      <c r="H438" s="26">
        <v>0.18</v>
      </c>
      <c r="I438" s="26">
        <v>175.6</v>
      </c>
      <c r="J438" s="26">
        <v>88.3</v>
      </c>
      <c r="K438" s="28">
        <f t="shared" si="151"/>
        <v>1.9886749716874292</v>
      </c>
      <c r="L438" s="26">
        <v>0.22</v>
      </c>
      <c r="M438" s="27"/>
      <c r="N438" s="27">
        <f t="shared" si="152"/>
        <v>0.91767999999999994</v>
      </c>
      <c r="O438" s="27">
        <f t="shared" si="153"/>
        <v>0.96631162390064473</v>
      </c>
      <c r="P438" s="27">
        <f t="shared" si="154"/>
        <v>0.21352116801812004</v>
      </c>
      <c r="Q438" s="27">
        <f t="shared" si="155"/>
        <v>5</v>
      </c>
      <c r="R438" s="27">
        <f t="shared" si="156"/>
        <v>1.2</v>
      </c>
      <c r="S438" s="28">
        <f t="shared" si="167"/>
        <v>14.6</v>
      </c>
      <c r="T438" s="28">
        <f t="shared" si="157"/>
        <v>0.22096512422795206</v>
      </c>
      <c r="U438" s="27">
        <f t="shared" si="158"/>
        <v>0.15606511636518641</v>
      </c>
      <c r="V438" s="26">
        <v>0</v>
      </c>
      <c r="W438" s="28">
        <f t="shared" si="168"/>
        <v>0.70628845574827681</v>
      </c>
      <c r="X438" s="27">
        <f t="shared" si="169"/>
        <v>35</v>
      </c>
      <c r="Y438" s="27">
        <f t="shared" si="170"/>
        <v>4.127588640206632</v>
      </c>
      <c r="Z438" s="28">
        <f t="shared" si="171"/>
        <v>0.99998167064297361</v>
      </c>
      <c r="AA438" s="36">
        <f t="shared" si="172"/>
        <v>0.29199999999999998</v>
      </c>
      <c r="AB438" s="36">
        <f t="shared" si="173"/>
        <v>0</v>
      </c>
      <c r="AC438" s="36">
        <f t="shared" si="174"/>
        <v>0</v>
      </c>
      <c r="AD438" s="37"/>
      <c r="AE438" s="37"/>
      <c r="AF438" s="37">
        <v>0.39481772750433286</v>
      </c>
      <c r="AG438" s="37">
        <v>0.49269459572089647</v>
      </c>
    </row>
    <row r="439" spans="1:33" x14ac:dyDescent="0.3">
      <c r="A439" s="42"/>
      <c r="B439" s="42"/>
      <c r="C439" s="42"/>
      <c r="D439" s="26">
        <v>7.6</v>
      </c>
      <c r="E439" s="26">
        <v>12.2</v>
      </c>
      <c r="F439" s="26">
        <v>12</v>
      </c>
      <c r="G439" s="26">
        <v>96</v>
      </c>
      <c r="H439" s="26">
        <v>0.18</v>
      </c>
      <c r="I439" s="26">
        <v>224</v>
      </c>
      <c r="J439" s="26">
        <v>111.2</v>
      </c>
      <c r="K439" s="28">
        <f t="shared" si="151"/>
        <v>2.014388489208633</v>
      </c>
      <c r="L439" s="26">
        <v>0.2</v>
      </c>
      <c r="M439" s="27"/>
      <c r="N439" s="27">
        <f t="shared" si="152"/>
        <v>0.84826000000000001</v>
      </c>
      <c r="O439" s="27">
        <f t="shared" si="153"/>
        <v>0.96631162390064473</v>
      </c>
      <c r="P439" s="27">
        <f t="shared" si="154"/>
        <v>0.19992084604316546</v>
      </c>
      <c r="Q439" s="27">
        <f t="shared" si="155"/>
        <v>5</v>
      </c>
      <c r="R439" s="27">
        <f t="shared" si="156"/>
        <v>1.2</v>
      </c>
      <c r="S439" s="28">
        <f t="shared" si="167"/>
        <v>19.399999999999999</v>
      </c>
      <c r="T439" s="28">
        <f t="shared" si="157"/>
        <v>0.20689065628348596</v>
      </c>
      <c r="U439" s="27">
        <f t="shared" si="158"/>
        <v>0.20807218920420215</v>
      </c>
      <c r="V439" s="26">
        <v>0</v>
      </c>
      <c r="W439" s="28">
        <f t="shared" si="168"/>
        <v>1.0057109051802573</v>
      </c>
      <c r="X439" s="27">
        <f t="shared" si="169"/>
        <v>35</v>
      </c>
      <c r="Y439" s="27">
        <f t="shared" si="170"/>
        <v>2.4300091764825611</v>
      </c>
      <c r="Z439" s="28">
        <f t="shared" si="171"/>
        <v>0.99245077972243323</v>
      </c>
      <c r="AA439" s="36">
        <f t="shared" si="172"/>
        <v>0.38799999999999996</v>
      </c>
      <c r="AB439" s="36">
        <f t="shared" si="173"/>
        <v>0</v>
      </c>
      <c r="AC439" s="36">
        <f t="shared" si="174"/>
        <v>1</v>
      </c>
      <c r="AD439" s="37"/>
      <c r="AE439" s="37"/>
      <c r="AF439" s="37">
        <v>0.18756335038171121</v>
      </c>
      <c r="AG439" s="37">
        <v>0.25773604819006263</v>
      </c>
    </row>
    <row r="440" spans="1:33" x14ac:dyDescent="0.3">
      <c r="A440" s="42"/>
      <c r="B440" s="42"/>
      <c r="C440" s="42"/>
      <c r="D440" s="26">
        <v>7.6</v>
      </c>
      <c r="E440" s="26">
        <v>13.2</v>
      </c>
      <c r="F440" s="26">
        <v>9</v>
      </c>
      <c r="G440" s="26">
        <v>80</v>
      </c>
      <c r="H440" s="26">
        <v>0.18</v>
      </c>
      <c r="I440" s="26">
        <v>243</v>
      </c>
      <c r="J440" s="26">
        <v>120.4</v>
      </c>
      <c r="K440" s="28">
        <f t="shared" si="151"/>
        <v>2.0182724252491693</v>
      </c>
      <c r="L440" s="26">
        <v>0.2</v>
      </c>
      <c r="M440" s="27"/>
      <c r="N440" s="27">
        <f t="shared" si="152"/>
        <v>0.82155999999999996</v>
      </c>
      <c r="O440" s="27">
        <f t="shared" si="153"/>
        <v>0.96631162390064473</v>
      </c>
      <c r="P440" s="27">
        <f t="shared" si="154"/>
        <v>0.19400143156146174</v>
      </c>
      <c r="Q440" s="27">
        <f t="shared" si="155"/>
        <v>5</v>
      </c>
      <c r="R440" s="27">
        <f t="shared" si="156"/>
        <v>1.2</v>
      </c>
      <c r="S440" s="28">
        <f t="shared" si="167"/>
        <v>15.799999999999999</v>
      </c>
      <c r="T440" s="28">
        <f t="shared" si="157"/>
        <v>0.2007648741493446</v>
      </c>
      <c r="U440" s="27">
        <f t="shared" si="158"/>
        <v>0.1681954191679009</v>
      </c>
      <c r="V440" s="26">
        <v>0</v>
      </c>
      <c r="W440" s="28">
        <f t="shared" si="168"/>
        <v>0.83777314074763898</v>
      </c>
      <c r="X440" s="27">
        <f t="shared" si="169"/>
        <v>35</v>
      </c>
      <c r="Y440" s="27">
        <f t="shared" si="170"/>
        <v>3.657329251501968</v>
      </c>
      <c r="Z440" s="28">
        <f t="shared" si="171"/>
        <v>0.99987257153866615</v>
      </c>
      <c r="AA440" s="36">
        <f t="shared" si="172"/>
        <v>0.316</v>
      </c>
      <c r="AB440" s="36">
        <f t="shared" si="173"/>
        <v>0</v>
      </c>
      <c r="AC440" s="36">
        <f t="shared" si="174"/>
        <v>0</v>
      </c>
      <c r="AD440" s="37"/>
      <c r="AE440" s="37"/>
      <c r="AF440" s="37">
        <v>0.32769719083604759</v>
      </c>
      <c r="AG440" s="37">
        <v>0.40702611791958904</v>
      </c>
    </row>
    <row r="441" spans="1:33" x14ac:dyDescent="0.3">
      <c r="A441" s="42"/>
      <c r="B441" s="42"/>
      <c r="C441" s="42"/>
      <c r="D441" s="26">
        <v>7.6</v>
      </c>
      <c r="E441" s="26">
        <v>14.8</v>
      </c>
      <c r="F441" s="26">
        <v>12</v>
      </c>
      <c r="G441" s="26">
        <v>80</v>
      </c>
      <c r="H441" s="26">
        <v>0.18</v>
      </c>
      <c r="I441" s="26">
        <v>276</v>
      </c>
      <c r="J441" s="26">
        <v>137.69999999999999</v>
      </c>
      <c r="K441" s="28">
        <f t="shared" si="151"/>
        <v>2.0043572984749458</v>
      </c>
      <c r="L441" s="26">
        <v>0.18</v>
      </c>
      <c r="M441" s="27"/>
      <c r="N441" s="27">
        <f t="shared" si="152"/>
        <v>0.77883999999999987</v>
      </c>
      <c r="O441" s="27">
        <f t="shared" si="153"/>
        <v>0.96631162390064473</v>
      </c>
      <c r="P441" s="27">
        <f t="shared" si="154"/>
        <v>0.18264561568627449</v>
      </c>
      <c r="Q441" s="27">
        <f t="shared" si="155"/>
        <v>5</v>
      </c>
      <c r="R441" s="27">
        <f t="shared" si="156"/>
        <v>1.2</v>
      </c>
      <c r="S441" s="28">
        <f t="shared" si="167"/>
        <v>19.399999999999999</v>
      </c>
      <c r="T441" s="28">
        <f t="shared" si="157"/>
        <v>0.18901316218157585</v>
      </c>
      <c r="U441" s="27">
        <f t="shared" si="158"/>
        <v>0.20807218920420215</v>
      </c>
      <c r="V441" s="26">
        <v>0</v>
      </c>
      <c r="W441" s="28">
        <f t="shared" si="168"/>
        <v>1.1008343905929536</v>
      </c>
      <c r="X441" s="27">
        <f t="shared" si="169"/>
        <v>35</v>
      </c>
      <c r="Y441" s="27">
        <f t="shared" si="170"/>
        <v>2.2770778358697616</v>
      </c>
      <c r="Z441" s="28">
        <f t="shared" si="171"/>
        <v>0.98860921100625554</v>
      </c>
      <c r="AA441" s="36">
        <f t="shared" si="172"/>
        <v>0.38799999999999996</v>
      </c>
      <c r="AB441" s="36">
        <f t="shared" si="173"/>
        <v>0</v>
      </c>
      <c r="AC441" s="36">
        <f t="shared" si="174"/>
        <v>1</v>
      </c>
      <c r="AD441" s="37"/>
      <c r="AE441" s="37"/>
      <c r="AF441" s="37">
        <v>6.3408273532115311E-2</v>
      </c>
      <c r="AG441" s="37">
        <v>0.15402249742615953</v>
      </c>
    </row>
    <row r="442" spans="1:33" x14ac:dyDescent="0.3">
      <c r="A442" s="42"/>
      <c r="B442" s="42"/>
      <c r="C442" s="42"/>
      <c r="D442" s="26">
        <v>7.6</v>
      </c>
      <c r="E442" s="26">
        <v>16.2</v>
      </c>
      <c r="F442" s="26">
        <v>12</v>
      </c>
      <c r="G442" s="26">
        <v>85</v>
      </c>
      <c r="H442" s="26">
        <v>0.18</v>
      </c>
      <c r="I442" s="26">
        <v>304.3</v>
      </c>
      <c r="J442" s="26">
        <v>152.19999999999999</v>
      </c>
      <c r="K442" s="28">
        <f t="shared" si="151"/>
        <v>1.9993429697766099</v>
      </c>
      <c r="L442" s="26">
        <v>0.17</v>
      </c>
      <c r="M442" s="27"/>
      <c r="N442" s="27">
        <f t="shared" si="152"/>
        <v>0.74146000000000001</v>
      </c>
      <c r="O442" s="27">
        <f t="shared" si="153"/>
        <v>0.96631162390064473</v>
      </c>
      <c r="P442" s="27">
        <f t="shared" si="154"/>
        <v>0.17344464208935612</v>
      </c>
      <c r="Q442" s="27">
        <f t="shared" si="155"/>
        <v>5</v>
      </c>
      <c r="R442" s="27">
        <f t="shared" si="156"/>
        <v>1.2</v>
      </c>
      <c r="S442" s="28">
        <f t="shared" si="167"/>
        <v>19.399999999999999</v>
      </c>
      <c r="T442" s="28">
        <f t="shared" si="157"/>
        <v>0.17949141643274855</v>
      </c>
      <c r="U442" s="27">
        <f t="shared" si="158"/>
        <v>0.20807218920420215</v>
      </c>
      <c r="V442" s="26">
        <v>0</v>
      </c>
      <c r="W442" s="28">
        <f t="shared" si="168"/>
        <v>1.1592319752079185</v>
      </c>
      <c r="X442" s="27">
        <f t="shared" si="169"/>
        <v>35</v>
      </c>
      <c r="Y442" s="27">
        <f t="shared" si="170"/>
        <v>2.1592762504019154</v>
      </c>
      <c r="Z442" s="28">
        <f t="shared" si="171"/>
        <v>0.98458562923834125</v>
      </c>
      <c r="AA442" s="36">
        <f t="shared" si="172"/>
        <v>0.38799999999999996</v>
      </c>
      <c r="AB442" s="36">
        <f t="shared" si="173"/>
        <v>0</v>
      </c>
      <c r="AC442" s="36">
        <f t="shared" si="174"/>
        <v>1</v>
      </c>
      <c r="AD442" s="37"/>
      <c r="AE442" s="37"/>
      <c r="AF442" s="37">
        <v>0.12126781541136773</v>
      </c>
      <c r="AG442" s="37">
        <v>0.17281960443682443</v>
      </c>
    </row>
    <row r="443" spans="1:33" x14ac:dyDescent="0.3">
      <c r="A443" s="42"/>
      <c r="B443" s="42"/>
      <c r="C443" s="42"/>
      <c r="D443" s="26">
        <v>7.6</v>
      </c>
      <c r="E443" s="26">
        <v>17.2</v>
      </c>
      <c r="F443" s="26">
        <v>40</v>
      </c>
      <c r="G443" s="26">
        <v>47</v>
      </c>
      <c r="H443" s="26">
        <v>0.18</v>
      </c>
      <c r="I443" s="26">
        <v>324.2</v>
      </c>
      <c r="J443" s="26">
        <v>162.4</v>
      </c>
      <c r="K443" s="28">
        <f t="shared" si="151"/>
        <v>1.9963054187192117</v>
      </c>
      <c r="L443" s="26">
        <v>0.16</v>
      </c>
      <c r="M443" s="27"/>
      <c r="N443" s="27">
        <f t="shared" si="152"/>
        <v>0.71475999999999995</v>
      </c>
      <c r="O443" s="27">
        <f t="shared" si="153"/>
        <v>0.96631162390064473</v>
      </c>
      <c r="P443" s="27">
        <f t="shared" si="154"/>
        <v>0.16694487354679799</v>
      </c>
      <c r="Q443" s="27">
        <f t="shared" si="155"/>
        <v>5</v>
      </c>
      <c r="R443" s="27">
        <f t="shared" si="156"/>
        <v>1.2</v>
      </c>
      <c r="S443" s="28">
        <f t="shared" si="167"/>
        <v>50</v>
      </c>
      <c r="T443" s="28">
        <f t="shared" si="157"/>
        <v>0.17276504744184171</v>
      </c>
      <c r="U443" s="27">
        <f t="shared" si="158"/>
        <v>0.30303870636902364</v>
      </c>
      <c r="V443" s="26">
        <v>0</v>
      </c>
      <c r="W443" s="28">
        <f t="shared" si="168"/>
        <v>5</v>
      </c>
      <c r="X443" s="27">
        <f t="shared" si="169"/>
        <v>35</v>
      </c>
      <c r="Y443" s="27">
        <f t="shared" si="170"/>
        <v>-9.7624819762428725</v>
      </c>
      <c r="Z443" s="28">
        <f t="shared" si="171"/>
        <v>8.1556767413864508E-23</v>
      </c>
      <c r="AA443" s="36">
        <f t="shared" si="172"/>
        <v>1</v>
      </c>
      <c r="AB443" s="36">
        <f t="shared" si="173"/>
        <v>0</v>
      </c>
      <c r="AC443" s="36">
        <f t="shared" si="174"/>
        <v>1</v>
      </c>
      <c r="AD443" s="37"/>
      <c r="AE443" s="37"/>
      <c r="AF443" s="37">
        <v>0.41559221223713555</v>
      </c>
      <c r="AG443" s="37">
        <v>0.32826526599669087</v>
      </c>
    </row>
    <row r="444" spans="1:33" x14ac:dyDescent="0.3">
      <c r="A444" s="42"/>
      <c r="B444" s="42"/>
      <c r="C444" s="42"/>
      <c r="D444" s="26">
        <v>7.6</v>
      </c>
      <c r="E444" s="26">
        <v>2.8</v>
      </c>
      <c r="F444" s="26">
        <v>6</v>
      </c>
      <c r="G444" s="26">
        <v>90</v>
      </c>
      <c r="H444" s="26">
        <v>0.18</v>
      </c>
      <c r="I444" s="26">
        <v>45.7</v>
      </c>
      <c r="J444" s="26">
        <v>42.7</v>
      </c>
      <c r="K444" s="28">
        <f t="shared" si="151"/>
        <v>1.0702576112412179</v>
      </c>
      <c r="L444" s="26">
        <v>0.12</v>
      </c>
      <c r="M444" s="27"/>
      <c r="N444" s="27">
        <f t="shared" si="152"/>
        <v>0.97858000000000001</v>
      </c>
      <c r="O444" s="27">
        <f t="shared" si="153"/>
        <v>0.96631162390064473</v>
      </c>
      <c r="P444" s="27">
        <f t="shared" si="154"/>
        <v>0.1225379251053864</v>
      </c>
      <c r="Q444" s="27">
        <f t="shared" si="155"/>
        <v>5</v>
      </c>
      <c r="R444" s="27">
        <f t="shared" si="156"/>
        <v>1.2</v>
      </c>
      <c r="S444" s="28">
        <f t="shared" ref="S444:S484" si="175">IF(Q444+R444*F444&lt;=50,Q444+R444*F444,50)</f>
        <v>12.2</v>
      </c>
      <c r="T444" s="28">
        <f t="shared" si="157"/>
        <v>0.12680994626841582</v>
      </c>
      <c r="U444" s="27">
        <f t="shared" si="158"/>
        <v>0.13303475154594152</v>
      </c>
      <c r="V444" s="26">
        <v>0</v>
      </c>
      <c r="W444" s="28">
        <f t="shared" ref="W444:W484" si="176">IF(S444&lt;=30,U444/T444,5)</f>
        <v>1.0490876738039916</v>
      </c>
      <c r="X444" s="27">
        <f t="shared" ref="X444:X484" si="177">IF(G444&lt;5,5,IF(G444&gt;35,35,G444))</f>
        <v>35</v>
      </c>
      <c r="Y444" s="27">
        <f t="shared" ref="Y444:Y484" si="178">-(F444*(1+0.004*X444)-13.32*LN(P444)-29.53*LN(D444)-3.7*LN(J444/100)+0.05*X444+16.85)/2.7</f>
        <v>1.2368465922664147</v>
      </c>
      <c r="Z444" s="28">
        <f t="shared" ref="Z444:Z484" si="179">_xlfn.NORM.S.DIST(Y444,TRUE)</f>
        <v>0.89192797956730963</v>
      </c>
      <c r="AA444" s="36">
        <f t="shared" ref="AA444:AA484" si="180">S444/50</f>
        <v>0.24399999999999999</v>
      </c>
      <c r="AB444" s="36">
        <f t="shared" ref="AB444:AB484" si="181">IF(AND(V444=1,W444&lt;=1),1,0)</f>
        <v>0</v>
      </c>
      <c r="AC444" s="36">
        <f t="shared" ref="AC444:AC484" si="182">IF(AND(V444=0,W444&gt;1),1,0)</f>
        <v>1</v>
      </c>
      <c r="AD444" s="37"/>
      <c r="AE444" s="37"/>
      <c r="AF444" s="37">
        <v>0.36766517146252287</v>
      </c>
      <c r="AG444" s="37">
        <v>0.38885596361237579</v>
      </c>
    </row>
    <row r="445" spans="1:33" x14ac:dyDescent="0.3">
      <c r="A445" s="42"/>
      <c r="B445" s="42"/>
      <c r="C445" s="42"/>
      <c r="D445" s="26">
        <v>7.6</v>
      </c>
      <c r="E445" s="26">
        <v>4.2</v>
      </c>
      <c r="F445" s="26">
        <v>6</v>
      </c>
      <c r="G445" s="26">
        <v>97</v>
      </c>
      <c r="H445" s="26">
        <v>0.18</v>
      </c>
      <c r="I445" s="26">
        <v>72.5</v>
      </c>
      <c r="J445" s="26">
        <v>55.9</v>
      </c>
      <c r="K445" s="28">
        <f t="shared" si="151"/>
        <v>1.2969588550983899</v>
      </c>
      <c r="L445" s="26">
        <v>0.15</v>
      </c>
      <c r="M445" s="27"/>
      <c r="N445" s="27">
        <f t="shared" si="152"/>
        <v>0.96787000000000001</v>
      </c>
      <c r="O445" s="27">
        <f t="shared" si="153"/>
        <v>0.96631162390064473</v>
      </c>
      <c r="P445" s="27">
        <f t="shared" si="154"/>
        <v>0.14686864534883723</v>
      </c>
      <c r="Q445" s="27">
        <f t="shared" si="155"/>
        <v>5</v>
      </c>
      <c r="R445" s="27">
        <f t="shared" si="156"/>
        <v>1.2</v>
      </c>
      <c r="S445" s="28">
        <f t="shared" si="175"/>
        <v>12.2</v>
      </c>
      <c r="T445" s="28">
        <f t="shared" si="157"/>
        <v>0.15198890473446083</v>
      </c>
      <c r="U445" s="27">
        <f t="shared" si="158"/>
        <v>0.13303475154594152</v>
      </c>
      <c r="V445" s="26">
        <v>0</v>
      </c>
      <c r="W445" s="28">
        <f t="shared" si="176"/>
        <v>0.87529252071633756</v>
      </c>
      <c r="X445" s="27">
        <f t="shared" si="177"/>
        <v>35</v>
      </c>
      <c r="Y445" s="27">
        <f t="shared" si="178"/>
        <v>2.49949271854108</v>
      </c>
      <c r="Z445" s="28">
        <f t="shared" si="179"/>
        <v>0.99378143725207946</v>
      </c>
      <c r="AA445" s="36">
        <f t="shared" si="180"/>
        <v>0.24399999999999999</v>
      </c>
      <c r="AB445" s="36">
        <f t="shared" si="181"/>
        <v>0</v>
      </c>
      <c r="AC445" s="36">
        <f t="shared" si="182"/>
        <v>0</v>
      </c>
      <c r="AD445" s="37"/>
      <c r="AE445" s="37"/>
      <c r="AF445" s="37">
        <v>0.4622088931140928</v>
      </c>
      <c r="AG445" s="37">
        <v>0.47949259054687654</v>
      </c>
    </row>
    <row r="446" spans="1:33" x14ac:dyDescent="0.3">
      <c r="A446" s="42"/>
      <c r="B446" s="42"/>
      <c r="C446" s="42"/>
      <c r="D446" s="26">
        <v>7.6</v>
      </c>
      <c r="E446" s="26">
        <v>7.2</v>
      </c>
      <c r="F446" s="26">
        <v>9</v>
      </c>
      <c r="G446" s="26">
        <v>90</v>
      </c>
      <c r="H446" s="26">
        <v>0.18</v>
      </c>
      <c r="I446" s="26">
        <v>129.80000000000001</v>
      </c>
      <c r="J446" s="26">
        <v>83.7</v>
      </c>
      <c r="K446" s="28">
        <f t="shared" si="151"/>
        <v>1.5507765830346476</v>
      </c>
      <c r="L446" s="26">
        <v>0.17</v>
      </c>
      <c r="M446" s="27"/>
      <c r="N446" s="27">
        <f t="shared" si="152"/>
        <v>0.94491999999999998</v>
      </c>
      <c r="O446" s="27">
        <f t="shared" si="153"/>
        <v>0.96631162390064473</v>
      </c>
      <c r="P446" s="27">
        <f t="shared" si="154"/>
        <v>0.1714470976344086</v>
      </c>
      <c r="Q446" s="27">
        <f t="shared" si="155"/>
        <v>5</v>
      </c>
      <c r="R446" s="27">
        <f t="shared" si="156"/>
        <v>1.2</v>
      </c>
      <c r="S446" s="28">
        <f t="shared" si="175"/>
        <v>15.799999999999999</v>
      </c>
      <c r="T446" s="28">
        <f t="shared" si="157"/>
        <v>0.17742423188736953</v>
      </c>
      <c r="U446" s="27">
        <f t="shared" si="158"/>
        <v>0.1681954191679009</v>
      </c>
      <c r="V446" s="26">
        <v>0</v>
      </c>
      <c r="W446" s="28">
        <f t="shared" si="176"/>
        <v>0.94798448542627956</v>
      </c>
      <c r="X446" s="27">
        <f t="shared" si="177"/>
        <v>35</v>
      </c>
      <c r="Y446" s="27">
        <f t="shared" si="178"/>
        <v>2.5493746780051412</v>
      </c>
      <c r="Z446" s="28">
        <f t="shared" si="179"/>
        <v>0.9946041855234693</v>
      </c>
      <c r="AA446" s="36">
        <f t="shared" si="180"/>
        <v>0.316</v>
      </c>
      <c r="AB446" s="36">
        <f t="shared" si="181"/>
        <v>0</v>
      </c>
      <c r="AC446" s="36">
        <f t="shared" si="182"/>
        <v>0</v>
      </c>
      <c r="AD446" s="37"/>
      <c r="AE446" s="37"/>
      <c r="AF446" s="37">
        <v>0.27166043319156441</v>
      </c>
      <c r="AG446" s="37">
        <v>0.31294360129483717</v>
      </c>
    </row>
    <row r="447" spans="1:33" x14ac:dyDescent="0.3">
      <c r="A447" s="42"/>
      <c r="B447" s="42"/>
      <c r="C447" s="42"/>
      <c r="D447" s="26">
        <v>7.6</v>
      </c>
      <c r="E447" s="26">
        <v>8.8000000000000007</v>
      </c>
      <c r="F447" s="26">
        <v>11</v>
      </c>
      <c r="G447" s="26">
        <v>99</v>
      </c>
      <c r="H447" s="26">
        <v>0.18</v>
      </c>
      <c r="I447" s="26">
        <v>161.9</v>
      </c>
      <c r="J447" s="26">
        <v>100.1</v>
      </c>
      <c r="K447" s="28">
        <f t="shared" si="151"/>
        <v>1.6173826173826176</v>
      </c>
      <c r="L447" s="26">
        <v>0.18</v>
      </c>
      <c r="M447" s="27"/>
      <c r="N447" s="27">
        <f t="shared" si="152"/>
        <v>0.93267999999999995</v>
      </c>
      <c r="O447" s="27">
        <f t="shared" si="153"/>
        <v>0.96631162390064473</v>
      </c>
      <c r="P447" s="27">
        <f t="shared" si="154"/>
        <v>0.17649454909090911</v>
      </c>
      <c r="Q447" s="27">
        <f t="shared" si="155"/>
        <v>5</v>
      </c>
      <c r="R447" s="27">
        <f t="shared" si="156"/>
        <v>1.2</v>
      </c>
      <c r="S447" s="28">
        <f t="shared" si="175"/>
        <v>18.2</v>
      </c>
      <c r="T447" s="28">
        <f t="shared" si="157"/>
        <v>0.18264765188114526</v>
      </c>
      <c r="U447" s="27">
        <f t="shared" si="158"/>
        <v>0.19407628144378197</v>
      </c>
      <c r="V447" s="26">
        <v>0</v>
      </c>
      <c r="W447" s="28">
        <f t="shared" si="176"/>
        <v>1.0625720037730007</v>
      </c>
      <c r="X447" s="27">
        <f t="shared" si="177"/>
        <v>35</v>
      </c>
      <c r="Y447" s="27">
        <f t="shared" si="178"/>
        <v>2.0932734365241052</v>
      </c>
      <c r="Z447" s="28">
        <f t="shared" si="179"/>
        <v>0.981837623751602</v>
      </c>
      <c r="AA447" s="36">
        <f t="shared" si="180"/>
        <v>0.36399999999999999</v>
      </c>
      <c r="AB447" s="36">
        <f t="shared" si="181"/>
        <v>0</v>
      </c>
      <c r="AC447" s="36">
        <f t="shared" si="182"/>
        <v>1</v>
      </c>
      <c r="AD447" s="37"/>
      <c r="AE447" s="37"/>
      <c r="AF447" s="37">
        <v>8.3830647659720925E-2</v>
      </c>
      <c r="AG447" s="37">
        <v>0.30451783542843985</v>
      </c>
    </row>
    <row r="448" spans="1:33" x14ac:dyDescent="0.3">
      <c r="A448" s="42"/>
      <c r="B448" s="42"/>
      <c r="C448" s="42"/>
      <c r="D448" s="26">
        <v>7.6</v>
      </c>
      <c r="E448" s="26">
        <v>10.199999999999999</v>
      </c>
      <c r="F448" s="26">
        <v>11</v>
      </c>
      <c r="G448" s="26">
        <v>91</v>
      </c>
      <c r="H448" s="26">
        <v>0.18</v>
      </c>
      <c r="I448" s="26">
        <v>187</v>
      </c>
      <c r="J448" s="26">
        <v>111.5</v>
      </c>
      <c r="K448" s="28">
        <f t="shared" si="151"/>
        <v>1.6771300448430493</v>
      </c>
      <c r="L448" s="26">
        <v>0.18</v>
      </c>
      <c r="M448" s="27"/>
      <c r="N448" s="27">
        <f t="shared" si="152"/>
        <v>0.90165999999999991</v>
      </c>
      <c r="O448" s="27">
        <f t="shared" si="153"/>
        <v>0.96631162390064473</v>
      </c>
      <c r="P448" s="27">
        <f t="shared" si="154"/>
        <v>0.17692752591928246</v>
      </c>
      <c r="Q448" s="27">
        <f t="shared" si="155"/>
        <v>5</v>
      </c>
      <c r="R448" s="27">
        <f t="shared" si="156"/>
        <v>1.2</v>
      </c>
      <c r="S448" s="28">
        <f t="shared" si="175"/>
        <v>18.2</v>
      </c>
      <c r="T448" s="28">
        <f t="shared" si="157"/>
        <v>0.18309572351524769</v>
      </c>
      <c r="U448" s="27">
        <f t="shared" si="158"/>
        <v>0.19407628144378197</v>
      </c>
      <c r="V448" s="26">
        <v>0</v>
      </c>
      <c r="W448" s="28">
        <f t="shared" si="176"/>
        <v>1.0599716788449176</v>
      </c>
      <c r="X448" s="27">
        <f t="shared" si="177"/>
        <v>35</v>
      </c>
      <c r="Y448" s="27">
        <f t="shared" si="178"/>
        <v>2.2531622459245662</v>
      </c>
      <c r="Z448" s="28">
        <f t="shared" si="179"/>
        <v>0.98787553954465501</v>
      </c>
      <c r="AA448" s="36">
        <f t="shared" si="180"/>
        <v>0.36399999999999999</v>
      </c>
      <c r="AB448" s="36">
        <f t="shared" si="181"/>
        <v>0</v>
      </c>
      <c r="AC448" s="36">
        <f t="shared" si="182"/>
        <v>1</v>
      </c>
      <c r="AD448" s="37"/>
      <c r="AE448" s="37"/>
      <c r="AF448" s="37">
        <v>7.2364837461459344E-2</v>
      </c>
      <c r="AG448" s="37">
        <v>0.16013573638739378</v>
      </c>
    </row>
    <row r="449" spans="1:33" x14ac:dyDescent="0.3">
      <c r="A449" s="42"/>
      <c r="B449" s="42"/>
      <c r="C449" s="42"/>
      <c r="D449" s="26">
        <v>7.6</v>
      </c>
      <c r="E449" s="26">
        <v>11.8</v>
      </c>
      <c r="F449" s="26">
        <v>7</v>
      </c>
      <c r="G449" s="26">
        <v>76</v>
      </c>
      <c r="H449" s="26">
        <v>0.18</v>
      </c>
      <c r="I449" s="26">
        <v>217.5</v>
      </c>
      <c r="J449" s="26">
        <v>126.3</v>
      </c>
      <c r="K449" s="28">
        <f t="shared" si="151"/>
        <v>1.7220902612826603</v>
      </c>
      <c r="L449" s="26">
        <v>0.18</v>
      </c>
      <c r="M449" s="27"/>
      <c r="N449" s="27">
        <f t="shared" si="152"/>
        <v>0.85893999999999981</v>
      </c>
      <c r="O449" s="27">
        <f t="shared" si="153"/>
        <v>0.96631162390064473</v>
      </c>
      <c r="P449" s="27">
        <f t="shared" si="154"/>
        <v>0.17306314845605697</v>
      </c>
      <c r="Q449" s="27">
        <f t="shared" si="155"/>
        <v>5</v>
      </c>
      <c r="R449" s="27">
        <f t="shared" si="156"/>
        <v>1.2</v>
      </c>
      <c r="S449" s="28">
        <f t="shared" si="175"/>
        <v>13.4</v>
      </c>
      <c r="T449" s="28">
        <f t="shared" si="157"/>
        <v>0.1790966228445692</v>
      </c>
      <c r="U449" s="27">
        <f t="shared" si="158"/>
        <v>0.14436344918824284</v>
      </c>
      <c r="V449" s="26">
        <v>1</v>
      </c>
      <c r="W449" s="28">
        <f t="shared" si="176"/>
        <v>0.80606460856344631</v>
      </c>
      <c r="X449" s="27">
        <f t="shared" si="177"/>
        <v>35</v>
      </c>
      <c r="Y449" s="27">
        <f t="shared" si="178"/>
        <v>4.0039018757811471</v>
      </c>
      <c r="Z449" s="28">
        <f t="shared" si="179"/>
        <v>0.99996884689185928</v>
      </c>
      <c r="AA449" s="36">
        <f t="shared" si="180"/>
        <v>0.26800000000000002</v>
      </c>
      <c r="AB449" s="36">
        <f t="shared" si="181"/>
        <v>1</v>
      </c>
      <c r="AC449" s="36">
        <f t="shared" si="182"/>
        <v>0</v>
      </c>
      <c r="AD449" s="37"/>
      <c r="AE449" s="37"/>
      <c r="AF449" s="37">
        <v>0.46131917003803741</v>
      </c>
      <c r="AG449" s="37">
        <v>0.56385999951183197</v>
      </c>
    </row>
    <row r="450" spans="1:33" x14ac:dyDescent="0.3">
      <c r="A450" s="42"/>
      <c r="B450" s="42"/>
      <c r="C450" s="42"/>
      <c r="D450" s="26">
        <v>7.6</v>
      </c>
      <c r="E450" s="26">
        <v>13.2</v>
      </c>
      <c r="F450" s="26">
        <v>8</v>
      </c>
      <c r="G450" s="26">
        <v>98</v>
      </c>
      <c r="H450" s="26">
        <v>0.18</v>
      </c>
      <c r="I450" s="26">
        <v>245.4</v>
      </c>
      <c r="J450" s="26">
        <v>140.4</v>
      </c>
      <c r="K450" s="28">
        <f t="shared" si="151"/>
        <v>1.7478632478632479</v>
      </c>
      <c r="L450" s="26">
        <v>0.17</v>
      </c>
      <c r="M450" s="27"/>
      <c r="N450" s="27">
        <f t="shared" si="152"/>
        <v>0.82155999999999996</v>
      </c>
      <c r="O450" s="27">
        <f t="shared" si="153"/>
        <v>0.96631162390064473</v>
      </c>
      <c r="P450" s="27">
        <f t="shared" si="154"/>
        <v>0.16800901999999998</v>
      </c>
      <c r="Q450" s="27">
        <f t="shared" si="155"/>
        <v>5</v>
      </c>
      <c r="R450" s="27">
        <f t="shared" si="156"/>
        <v>1.2</v>
      </c>
      <c r="S450" s="28">
        <f t="shared" si="175"/>
        <v>14.6</v>
      </c>
      <c r="T450" s="28">
        <f t="shared" si="157"/>
        <v>0.1738662930720106</v>
      </c>
      <c r="U450" s="27">
        <f t="shared" si="158"/>
        <v>0.15606511636518641</v>
      </c>
      <c r="V450" s="26">
        <v>0</v>
      </c>
      <c r="W450" s="28">
        <f t="shared" si="176"/>
        <v>0.89761571152005049</v>
      </c>
      <c r="X450" s="27">
        <f t="shared" si="177"/>
        <v>35</v>
      </c>
      <c r="Y450" s="27">
        <f t="shared" si="178"/>
        <v>3.5804949632699605</v>
      </c>
      <c r="Z450" s="28">
        <f t="shared" si="179"/>
        <v>0.99982852802277744</v>
      </c>
      <c r="AA450" s="36">
        <f t="shared" si="180"/>
        <v>0.29199999999999998</v>
      </c>
      <c r="AB450" s="36">
        <f t="shared" si="181"/>
        <v>0</v>
      </c>
      <c r="AC450" s="36">
        <f t="shared" si="182"/>
        <v>0</v>
      </c>
      <c r="AD450" s="37"/>
      <c r="AE450" s="37"/>
      <c r="AF450" s="37">
        <v>0.16088345205503193</v>
      </c>
      <c r="AG450" s="37">
        <v>0.39952133395316664</v>
      </c>
    </row>
    <row r="451" spans="1:33" x14ac:dyDescent="0.3">
      <c r="A451" s="42"/>
      <c r="B451" s="42"/>
      <c r="C451" s="42"/>
      <c r="D451" s="26">
        <v>7.6</v>
      </c>
      <c r="E451" s="26">
        <v>14.8</v>
      </c>
      <c r="F451" s="26">
        <v>5</v>
      </c>
      <c r="G451" s="26">
        <v>98</v>
      </c>
      <c r="H451" s="26">
        <v>0.18</v>
      </c>
      <c r="I451" s="26">
        <v>273.39999999999998</v>
      </c>
      <c r="J451" s="26">
        <v>152.80000000000001</v>
      </c>
      <c r="K451" s="28">
        <f t="shared" si="151"/>
        <v>1.789267015706806</v>
      </c>
      <c r="L451" s="26">
        <v>0.16</v>
      </c>
      <c r="M451" s="27"/>
      <c r="N451" s="27">
        <f t="shared" si="152"/>
        <v>0.77883999999999987</v>
      </c>
      <c r="O451" s="27">
        <f t="shared" si="153"/>
        <v>0.96631162390064473</v>
      </c>
      <c r="P451" s="27">
        <f t="shared" si="154"/>
        <v>0.16304566853403135</v>
      </c>
      <c r="Q451" s="27">
        <f t="shared" si="155"/>
        <v>5</v>
      </c>
      <c r="R451" s="27">
        <f t="shared" si="156"/>
        <v>1.2</v>
      </c>
      <c r="S451" s="28">
        <f t="shared" si="175"/>
        <v>11</v>
      </c>
      <c r="T451" s="28">
        <f t="shared" si="157"/>
        <v>0.16872990503402613</v>
      </c>
      <c r="U451" s="27">
        <f t="shared" si="158"/>
        <v>0.12204090780370019</v>
      </c>
      <c r="V451" s="26">
        <v>0</v>
      </c>
      <c r="W451" s="28">
        <f t="shared" si="176"/>
        <v>0.72329151005620129</v>
      </c>
      <c r="X451" s="27">
        <f t="shared" si="177"/>
        <v>35</v>
      </c>
      <c r="Y451" s="27">
        <f t="shared" si="178"/>
        <v>4.8152045800139858</v>
      </c>
      <c r="Z451" s="28">
        <f t="shared" si="179"/>
        <v>0.99999926475419776</v>
      </c>
      <c r="AA451" s="36">
        <f t="shared" si="180"/>
        <v>0.22</v>
      </c>
      <c r="AB451" s="36">
        <f t="shared" si="181"/>
        <v>0</v>
      </c>
      <c r="AC451" s="36">
        <f t="shared" si="182"/>
        <v>0</v>
      </c>
      <c r="AD451" s="37"/>
      <c r="AE451" s="37"/>
      <c r="AF451" s="37">
        <v>0.55540307671672018</v>
      </c>
      <c r="AG451" s="37">
        <v>0.69091995006111973</v>
      </c>
    </row>
    <row r="452" spans="1:33" x14ac:dyDescent="0.3">
      <c r="A452" s="42"/>
      <c r="B452" s="42"/>
      <c r="C452" s="42"/>
      <c r="D452" s="26">
        <v>7.6</v>
      </c>
      <c r="E452" s="26">
        <v>16.2</v>
      </c>
      <c r="F452" s="26">
        <v>13</v>
      </c>
      <c r="G452" s="26">
        <v>74</v>
      </c>
      <c r="H452" s="26">
        <v>0.18</v>
      </c>
      <c r="I452" s="26">
        <v>300.2</v>
      </c>
      <c r="J452" s="26">
        <v>165.8</v>
      </c>
      <c r="K452" s="28">
        <f t="shared" si="151"/>
        <v>1.8106151990349817</v>
      </c>
      <c r="L452" s="26">
        <v>0.16</v>
      </c>
      <c r="M452" s="27"/>
      <c r="N452" s="27">
        <f t="shared" si="152"/>
        <v>0.74146000000000001</v>
      </c>
      <c r="O452" s="27">
        <f t="shared" si="153"/>
        <v>0.96631162390064473</v>
      </c>
      <c r="P452" s="27">
        <f t="shared" si="154"/>
        <v>0.15707235322074786</v>
      </c>
      <c r="Q452" s="27">
        <f t="shared" si="155"/>
        <v>5</v>
      </c>
      <c r="R452" s="27">
        <f t="shared" si="156"/>
        <v>1.2</v>
      </c>
      <c r="S452" s="28">
        <f t="shared" si="175"/>
        <v>20.6</v>
      </c>
      <c r="T452" s="28">
        <f t="shared" si="157"/>
        <v>0.16254834293175996</v>
      </c>
      <c r="U452" s="27">
        <f t="shared" si="158"/>
        <v>0.2230130964604535</v>
      </c>
      <c r="V452" s="26">
        <v>0</v>
      </c>
      <c r="W452" s="28">
        <f t="shared" si="176"/>
        <v>1.3719801287305493</v>
      </c>
      <c r="X452" s="27">
        <f t="shared" si="177"/>
        <v>35</v>
      </c>
      <c r="Y452" s="27">
        <f t="shared" si="178"/>
        <v>1.365190093370956</v>
      </c>
      <c r="Z452" s="28">
        <f t="shared" si="179"/>
        <v>0.91390334439205134</v>
      </c>
      <c r="AA452" s="36">
        <f t="shared" si="180"/>
        <v>0.41200000000000003</v>
      </c>
      <c r="AB452" s="36">
        <f t="shared" si="181"/>
        <v>0</v>
      </c>
      <c r="AC452" s="36">
        <f t="shared" si="182"/>
        <v>1</v>
      </c>
      <c r="AD452" s="37"/>
      <c r="AE452" s="37"/>
      <c r="AF452" s="37">
        <v>5.1482560656656476E-2</v>
      </c>
      <c r="AG452" s="37">
        <v>0.22466688488042857</v>
      </c>
    </row>
    <row r="453" spans="1:33" x14ac:dyDescent="0.3">
      <c r="A453" s="42"/>
      <c r="B453" s="42"/>
      <c r="C453" s="42"/>
      <c r="D453" s="26">
        <v>7.6</v>
      </c>
      <c r="E453" s="26">
        <v>17.8</v>
      </c>
      <c r="F453" s="26">
        <v>12</v>
      </c>
      <c r="G453" s="26">
        <v>91</v>
      </c>
      <c r="H453" s="26">
        <v>0.18</v>
      </c>
      <c r="I453" s="26">
        <v>332.6</v>
      </c>
      <c r="J453" s="26">
        <v>182.5</v>
      </c>
      <c r="K453" s="28">
        <f t="shared" si="151"/>
        <v>1.8224657534246576</v>
      </c>
      <c r="L453" s="26">
        <v>0.15</v>
      </c>
      <c r="M453" s="27"/>
      <c r="N453" s="27">
        <f t="shared" si="152"/>
        <v>0.69873999999999992</v>
      </c>
      <c r="O453" s="27">
        <f t="shared" si="153"/>
        <v>0.96631162390064473</v>
      </c>
      <c r="P453" s="27">
        <f t="shared" si="154"/>
        <v>0.14899127730410958</v>
      </c>
      <c r="Q453" s="27">
        <f t="shared" si="155"/>
        <v>5</v>
      </c>
      <c r="R453" s="27">
        <f t="shared" si="156"/>
        <v>1.2</v>
      </c>
      <c r="S453" s="28">
        <f t="shared" si="175"/>
        <v>19.399999999999999</v>
      </c>
      <c r="T453" s="28">
        <f t="shared" si="157"/>
        <v>0.15418553768678325</v>
      </c>
      <c r="U453" s="27">
        <f t="shared" si="158"/>
        <v>0.20807218920420215</v>
      </c>
      <c r="V453" s="26">
        <v>0</v>
      </c>
      <c r="W453" s="28">
        <f t="shared" si="176"/>
        <v>1.3494922567049428</v>
      </c>
      <c r="X453" s="27">
        <f t="shared" si="177"/>
        <v>35</v>
      </c>
      <c r="Y453" s="27">
        <f t="shared" si="178"/>
        <v>1.6583512507433216</v>
      </c>
      <c r="Z453" s="28">
        <f t="shared" si="179"/>
        <v>0.95137670495315751</v>
      </c>
      <c r="AA453" s="36">
        <f t="shared" si="180"/>
        <v>0.38799999999999996</v>
      </c>
      <c r="AB453" s="36">
        <f t="shared" si="181"/>
        <v>0</v>
      </c>
      <c r="AC453" s="36">
        <f t="shared" si="182"/>
        <v>1</v>
      </c>
      <c r="AD453" s="37"/>
      <c r="AE453" s="37"/>
      <c r="AF453" s="37">
        <v>0.20215804862747633</v>
      </c>
      <c r="AG453" s="37">
        <v>0.27613946779476001</v>
      </c>
    </row>
    <row r="454" spans="1:33" x14ac:dyDescent="0.3">
      <c r="A454" s="42"/>
      <c r="B454" s="42"/>
      <c r="C454" s="42"/>
      <c r="D454" s="26">
        <v>7.6</v>
      </c>
      <c r="E454" s="26">
        <v>2</v>
      </c>
      <c r="F454" s="26">
        <v>7</v>
      </c>
      <c r="G454" s="26">
        <v>93</v>
      </c>
      <c r="H454" s="26">
        <v>0.18</v>
      </c>
      <c r="I454" s="26">
        <v>30</v>
      </c>
      <c r="J454" s="26">
        <v>27.9</v>
      </c>
      <c r="K454" s="28">
        <f t="shared" si="151"/>
        <v>1.0752688172043012</v>
      </c>
      <c r="L454" s="26">
        <v>0.13</v>
      </c>
      <c r="M454" s="27"/>
      <c r="N454" s="27">
        <f t="shared" si="152"/>
        <v>0.98470000000000002</v>
      </c>
      <c r="O454" s="27">
        <f t="shared" si="153"/>
        <v>0.96631162390064473</v>
      </c>
      <c r="P454" s="27">
        <f t="shared" si="154"/>
        <v>0.1238816129032258</v>
      </c>
      <c r="Q454" s="27">
        <f t="shared" si="155"/>
        <v>5</v>
      </c>
      <c r="R454" s="27">
        <f t="shared" si="156"/>
        <v>1.2</v>
      </c>
      <c r="S454" s="28">
        <f t="shared" si="175"/>
        <v>13.4</v>
      </c>
      <c r="T454" s="28">
        <f t="shared" si="157"/>
        <v>0.12820047885087141</v>
      </c>
      <c r="U454" s="27">
        <f t="shared" si="158"/>
        <v>0.14436344918824284</v>
      </c>
      <c r="V454" s="26">
        <v>0</v>
      </c>
      <c r="W454" s="28">
        <f t="shared" si="176"/>
        <v>1.1260757407635968</v>
      </c>
      <c r="X454" s="27">
        <f t="shared" si="177"/>
        <v>35</v>
      </c>
      <c r="Y454" s="27">
        <f t="shared" si="178"/>
        <v>0.28523474101049828</v>
      </c>
      <c r="Z454" s="28">
        <f t="shared" si="179"/>
        <v>0.61226784705428794</v>
      </c>
      <c r="AA454" s="36">
        <f t="shared" si="180"/>
        <v>0.26800000000000002</v>
      </c>
      <c r="AB454" s="36">
        <f t="shared" si="181"/>
        <v>0</v>
      </c>
      <c r="AC454" s="36">
        <f t="shared" si="182"/>
        <v>1</v>
      </c>
      <c r="AD454" s="37"/>
      <c r="AE454" s="37"/>
      <c r="AF454" s="37">
        <v>0.37761698988076609</v>
      </c>
      <c r="AG454" s="37">
        <v>0.45794563517827352</v>
      </c>
    </row>
    <row r="455" spans="1:33" x14ac:dyDescent="0.3">
      <c r="A455" s="42"/>
      <c r="B455" s="42"/>
      <c r="C455" s="42"/>
      <c r="D455" s="26">
        <v>7.6</v>
      </c>
      <c r="E455" s="26">
        <v>3.2</v>
      </c>
      <c r="F455" s="26">
        <v>5</v>
      </c>
      <c r="G455" s="26">
        <v>70</v>
      </c>
      <c r="H455" s="26">
        <v>0.18</v>
      </c>
      <c r="I455" s="26">
        <v>52.9</v>
      </c>
      <c r="J455" s="26">
        <v>39</v>
      </c>
      <c r="K455" s="28">
        <f t="shared" si="151"/>
        <v>1.3564102564102565</v>
      </c>
      <c r="L455" s="26">
        <v>0.16</v>
      </c>
      <c r="M455" s="27"/>
      <c r="N455" s="27">
        <f t="shared" si="152"/>
        <v>0.97551999999999994</v>
      </c>
      <c r="O455" s="27">
        <f t="shared" si="153"/>
        <v>0.96631162390064473</v>
      </c>
      <c r="P455" s="27">
        <f t="shared" si="154"/>
        <v>0.15481502399999997</v>
      </c>
      <c r="Q455" s="27">
        <f t="shared" si="155"/>
        <v>5</v>
      </c>
      <c r="R455" s="27">
        <f t="shared" si="156"/>
        <v>1.2</v>
      </c>
      <c r="S455" s="28">
        <f t="shared" si="175"/>
        <v>11</v>
      </c>
      <c r="T455" s="28">
        <f t="shared" si="157"/>
        <v>0.16021231678355335</v>
      </c>
      <c r="U455" s="27">
        <f t="shared" si="158"/>
        <v>0.12204090780370019</v>
      </c>
      <c r="V455" s="26">
        <v>1</v>
      </c>
      <c r="W455" s="28">
        <f t="shared" si="176"/>
        <v>0.76174485366551004</v>
      </c>
      <c r="X455" s="27">
        <f t="shared" si="177"/>
        <v>35</v>
      </c>
      <c r="Y455" s="27">
        <f t="shared" si="178"/>
        <v>2.6883269969172208</v>
      </c>
      <c r="Z455" s="28">
        <f t="shared" si="179"/>
        <v>0.99640944819564548</v>
      </c>
      <c r="AA455" s="36">
        <f t="shared" si="180"/>
        <v>0.22</v>
      </c>
      <c r="AB455" s="36">
        <f t="shared" si="181"/>
        <v>1</v>
      </c>
      <c r="AC455" s="36">
        <f t="shared" si="182"/>
        <v>0</v>
      </c>
      <c r="AD455" s="37"/>
      <c r="AE455" s="37"/>
      <c r="AF455" s="37">
        <v>0.56966523851442974</v>
      </c>
      <c r="AG455" s="37">
        <v>0.67069295793709116</v>
      </c>
    </row>
    <row r="456" spans="1:33" x14ac:dyDescent="0.3">
      <c r="A456" s="42"/>
      <c r="B456" s="42"/>
      <c r="C456" s="42"/>
      <c r="D456" s="26">
        <v>7.6</v>
      </c>
      <c r="E456" s="26">
        <v>4.2</v>
      </c>
      <c r="F456" s="26">
        <v>5</v>
      </c>
      <c r="G456" s="26">
        <v>99</v>
      </c>
      <c r="H456" s="26">
        <v>0.18</v>
      </c>
      <c r="I456" s="26">
        <v>72</v>
      </c>
      <c r="J456" s="26">
        <v>48.2</v>
      </c>
      <c r="K456" s="28">
        <f t="shared" si="151"/>
        <v>1.4937759336099585</v>
      </c>
      <c r="L456" s="26">
        <v>0.17</v>
      </c>
      <c r="M456" s="27"/>
      <c r="N456" s="27">
        <f t="shared" si="152"/>
        <v>0.96787000000000001</v>
      </c>
      <c r="O456" s="27">
        <f t="shared" si="153"/>
        <v>0.96631162390064473</v>
      </c>
      <c r="P456" s="27">
        <f t="shared" si="154"/>
        <v>0.16915636680497922</v>
      </c>
      <c r="Q456" s="27">
        <f t="shared" si="155"/>
        <v>5</v>
      </c>
      <c r="R456" s="27">
        <f t="shared" si="156"/>
        <v>1.2</v>
      </c>
      <c r="S456" s="28">
        <f t="shared" si="175"/>
        <v>11</v>
      </c>
      <c r="T456" s="28">
        <f t="shared" si="157"/>
        <v>0.17505363965524617</v>
      </c>
      <c r="U456" s="27">
        <f t="shared" si="158"/>
        <v>0.12204090780370019</v>
      </c>
      <c r="V456" s="26">
        <v>1</v>
      </c>
      <c r="W456" s="28">
        <f t="shared" si="176"/>
        <v>0.69716292699797489</v>
      </c>
      <c r="X456" s="27">
        <f t="shared" si="177"/>
        <v>35</v>
      </c>
      <c r="Y456" s="27">
        <f t="shared" si="178"/>
        <v>3.4156242947986941</v>
      </c>
      <c r="Z456" s="28">
        <f t="shared" si="179"/>
        <v>0.99968182010036877</v>
      </c>
      <c r="AA456" s="36">
        <f t="shared" si="180"/>
        <v>0.22</v>
      </c>
      <c r="AB456" s="36">
        <f t="shared" si="181"/>
        <v>1</v>
      </c>
      <c r="AC456" s="36">
        <f t="shared" si="182"/>
        <v>0</v>
      </c>
      <c r="AD456" s="37"/>
      <c r="AE456" s="37"/>
      <c r="AF456" s="37">
        <v>0.59999105545613873</v>
      </c>
      <c r="AG456" s="37">
        <v>0.65304440352916737</v>
      </c>
    </row>
    <row r="457" spans="1:33" x14ac:dyDescent="0.3">
      <c r="A457" s="42"/>
      <c r="B457" s="42"/>
      <c r="C457" s="42"/>
      <c r="D457" s="26">
        <v>7.6</v>
      </c>
      <c r="E457" s="26">
        <v>5.8</v>
      </c>
      <c r="F457" s="26">
        <v>6</v>
      </c>
      <c r="G457" s="26">
        <v>90</v>
      </c>
      <c r="H457" s="26">
        <v>0.18</v>
      </c>
      <c r="I457" s="26">
        <v>100.7</v>
      </c>
      <c r="J457" s="26">
        <v>61.2</v>
      </c>
      <c r="K457" s="28">
        <f t="shared" si="151"/>
        <v>1.6454248366013071</v>
      </c>
      <c r="L457" s="26">
        <v>0.19</v>
      </c>
      <c r="M457" s="27"/>
      <c r="N457" s="27">
        <f t="shared" si="152"/>
        <v>0.95562999999999998</v>
      </c>
      <c r="O457" s="27">
        <f t="shared" si="153"/>
        <v>0.96631162390064473</v>
      </c>
      <c r="P457" s="27">
        <f t="shared" si="154"/>
        <v>0.18397282838235293</v>
      </c>
      <c r="Q457" s="27">
        <f t="shared" si="155"/>
        <v>5</v>
      </c>
      <c r="R457" s="27">
        <f t="shared" si="156"/>
        <v>1.2</v>
      </c>
      <c r="S457" s="28">
        <f t="shared" si="175"/>
        <v>12.2</v>
      </c>
      <c r="T457" s="28">
        <f t="shared" si="157"/>
        <v>0.19038664529328775</v>
      </c>
      <c r="U457" s="27">
        <f t="shared" si="158"/>
        <v>0.13303475154594152</v>
      </c>
      <c r="V457" s="26">
        <v>1</v>
      </c>
      <c r="W457" s="28">
        <f t="shared" si="176"/>
        <v>0.69876094166690894</v>
      </c>
      <c r="X457" s="27">
        <f t="shared" si="177"/>
        <v>35</v>
      </c>
      <c r="Y457" s="27">
        <f t="shared" si="178"/>
        <v>3.7348553691929864</v>
      </c>
      <c r="Z457" s="28">
        <f t="shared" si="179"/>
        <v>0.99990608845094375</v>
      </c>
      <c r="AA457" s="36">
        <f t="shared" si="180"/>
        <v>0.24399999999999999</v>
      </c>
      <c r="AB457" s="36">
        <f t="shared" si="181"/>
        <v>1</v>
      </c>
      <c r="AC457" s="36">
        <f t="shared" si="182"/>
        <v>0</v>
      </c>
      <c r="AD457" s="37"/>
      <c r="AE457" s="37"/>
      <c r="AF457" s="37">
        <v>0.45647537821821982</v>
      </c>
      <c r="AG457" s="37">
        <v>0.5904364367533691</v>
      </c>
    </row>
    <row r="458" spans="1:33" x14ac:dyDescent="0.3">
      <c r="A458" s="42"/>
      <c r="B458" s="42"/>
      <c r="C458" s="42"/>
      <c r="D458" s="26">
        <v>7.6</v>
      </c>
      <c r="E458" s="26">
        <v>11.8</v>
      </c>
      <c r="F458" s="26">
        <v>14</v>
      </c>
      <c r="G458" s="26">
        <v>98</v>
      </c>
      <c r="H458" s="26">
        <v>0.18</v>
      </c>
      <c r="I458" s="26">
        <v>212.3</v>
      </c>
      <c r="J458" s="26">
        <v>114</v>
      </c>
      <c r="K458" s="28">
        <f t="shared" si="151"/>
        <v>1.8622807017543861</v>
      </c>
      <c r="L458" s="26">
        <v>0.19</v>
      </c>
      <c r="M458" s="27"/>
      <c r="N458" s="27">
        <f t="shared" si="152"/>
        <v>0.85893999999999981</v>
      </c>
      <c r="O458" s="27">
        <f t="shared" si="153"/>
        <v>0.96631162390064473</v>
      </c>
      <c r="P458" s="27">
        <f t="shared" si="154"/>
        <v>0.18715172415789469</v>
      </c>
      <c r="Q458" s="27">
        <f t="shared" si="155"/>
        <v>5</v>
      </c>
      <c r="R458" s="27">
        <f t="shared" si="156"/>
        <v>1.2</v>
      </c>
      <c r="S458" s="28">
        <f t="shared" si="175"/>
        <v>21.8</v>
      </c>
      <c r="T458" s="28">
        <f t="shared" si="157"/>
        <v>0.19367636643180591</v>
      </c>
      <c r="U458" s="27">
        <f t="shared" si="158"/>
        <v>0.23917156177661986</v>
      </c>
      <c r="V458" s="26">
        <v>0</v>
      </c>
      <c r="W458" s="28">
        <f t="shared" si="176"/>
        <v>1.2349031850555341</v>
      </c>
      <c r="X458" s="27">
        <f t="shared" si="177"/>
        <v>35</v>
      </c>
      <c r="Y458" s="27">
        <f t="shared" si="178"/>
        <v>1.2940339613433105</v>
      </c>
      <c r="Z458" s="28">
        <f t="shared" si="179"/>
        <v>0.90217315484197247</v>
      </c>
      <c r="AA458" s="36">
        <f t="shared" si="180"/>
        <v>0.436</v>
      </c>
      <c r="AB458" s="36">
        <f t="shared" si="181"/>
        <v>0</v>
      </c>
      <c r="AC458" s="36">
        <f t="shared" si="182"/>
        <v>1</v>
      </c>
      <c r="AD458" s="37"/>
      <c r="AE458" s="37"/>
      <c r="AF458" s="37">
        <v>5.2132793590773996E-2</v>
      </c>
      <c r="AG458" s="37">
        <v>0.26010701010295523</v>
      </c>
    </row>
    <row r="459" spans="1:33" x14ac:dyDescent="0.3">
      <c r="A459" s="42"/>
      <c r="B459" s="42"/>
      <c r="C459" s="42"/>
      <c r="D459" s="26">
        <v>7.6</v>
      </c>
      <c r="E459" s="26">
        <v>17.8</v>
      </c>
      <c r="F459" s="26">
        <v>10</v>
      </c>
      <c r="G459" s="26">
        <v>75</v>
      </c>
      <c r="H459" s="26">
        <v>0.18</v>
      </c>
      <c r="I459" s="26">
        <v>331.9</v>
      </c>
      <c r="J459" s="26">
        <v>174.7</v>
      </c>
      <c r="K459" s="28">
        <f t="shared" si="151"/>
        <v>1.8998282770463653</v>
      </c>
      <c r="L459" s="26">
        <v>0.15</v>
      </c>
      <c r="M459" s="27"/>
      <c r="N459" s="27">
        <f t="shared" si="152"/>
        <v>0.69873999999999992</v>
      </c>
      <c r="O459" s="27">
        <f t="shared" si="153"/>
        <v>0.96631162390064473</v>
      </c>
      <c r="P459" s="27">
        <f t="shared" si="154"/>
        <v>0.15531586320549512</v>
      </c>
      <c r="Q459" s="27">
        <f t="shared" si="155"/>
        <v>5</v>
      </c>
      <c r="R459" s="27">
        <f t="shared" si="156"/>
        <v>1.2</v>
      </c>
      <c r="S459" s="28">
        <f t="shared" si="175"/>
        <v>17</v>
      </c>
      <c r="T459" s="28">
        <f t="shared" si="157"/>
        <v>0.16073061667057476</v>
      </c>
      <c r="U459" s="27">
        <f t="shared" si="158"/>
        <v>0.18083112110296912</v>
      </c>
      <c r="V459" s="26">
        <v>0</v>
      </c>
      <c r="W459" s="28">
        <f t="shared" si="176"/>
        <v>1.1250570977002554</v>
      </c>
      <c r="X459" s="27">
        <f t="shared" si="177"/>
        <v>35</v>
      </c>
      <c r="Y459" s="27">
        <f t="shared" si="178"/>
        <v>2.6480319765921285</v>
      </c>
      <c r="Z459" s="28">
        <f t="shared" si="179"/>
        <v>0.99595190665957067</v>
      </c>
      <c r="AA459" s="36">
        <f t="shared" si="180"/>
        <v>0.34</v>
      </c>
      <c r="AB459" s="36">
        <f t="shared" si="181"/>
        <v>0</v>
      </c>
      <c r="AC459" s="36">
        <f t="shared" si="182"/>
        <v>1</v>
      </c>
      <c r="AD459" s="37"/>
      <c r="AE459" s="37"/>
      <c r="AF459" s="37">
        <v>8.6943415156307838E-2</v>
      </c>
      <c r="AG459" s="37">
        <v>0.28761918173234613</v>
      </c>
    </row>
    <row r="460" spans="1:33" x14ac:dyDescent="0.3">
      <c r="A460" s="42"/>
      <c r="B460" s="42"/>
      <c r="C460" s="42"/>
      <c r="D460" s="26">
        <v>7.6</v>
      </c>
      <c r="E460" s="26">
        <v>19.2</v>
      </c>
      <c r="F460" s="26">
        <v>9</v>
      </c>
      <c r="G460" s="26">
        <v>96</v>
      </c>
      <c r="H460" s="26">
        <v>0.18</v>
      </c>
      <c r="I460" s="26">
        <v>360.4</v>
      </c>
      <c r="J460" s="26">
        <v>189.5</v>
      </c>
      <c r="K460" s="28">
        <f t="shared" si="151"/>
        <v>1.9018469656992083</v>
      </c>
      <c r="L460" s="26">
        <v>0.14000000000000001</v>
      </c>
      <c r="M460" s="27"/>
      <c r="N460" s="27">
        <f t="shared" si="152"/>
        <v>0.66135999999999995</v>
      </c>
      <c r="O460" s="27">
        <f t="shared" si="153"/>
        <v>0.96631162390064473</v>
      </c>
      <c r="P460" s="27">
        <f t="shared" si="154"/>
        <v>0.14716324458047492</v>
      </c>
      <c r="Q460" s="27">
        <f t="shared" si="155"/>
        <v>5</v>
      </c>
      <c r="R460" s="27">
        <f t="shared" si="156"/>
        <v>1.2</v>
      </c>
      <c r="S460" s="28">
        <f t="shared" si="175"/>
        <v>15.799999999999999</v>
      </c>
      <c r="T460" s="28">
        <f t="shared" si="157"/>
        <v>0.15229377453458648</v>
      </c>
      <c r="U460" s="27">
        <f t="shared" si="158"/>
        <v>0.1681954191679009</v>
      </c>
      <c r="V460" s="26">
        <v>0</v>
      </c>
      <c r="W460" s="28">
        <f t="shared" si="176"/>
        <v>1.104414278797083</v>
      </c>
      <c r="X460" s="27">
        <f t="shared" si="177"/>
        <v>35</v>
      </c>
      <c r="Y460" s="27">
        <f t="shared" si="178"/>
        <v>2.9156936798740514</v>
      </c>
      <c r="Z460" s="28">
        <f t="shared" si="179"/>
        <v>0.99822550623255146</v>
      </c>
      <c r="AA460" s="36">
        <f t="shared" si="180"/>
        <v>0.316</v>
      </c>
      <c r="AB460" s="36">
        <f t="shared" si="181"/>
        <v>0</v>
      </c>
      <c r="AC460" s="36">
        <f t="shared" si="182"/>
        <v>1</v>
      </c>
      <c r="AD460" s="37"/>
      <c r="AE460" s="37"/>
      <c r="AF460" s="37">
        <v>0.26836245070109049</v>
      </c>
      <c r="AG460" s="37">
        <v>0.4089107169793687</v>
      </c>
    </row>
    <row r="461" spans="1:33" x14ac:dyDescent="0.3">
      <c r="A461" s="42"/>
      <c r="B461" s="42"/>
      <c r="C461" s="42"/>
      <c r="D461" s="26">
        <v>7.6</v>
      </c>
      <c r="E461" s="26">
        <v>1.2</v>
      </c>
      <c r="F461" s="26">
        <v>6</v>
      </c>
      <c r="G461" s="26">
        <v>85</v>
      </c>
      <c r="H461" s="26">
        <v>0.18</v>
      </c>
      <c r="I461" s="26">
        <v>17</v>
      </c>
      <c r="J461" s="26">
        <v>13.6</v>
      </c>
      <c r="K461" s="28">
        <f t="shared" si="151"/>
        <v>1.25</v>
      </c>
      <c r="L461" s="26">
        <v>0.15</v>
      </c>
      <c r="M461" s="27"/>
      <c r="N461" s="27">
        <f t="shared" si="152"/>
        <v>0.99082000000000003</v>
      </c>
      <c r="O461" s="27">
        <f t="shared" si="153"/>
        <v>0.96631162390064473</v>
      </c>
      <c r="P461" s="27">
        <f t="shared" si="154"/>
        <v>0.14490742500000001</v>
      </c>
      <c r="Q461" s="27">
        <f t="shared" si="155"/>
        <v>5</v>
      </c>
      <c r="R461" s="27">
        <f t="shared" si="156"/>
        <v>1.2</v>
      </c>
      <c r="S461" s="28">
        <f t="shared" si="175"/>
        <v>12.2</v>
      </c>
      <c r="T461" s="28">
        <f t="shared" si="157"/>
        <v>0.14995931065701354</v>
      </c>
      <c r="U461" s="27">
        <f t="shared" si="158"/>
        <v>0.13303475154594152</v>
      </c>
      <c r="V461" s="26">
        <v>0</v>
      </c>
      <c r="W461" s="28">
        <f t="shared" si="176"/>
        <v>0.88713899099081739</v>
      </c>
      <c r="X461" s="27">
        <f t="shared" si="177"/>
        <v>35</v>
      </c>
      <c r="Y461" s="27">
        <f t="shared" si="178"/>
        <v>0.49616021245045883</v>
      </c>
      <c r="Z461" s="28">
        <f t="shared" si="179"/>
        <v>0.69010931000150932</v>
      </c>
      <c r="AA461" s="36">
        <f t="shared" si="180"/>
        <v>0.24399999999999999</v>
      </c>
      <c r="AB461" s="36">
        <f t="shared" si="181"/>
        <v>0</v>
      </c>
      <c r="AC461" s="36">
        <f t="shared" si="182"/>
        <v>0</v>
      </c>
      <c r="AD461" s="37"/>
      <c r="AE461" s="37"/>
      <c r="AF461" s="37">
        <v>0.37860619820731878</v>
      </c>
      <c r="AG461" s="37">
        <v>0.47169709908459606</v>
      </c>
    </row>
    <row r="462" spans="1:33" x14ac:dyDescent="0.3">
      <c r="A462" s="42"/>
      <c r="B462" s="42"/>
      <c r="C462" s="42"/>
      <c r="D462" s="26">
        <v>7.6</v>
      </c>
      <c r="E462" s="26">
        <v>3</v>
      </c>
      <c r="F462" s="26">
        <v>13</v>
      </c>
      <c r="G462" s="26">
        <v>99</v>
      </c>
      <c r="H462" s="26">
        <v>0.18</v>
      </c>
      <c r="I462" s="26">
        <v>49.3</v>
      </c>
      <c r="J462" s="26">
        <v>28.2</v>
      </c>
      <c r="K462" s="28">
        <f t="shared" si="151"/>
        <v>1.74822695035461</v>
      </c>
      <c r="L462" s="26">
        <v>0.2</v>
      </c>
      <c r="M462" s="27"/>
      <c r="N462" s="27">
        <f t="shared" si="152"/>
        <v>0.97704999999999997</v>
      </c>
      <c r="O462" s="27">
        <f t="shared" si="153"/>
        <v>0.96631162390064473</v>
      </c>
      <c r="P462" s="27">
        <f t="shared" si="154"/>
        <v>0.19984830159574465</v>
      </c>
      <c r="Q462" s="27">
        <f t="shared" si="155"/>
        <v>5</v>
      </c>
      <c r="R462" s="27">
        <f t="shared" si="156"/>
        <v>1.2</v>
      </c>
      <c r="S462" s="28">
        <f t="shared" si="175"/>
        <v>20.6</v>
      </c>
      <c r="T462" s="28">
        <f t="shared" si="157"/>
        <v>0.20681558272995884</v>
      </c>
      <c r="U462" s="27">
        <f t="shared" si="158"/>
        <v>0.2230130964604535</v>
      </c>
      <c r="V462" s="26">
        <v>0</v>
      </c>
      <c r="W462" s="28">
        <f t="shared" si="176"/>
        <v>1.0783186330386134</v>
      </c>
      <c r="X462" s="27">
        <f t="shared" si="177"/>
        <v>35</v>
      </c>
      <c r="Y462" s="27">
        <f t="shared" si="178"/>
        <v>0.12583682664019011</v>
      </c>
      <c r="Z462" s="28">
        <f t="shared" si="179"/>
        <v>0.55006945498888871</v>
      </c>
      <c r="AA462" s="36">
        <f t="shared" si="180"/>
        <v>0.41200000000000003</v>
      </c>
      <c r="AB462" s="36">
        <f t="shared" si="181"/>
        <v>0</v>
      </c>
      <c r="AC462" s="36">
        <f t="shared" si="182"/>
        <v>1</v>
      </c>
      <c r="AD462" s="37"/>
      <c r="AE462" s="37"/>
      <c r="AF462" s="37">
        <v>6.3711784152735096E-2</v>
      </c>
      <c r="AG462" s="37">
        <v>0.17132231789137486</v>
      </c>
    </row>
    <row r="463" spans="1:33" x14ac:dyDescent="0.3">
      <c r="A463" s="42"/>
      <c r="B463" s="42"/>
      <c r="C463" s="42"/>
      <c r="D463" s="26">
        <v>7.6</v>
      </c>
      <c r="E463" s="26">
        <v>4.8</v>
      </c>
      <c r="F463" s="26">
        <v>11</v>
      </c>
      <c r="G463" s="26">
        <v>99</v>
      </c>
      <c r="H463" s="26">
        <v>0.18</v>
      </c>
      <c r="I463" s="26">
        <v>81.599999999999994</v>
      </c>
      <c r="J463" s="26">
        <v>42.9</v>
      </c>
      <c r="K463" s="28">
        <f t="shared" si="151"/>
        <v>1.9020979020979021</v>
      </c>
      <c r="L463" s="26">
        <v>0.22</v>
      </c>
      <c r="M463" s="27"/>
      <c r="N463" s="27">
        <f t="shared" si="152"/>
        <v>0.96328000000000003</v>
      </c>
      <c r="O463" s="27">
        <f t="shared" si="153"/>
        <v>0.96631162390064473</v>
      </c>
      <c r="P463" s="27">
        <f t="shared" si="154"/>
        <v>0.21437358545454543</v>
      </c>
      <c r="Q463" s="27">
        <f t="shared" si="155"/>
        <v>5</v>
      </c>
      <c r="R463" s="27">
        <f t="shared" si="156"/>
        <v>1.2</v>
      </c>
      <c r="S463" s="28">
        <f t="shared" si="175"/>
        <v>18.2</v>
      </c>
      <c r="T463" s="28">
        <f t="shared" si="157"/>
        <v>0.2218472593646324</v>
      </c>
      <c r="U463" s="27">
        <f t="shared" si="158"/>
        <v>0.19407628144378197</v>
      </c>
      <c r="V463" s="26">
        <v>0</v>
      </c>
      <c r="W463" s="28">
        <f t="shared" si="176"/>
        <v>0.8748193779793082</v>
      </c>
      <c r="X463" s="27">
        <f t="shared" si="177"/>
        <v>35</v>
      </c>
      <c r="Y463" s="27">
        <f t="shared" si="178"/>
        <v>1.8913506730303806</v>
      </c>
      <c r="Z463" s="28">
        <f t="shared" si="179"/>
        <v>0.97071122572442126</v>
      </c>
      <c r="AA463" s="36">
        <f t="shared" si="180"/>
        <v>0.36399999999999999</v>
      </c>
      <c r="AB463" s="36">
        <f t="shared" si="181"/>
        <v>0</v>
      </c>
      <c r="AC463" s="36">
        <f t="shared" si="182"/>
        <v>0</v>
      </c>
      <c r="AD463" s="37"/>
      <c r="AE463" s="37"/>
      <c r="AF463" s="37">
        <v>0.30782789801937799</v>
      </c>
      <c r="AG463" s="37">
        <v>0.38978720855367849</v>
      </c>
    </row>
    <row r="464" spans="1:33" x14ac:dyDescent="0.3">
      <c r="A464" s="42"/>
      <c r="B464" s="42"/>
      <c r="C464" s="42"/>
      <c r="D464" s="26">
        <v>7.6</v>
      </c>
      <c r="E464" s="26">
        <v>6.5</v>
      </c>
      <c r="F464" s="26">
        <v>4</v>
      </c>
      <c r="G464" s="26">
        <v>55</v>
      </c>
      <c r="H464" s="26">
        <v>0.18</v>
      </c>
      <c r="I464" s="26">
        <v>112.4</v>
      </c>
      <c r="J464" s="26">
        <v>57</v>
      </c>
      <c r="K464" s="28">
        <f t="shared" si="151"/>
        <v>1.9719298245614036</v>
      </c>
      <c r="L464" s="26">
        <v>0.22</v>
      </c>
      <c r="M464" s="27"/>
      <c r="N464" s="27">
        <f t="shared" si="152"/>
        <v>0.95027499999999998</v>
      </c>
      <c r="O464" s="27">
        <f t="shared" si="153"/>
        <v>0.96631162390064473</v>
      </c>
      <c r="P464" s="27">
        <f t="shared" si="154"/>
        <v>0.21924344684210526</v>
      </c>
      <c r="Q464" s="27">
        <f t="shared" si="155"/>
        <v>5</v>
      </c>
      <c r="R464" s="27">
        <f t="shared" si="156"/>
        <v>1.2</v>
      </c>
      <c r="S464" s="28">
        <f t="shared" si="175"/>
        <v>9.8000000000000007</v>
      </c>
      <c r="T464" s="28">
        <f t="shared" si="157"/>
        <v>0.22688689799373424</v>
      </c>
      <c r="U464" s="27">
        <f t="shared" si="158"/>
        <v>0.11136001398239161</v>
      </c>
      <c r="V464" s="26">
        <v>1</v>
      </c>
      <c r="W464" s="28">
        <f t="shared" si="176"/>
        <v>0.49081729693120907</v>
      </c>
      <c r="X464" s="27">
        <f t="shared" si="177"/>
        <v>35</v>
      </c>
      <c r="Y464" s="27">
        <f t="shared" si="178"/>
        <v>5.3471524261137233</v>
      </c>
      <c r="Z464" s="28">
        <f t="shared" si="179"/>
        <v>0.99999995532561581</v>
      </c>
      <c r="AA464" s="36">
        <f t="shared" si="180"/>
        <v>0.19600000000000001</v>
      </c>
      <c r="AB464" s="36">
        <f t="shared" si="181"/>
        <v>1</v>
      </c>
      <c r="AC464" s="36">
        <f t="shared" si="182"/>
        <v>0</v>
      </c>
      <c r="AD464" s="37"/>
      <c r="AE464" s="37"/>
      <c r="AF464" s="37">
        <v>0.49946461957852833</v>
      </c>
      <c r="AG464" s="37">
        <v>0.65310441640520356</v>
      </c>
    </row>
    <row r="465" spans="1:33" x14ac:dyDescent="0.3">
      <c r="A465" s="42"/>
      <c r="B465" s="42"/>
      <c r="C465" s="42"/>
      <c r="D465" s="26">
        <v>7.6</v>
      </c>
      <c r="E465" s="26">
        <v>7.5</v>
      </c>
      <c r="F465" s="26">
        <v>7</v>
      </c>
      <c r="G465" s="26">
        <v>56</v>
      </c>
      <c r="H465" s="26">
        <v>0.18</v>
      </c>
      <c r="I465" s="26">
        <v>131.30000000000001</v>
      </c>
      <c r="J465" s="26">
        <v>66</v>
      </c>
      <c r="K465" s="28">
        <f t="shared" si="151"/>
        <v>1.9893939393939395</v>
      </c>
      <c r="L465" s="26">
        <v>0.22</v>
      </c>
      <c r="M465" s="27"/>
      <c r="N465" s="27">
        <f t="shared" si="152"/>
        <v>0.94262500000000005</v>
      </c>
      <c r="O465" s="27">
        <f t="shared" si="153"/>
        <v>0.96631162390064473</v>
      </c>
      <c r="P465" s="27">
        <f t="shared" si="154"/>
        <v>0.21940453806818183</v>
      </c>
      <c r="Q465" s="27">
        <f t="shared" si="155"/>
        <v>5</v>
      </c>
      <c r="R465" s="27">
        <f t="shared" si="156"/>
        <v>1.2</v>
      </c>
      <c r="S465" s="28">
        <f t="shared" si="175"/>
        <v>13.4</v>
      </c>
      <c r="T465" s="28">
        <f t="shared" si="157"/>
        <v>0.2270536053188788</v>
      </c>
      <c r="U465" s="27">
        <f t="shared" si="158"/>
        <v>0.14436344918824284</v>
      </c>
      <c r="V465" s="26">
        <v>1</v>
      </c>
      <c r="W465" s="28">
        <f t="shared" si="176"/>
        <v>0.63581218622578495</v>
      </c>
      <c r="X465" s="27">
        <f t="shared" si="177"/>
        <v>35</v>
      </c>
      <c r="Y465" s="27">
        <f t="shared" si="178"/>
        <v>4.2850102996405202</v>
      </c>
      <c r="Z465" s="28">
        <f t="shared" si="179"/>
        <v>0.999990863463876</v>
      </c>
      <c r="AA465" s="36">
        <f t="shared" si="180"/>
        <v>0.26800000000000002</v>
      </c>
      <c r="AB465" s="36">
        <f t="shared" si="181"/>
        <v>1</v>
      </c>
      <c r="AC465" s="36">
        <f t="shared" si="182"/>
        <v>0</v>
      </c>
      <c r="AD465" s="37"/>
      <c r="AE465" s="37"/>
      <c r="AF465" s="37">
        <v>0.43301196942459497</v>
      </c>
      <c r="AG465" s="37">
        <v>0.58128863505319306</v>
      </c>
    </row>
    <row r="466" spans="1:33" x14ac:dyDescent="0.3">
      <c r="A466" s="42"/>
      <c r="B466" s="42"/>
      <c r="C466" s="42"/>
      <c r="D466" s="26">
        <v>7.6</v>
      </c>
      <c r="E466" s="26">
        <v>9.1999999999999993</v>
      </c>
      <c r="F466" s="26">
        <v>16</v>
      </c>
      <c r="G466" s="26">
        <v>50</v>
      </c>
      <c r="H466" s="26">
        <v>0.18</v>
      </c>
      <c r="I466" s="26">
        <v>163.19999999999999</v>
      </c>
      <c r="J466" s="26">
        <v>81.3</v>
      </c>
      <c r="K466" s="28">
        <f t="shared" si="151"/>
        <v>2.0073800738007379</v>
      </c>
      <c r="L466" s="26">
        <v>0.22</v>
      </c>
      <c r="M466" s="27"/>
      <c r="N466" s="27">
        <f t="shared" si="152"/>
        <v>0.92835999999999996</v>
      </c>
      <c r="O466" s="27">
        <f t="shared" si="153"/>
        <v>0.96631162390064473</v>
      </c>
      <c r="P466" s="27">
        <f t="shared" si="154"/>
        <v>0.21803784974169738</v>
      </c>
      <c r="Q466" s="27">
        <f t="shared" si="155"/>
        <v>5</v>
      </c>
      <c r="R466" s="27">
        <f t="shared" si="156"/>
        <v>1.2</v>
      </c>
      <c r="S466" s="28">
        <f t="shared" si="175"/>
        <v>24.2</v>
      </c>
      <c r="T466" s="28">
        <f t="shared" si="157"/>
        <v>0.22563927034382422</v>
      </c>
      <c r="U466" s="27">
        <f t="shared" si="158"/>
        <v>0.27690710007315766</v>
      </c>
      <c r="V466" s="26">
        <v>0</v>
      </c>
      <c r="W466" s="28">
        <f t="shared" si="176"/>
        <v>1.2272114674507351</v>
      </c>
      <c r="X466" s="27">
        <f t="shared" si="177"/>
        <v>35</v>
      </c>
      <c r="Y466" s="27">
        <f t="shared" si="178"/>
        <v>0.73989432931247179</v>
      </c>
      <c r="Z466" s="28">
        <f t="shared" si="179"/>
        <v>0.77031794222757166</v>
      </c>
      <c r="AA466" s="36">
        <f t="shared" si="180"/>
        <v>0.48399999999999999</v>
      </c>
      <c r="AB466" s="36">
        <f t="shared" si="181"/>
        <v>0</v>
      </c>
      <c r="AC466" s="36">
        <f t="shared" si="182"/>
        <v>1</v>
      </c>
      <c r="AD466" s="37"/>
      <c r="AE466" s="37"/>
      <c r="AF466" s="37">
        <v>9.0126795415607711E-2</v>
      </c>
      <c r="AG466" s="37">
        <v>0.33703036217413074</v>
      </c>
    </row>
    <row r="467" spans="1:33" x14ac:dyDescent="0.3">
      <c r="A467" s="42"/>
      <c r="B467" s="42"/>
      <c r="C467" s="42"/>
      <c r="D467" s="26">
        <v>7.6</v>
      </c>
      <c r="E467" s="26">
        <v>12.5</v>
      </c>
      <c r="F467" s="26">
        <v>11</v>
      </c>
      <c r="G467" s="26">
        <v>98</v>
      </c>
      <c r="H467" s="26">
        <v>0.18</v>
      </c>
      <c r="I467" s="26">
        <v>228.2</v>
      </c>
      <c r="J467" s="26">
        <v>113.9</v>
      </c>
      <c r="K467" s="28">
        <f t="shared" si="151"/>
        <v>2.0035118525021947</v>
      </c>
      <c r="L467" s="26">
        <v>0.2</v>
      </c>
      <c r="M467" s="27"/>
      <c r="N467" s="27">
        <f t="shared" si="152"/>
        <v>0.84024999999999994</v>
      </c>
      <c r="O467" s="27">
        <f t="shared" si="153"/>
        <v>0.96631162390064473</v>
      </c>
      <c r="P467" s="27">
        <f t="shared" si="154"/>
        <v>0.19696374758560137</v>
      </c>
      <c r="Q467" s="27">
        <f t="shared" si="155"/>
        <v>5</v>
      </c>
      <c r="R467" s="27">
        <f t="shared" si="156"/>
        <v>1.2</v>
      </c>
      <c r="S467" s="28">
        <f t="shared" si="175"/>
        <v>18.2</v>
      </c>
      <c r="T467" s="28">
        <f t="shared" si="157"/>
        <v>0.20383046494932053</v>
      </c>
      <c r="U467" s="27">
        <f t="shared" si="158"/>
        <v>0.19407628144378197</v>
      </c>
      <c r="V467" s="26">
        <v>0</v>
      </c>
      <c r="W467" s="28">
        <f t="shared" si="176"/>
        <v>0.95214560537864745</v>
      </c>
      <c r="X467" s="27">
        <f t="shared" si="177"/>
        <v>35</v>
      </c>
      <c r="Y467" s="27">
        <f t="shared" si="178"/>
        <v>2.8115915636185704</v>
      </c>
      <c r="Z467" s="28">
        <f t="shared" si="179"/>
        <v>0.99753514712765157</v>
      </c>
      <c r="AA467" s="36">
        <f t="shared" si="180"/>
        <v>0.36399999999999999</v>
      </c>
      <c r="AB467" s="36">
        <f t="shared" si="181"/>
        <v>0</v>
      </c>
      <c r="AC467" s="36">
        <f t="shared" si="182"/>
        <v>0</v>
      </c>
      <c r="AD467" s="37"/>
      <c r="AE467" s="37"/>
      <c r="AF467" s="37">
        <v>0.27915850392911401</v>
      </c>
      <c r="AG467" s="37">
        <v>0.31953215893731185</v>
      </c>
    </row>
    <row r="468" spans="1:33" x14ac:dyDescent="0.3">
      <c r="A468" s="42"/>
      <c r="B468" s="42"/>
      <c r="C468" s="42"/>
      <c r="D468" s="26">
        <v>7.6</v>
      </c>
      <c r="E468" s="26">
        <v>13.2</v>
      </c>
      <c r="F468" s="26">
        <v>7</v>
      </c>
      <c r="G468" s="26">
        <v>99</v>
      </c>
      <c r="H468" s="26">
        <v>0.18</v>
      </c>
      <c r="I468" s="26">
        <v>241.1</v>
      </c>
      <c r="J468" s="26">
        <v>119.9</v>
      </c>
      <c r="K468" s="28">
        <f t="shared" si="151"/>
        <v>2.0108423686405335</v>
      </c>
      <c r="L468" s="26">
        <v>0.2</v>
      </c>
      <c r="M468" s="27"/>
      <c r="N468" s="27">
        <f t="shared" si="152"/>
        <v>0.82155999999999996</v>
      </c>
      <c r="O468" s="27">
        <f t="shared" si="153"/>
        <v>0.96631162390064473</v>
      </c>
      <c r="P468" s="27">
        <f t="shared" si="154"/>
        <v>0.19328723579649704</v>
      </c>
      <c r="Q468" s="27">
        <f t="shared" si="155"/>
        <v>5</v>
      </c>
      <c r="R468" s="27">
        <f t="shared" si="156"/>
        <v>1.2</v>
      </c>
      <c r="S468" s="28">
        <f t="shared" si="175"/>
        <v>13.4</v>
      </c>
      <c r="T468" s="28">
        <f t="shared" si="157"/>
        <v>0.20002577948536676</v>
      </c>
      <c r="U468" s="27">
        <f t="shared" si="158"/>
        <v>0.14436344918824284</v>
      </c>
      <c r="V468" s="26">
        <v>0</v>
      </c>
      <c r="W468" s="28">
        <f t="shared" si="176"/>
        <v>0.72172421754668881</v>
      </c>
      <c r="X468" s="27">
        <f t="shared" si="177"/>
        <v>35</v>
      </c>
      <c r="Y468" s="27">
        <f t="shared" si="178"/>
        <v>4.4778758822016913</v>
      </c>
      <c r="Z468" s="28">
        <f t="shared" si="179"/>
        <v>0.9999962305295228</v>
      </c>
      <c r="AA468" s="36">
        <f t="shared" si="180"/>
        <v>0.26800000000000002</v>
      </c>
      <c r="AB468" s="36">
        <f t="shared" si="181"/>
        <v>0</v>
      </c>
      <c r="AC468" s="36">
        <f t="shared" si="182"/>
        <v>0</v>
      </c>
      <c r="AD468" s="37"/>
      <c r="AE468" s="37"/>
      <c r="AF468" s="37">
        <v>0.4308036361426581</v>
      </c>
      <c r="AG468" s="37">
        <v>0.56459542814216523</v>
      </c>
    </row>
    <row r="469" spans="1:33" x14ac:dyDescent="0.3">
      <c r="A469" s="42"/>
      <c r="B469" s="42"/>
      <c r="C469" s="42"/>
      <c r="D469" s="26">
        <v>7.6</v>
      </c>
      <c r="E469" s="26">
        <v>14.8</v>
      </c>
      <c r="F469" s="26">
        <v>10</v>
      </c>
      <c r="G469" s="26">
        <v>88</v>
      </c>
      <c r="H469" s="26">
        <v>0.18</v>
      </c>
      <c r="I469" s="26">
        <v>269.5</v>
      </c>
      <c r="J469" s="26">
        <v>132.6</v>
      </c>
      <c r="K469" s="28">
        <f t="shared" si="151"/>
        <v>2.0324283559577676</v>
      </c>
      <c r="L469" s="26">
        <v>0.19</v>
      </c>
      <c r="M469" s="27"/>
      <c r="N469" s="27">
        <f t="shared" si="152"/>
        <v>0.77883999999999987</v>
      </c>
      <c r="O469" s="27">
        <f t="shared" si="153"/>
        <v>0.96631162390064473</v>
      </c>
      <c r="P469" s="27">
        <f t="shared" si="154"/>
        <v>0.18520357058823528</v>
      </c>
      <c r="Q469" s="27">
        <f t="shared" si="155"/>
        <v>5</v>
      </c>
      <c r="R469" s="27">
        <f t="shared" si="156"/>
        <v>1.2</v>
      </c>
      <c r="S469" s="28">
        <f t="shared" si="175"/>
        <v>17</v>
      </c>
      <c r="T469" s="28">
        <f t="shared" si="157"/>
        <v>0.19166029467868403</v>
      </c>
      <c r="U469" s="27">
        <f t="shared" si="158"/>
        <v>0.18083112110296912</v>
      </c>
      <c r="V469" s="26">
        <v>0</v>
      </c>
      <c r="W469" s="28">
        <f t="shared" si="176"/>
        <v>0.94349808553790504</v>
      </c>
      <c r="X469" s="27">
        <f t="shared" si="177"/>
        <v>35</v>
      </c>
      <c r="Y469" s="27">
        <f t="shared" si="178"/>
        <v>3.1384161259778773</v>
      </c>
      <c r="Z469" s="28">
        <f t="shared" si="179"/>
        <v>0.99915068229739845</v>
      </c>
      <c r="AA469" s="36">
        <f t="shared" si="180"/>
        <v>0.34</v>
      </c>
      <c r="AB469" s="36">
        <f t="shared" si="181"/>
        <v>0</v>
      </c>
      <c r="AC469" s="36">
        <f t="shared" si="182"/>
        <v>0</v>
      </c>
      <c r="AD469" s="37"/>
      <c r="AE469" s="37"/>
      <c r="AF469" s="37">
        <v>0.22283260335717911</v>
      </c>
      <c r="AG469" s="37">
        <v>0.35922206672388673</v>
      </c>
    </row>
    <row r="470" spans="1:33" x14ac:dyDescent="0.3">
      <c r="A470" s="42"/>
      <c r="B470" s="42"/>
      <c r="C470" s="42"/>
      <c r="D470" s="26">
        <v>7.6</v>
      </c>
      <c r="E470" s="26">
        <v>16.2</v>
      </c>
      <c r="F470" s="26">
        <v>10</v>
      </c>
      <c r="G470" s="26">
        <v>89</v>
      </c>
      <c r="H470" s="26">
        <v>0.18</v>
      </c>
      <c r="I470" s="26">
        <v>297.2</v>
      </c>
      <c r="J470" s="26">
        <v>146.6</v>
      </c>
      <c r="K470" s="28">
        <f t="shared" si="151"/>
        <v>2.0272851296043655</v>
      </c>
      <c r="L470" s="26">
        <v>0.17</v>
      </c>
      <c r="M470" s="27"/>
      <c r="N470" s="27">
        <f t="shared" si="152"/>
        <v>0.74146000000000001</v>
      </c>
      <c r="O470" s="27">
        <f t="shared" si="153"/>
        <v>0.96631162390064473</v>
      </c>
      <c r="P470" s="27">
        <f t="shared" si="154"/>
        <v>0.17586864736698499</v>
      </c>
      <c r="Q470" s="27">
        <f t="shared" si="155"/>
        <v>5</v>
      </c>
      <c r="R470" s="27">
        <f t="shared" si="156"/>
        <v>1.2</v>
      </c>
      <c r="S470" s="28">
        <f t="shared" si="175"/>
        <v>17</v>
      </c>
      <c r="T470" s="28">
        <f t="shared" si="157"/>
        <v>0.18199992944001639</v>
      </c>
      <c r="U470" s="27">
        <f t="shared" si="158"/>
        <v>0.18083112110296912</v>
      </c>
      <c r="V470" s="26">
        <v>0</v>
      </c>
      <c r="W470" s="28">
        <f t="shared" si="176"/>
        <v>0.99357797368030032</v>
      </c>
      <c r="X470" s="27">
        <f t="shared" si="177"/>
        <v>35</v>
      </c>
      <c r="Y470" s="27">
        <f t="shared" si="178"/>
        <v>3.0208180206277171</v>
      </c>
      <c r="Z470" s="28">
        <f t="shared" si="179"/>
        <v>0.99873953589605791</v>
      </c>
      <c r="AA470" s="36">
        <f t="shared" si="180"/>
        <v>0.34</v>
      </c>
      <c r="AB470" s="36">
        <f t="shared" si="181"/>
        <v>0</v>
      </c>
      <c r="AC470" s="36">
        <f t="shared" si="182"/>
        <v>0</v>
      </c>
      <c r="AD470" s="37"/>
      <c r="AE470" s="37"/>
      <c r="AF470" s="37">
        <v>0.17139466446150187</v>
      </c>
      <c r="AG470" s="37">
        <v>0.33672341133248801</v>
      </c>
    </row>
    <row r="471" spans="1:33" x14ac:dyDescent="0.3">
      <c r="A471" s="42"/>
      <c r="B471" s="42"/>
      <c r="C471" s="42"/>
      <c r="D471" s="26">
        <v>7.6</v>
      </c>
      <c r="E471" s="26">
        <v>2.8</v>
      </c>
      <c r="F471" s="26">
        <v>6</v>
      </c>
      <c r="G471" s="26">
        <v>99</v>
      </c>
      <c r="H471" s="26">
        <v>0.18</v>
      </c>
      <c r="I471" s="26">
        <v>52.1</v>
      </c>
      <c r="J471" s="26">
        <v>31.6</v>
      </c>
      <c r="K471" s="28">
        <f t="shared" si="151"/>
        <v>1.6487341772151898</v>
      </c>
      <c r="L471" s="26">
        <v>0.19</v>
      </c>
      <c r="M471" s="27"/>
      <c r="N471" s="27">
        <f t="shared" si="152"/>
        <v>0.97858000000000001</v>
      </c>
      <c r="O471" s="27">
        <f t="shared" si="153"/>
        <v>0.96631162390064473</v>
      </c>
      <c r="P471" s="27">
        <f t="shared" si="154"/>
        <v>0.18876994006329115</v>
      </c>
      <c r="Q471" s="27">
        <f t="shared" si="155"/>
        <v>5</v>
      </c>
      <c r="R471" s="27">
        <f t="shared" si="156"/>
        <v>1.2</v>
      </c>
      <c r="S471" s="28">
        <f t="shared" si="175"/>
        <v>12.2</v>
      </c>
      <c r="T471" s="28">
        <f t="shared" si="157"/>
        <v>0.19535099795374117</v>
      </c>
      <c r="U471" s="27">
        <f t="shared" si="158"/>
        <v>0.13303475154594152</v>
      </c>
      <c r="V471" s="26">
        <v>0</v>
      </c>
      <c r="W471" s="28">
        <f t="shared" si="176"/>
        <v>0.68100369560151397</v>
      </c>
      <c r="X471" s="27">
        <f t="shared" si="177"/>
        <v>35</v>
      </c>
      <c r="Y471" s="27">
        <f t="shared" si="178"/>
        <v>2.9560428522654214</v>
      </c>
      <c r="Z471" s="28">
        <f t="shared" si="179"/>
        <v>0.99844193103518653</v>
      </c>
      <c r="AA471" s="36">
        <f t="shared" si="180"/>
        <v>0.24399999999999999</v>
      </c>
      <c r="AB471" s="36">
        <f t="shared" si="181"/>
        <v>0</v>
      </c>
      <c r="AC471" s="36">
        <f t="shared" si="182"/>
        <v>0</v>
      </c>
      <c r="AD471" s="37"/>
      <c r="AE471" s="37"/>
      <c r="AF471" s="37">
        <v>0.39947880848764139</v>
      </c>
      <c r="AG471" s="37">
        <v>0.59563485192666454</v>
      </c>
    </row>
    <row r="472" spans="1:33" x14ac:dyDescent="0.3">
      <c r="A472" s="42"/>
      <c r="B472" s="42"/>
      <c r="C472" s="42"/>
      <c r="D472" s="26">
        <v>7.6</v>
      </c>
      <c r="E472" s="26">
        <v>4.2</v>
      </c>
      <c r="F472" s="26">
        <v>15</v>
      </c>
      <c r="G472" s="26">
        <v>51</v>
      </c>
      <c r="H472" s="26">
        <v>0.18</v>
      </c>
      <c r="I472" s="26">
        <v>77.7</v>
      </c>
      <c r="J472" s="26">
        <v>43.4</v>
      </c>
      <c r="K472" s="28">
        <f t="shared" si="151"/>
        <v>1.7903225806451615</v>
      </c>
      <c r="L472" s="26">
        <v>0.21</v>
      </c>
      <c r="M472" s="27"/>
      <c r="N472" s="27">
        <f t="shared" si="152"/>
        <v>0.96787000000000001</v>
      </c>
      <c r="O472" s="27">
        <f t="shared" si="153"/>
        <v>0.96631162390064473</v>
      </c>
      <c r="P472" s="27">
        <f t="shared" si="154"/>
        <v>0.20273754338709679</v>
      </c>
      <c r="Q472" s="27">
        <f t="shared" si="155"/>
        <v>5</v>
      </c>
      <c r="R472" s="27">
        <f t="shared" si="156"/>
        <v>1.2</v>
      </c>
      <c r="S472" s="28">
        <f t="shared" si="175"/>
        <v>23</v>
      </c>
      <c r="T472" s="28">
        <f t="shared" si="157"/>
        <v>0.20980555172121376</v>
      </c>
      <c r="U472" s="27">
        <f t="shared" si="158"/>
        <v>0.25694061830425469</v>
      </c>
      <c r="V472" s="26">
        <v>0</v>
      </c>
      <c r="W472" s="28">
        <f t="shared" si="176"/>
        <v>1.2246607213029006</v>
      </c>
      <c r="X472" s="27">
        <f t="shared" si="177"/>
        <v>35</v>
      </c>
      <c r="Y472" s="27">
        <f t="shared" si="178"/>
        <v>-5.6978193333379133E-2</v>
      </c>
      <c r="Z472" s="28">
        <f t="shared" si="179"/>
        <v>0.47728128305706191</v>
      </c>
      <c r="AA472" s="36">
        <f t="shared" si="180"/>
        <v>0.46</v>
      </c>
      <c r="AB472" s="36">
        <f t="shared" si="181"/>
        <v>0</v>
      </c>
      <c r="AC472" s="36">
        <f t="shared" si="182"/>
        <v>1</v>
      </c>
      <c r="AD472" s="37"/>
      <c r="AE472" s="37"/>
      <c r="AF472" s="37">
        <v>8.2911405677476818E-2</v>
      </c>
      <c r="AG472" s="37">
        <v>0.24910004481872247</v>
      </c>
    </row>
    <row r="473" spans="1:33" x14ac:dyDescent="0.3">
      <c r="A473" s="42"/>
      <c r="B473" s="42"/>
      <c r="C473" s="42"/>
      <c r="D473" s="26">
        <v>7.6</v>
      </c>
      <c r="E473" s="26">
        <v>7</v>
      </c>
      <c r="F473" s="26">
        <v>13</v>
      </c>
      <c r="G473" s="26">
        <v>99</v>
      </c>
      <c r="H473" s="26">
        <v>0.18</v>
      </c>
      <c r="I473" s="26">
        <v>130.4</v>
      </c>
      <c r="J473" s="26">
        <v>68.7</v>
      </c>
      <c r="K473" s="28">
        <f t="shared" si="151"/>
        <v>1.8981077147016012</v>
      </c>
      <c r="L473" s="26">
        <v>0.21</v>
      </c>
      <c r="M473" s="27"/>
      <c r="N473" s="27">
        <f t="shared" si="152"/>
        <v>0.94645000000000001</v>
      </c>
      <c r="O473" s="27">
        <f t="shared" si="153"/>
        <v>0.96631162390064473</v>
      </c>
      <c r="P473" s="27">
        <f t="shared" si="154"/>
        <v>0.21018629344978165</v>
      </c>
      <c r="Q473" s="27">
        <f t="shared" si="155"/>
        <v>5</v>
      </c>
      <c r="R473" s="27">
        <f t="shared" si="156"/>
        <v>1.2</v>
      </c>
      <c r="S473" s="28">
        <f t="shared" si="175"/>
        <v>20.6</v>
      </c>
      <c r="T473" s="28">
        <f t="shared" si="157"/>
        <v>0.21751398643155803</v>
      </c>
      <c r="U473" s="27">
        <f t="shared" si="158"/>
        <v>0.2230130964604535</v>
      </c>
      <c r="V473" s="26">
        <v>0</v>
      </c>
      <c r="W473" s="28">
        <f t="shared" si="176"/>
        <v>1.0252816387539556</v>
      </c>
      <c r="X473" s="27">
        <f t="shared" si="177"/>
        <v>35</v>
      </c>
      <c r="Y473" s="27">
        <f t="shared" si="178"/>
        <v>1.5948678421953422</v>
      </c>
      <c r="Z473" s="28">
        <f t="shared" si="179"/>
        <v>0.94462910393794597</v>
      </c>
      <c r="AA473" s="36">
        <f t="shared" si="180"/>
        <v>0.41200000000000003</v>
      </c>
      <c r="AB473" s="36">
        <f t="shared" si="181"/>
        <v>0</v>
      </c>
      <c r="AC473" s="36">
        <f t="shared" si="182"/>
        <v>1</v>
      </c>
      <c r="AD473" s="37"/>
      <c r="AE473" s="37"/>
      <c r="AF473" s="37">
        <v>7.9637715352940841E-2</v>
      </c>
      <c r="AG473" s="37">
        <v>0.20879179043795495</v>
      </c>
    </row>
    <row r="474" spans="1:33" x14ac:dyDescent="0.3">
      <c r="A474" s="42"/>
      <c r="B474" s="42"/>
      <c r="C474" s="42"/>
      <c r="D474" s="26">
        <v>7.6</v>
      </c>
      <c r="E474" s="26">
        <v>8.8000000000000007</v>
      </c>
      <c r="F474" s="26">
        <v>8</v>
      </c>
      <c r="G474" s="26">
        <v>84</v>
      </c>
      <c r="H474" s="26">
        <v>0.18</v>
      </c>
      <c r="I474" s="26">
        <v>163.9</v>
      </c>
      <c r="J474" s="26">
        <v>84.6</v>
      </c>
      <c r="K474" s="28">
        <f t="shared" si="151"/>
        <v>1.9373522458628845</v>
      </c>
      <c r="L474" s="26">
        <v>0.21</v>
      </c>
      <c r="M474" s="27"/>
      <c r="N474" s="27">
        <f t="shared" si="152"/>
        <v>0.93267999999999995</v>
      </c>
      <c r="O474" s="27">
        <f t="shared" si="153"/>
        <v>0.96631162390064473</v>
      </c>
      <c r="P474" s="27">
        <f t="shared" si="154"/>
        <v>0.21141077404255321</v>
      </c>
      <c r="Q474" s="27">
        <f t="shared" si="155"/>
        <v>5</v>
      </c>
      <c r="R474" s="27">
        <f t="shared" si="156"/>
        <v>1.2</v>
      </c>
      <c r="S474" s="28">
        <f t="shared" si="175"/>
        <v>14.6</v>
      </c>
      <c r="T474" s="28">
        <f t="shared" si="157"/>
        <v>0.218781155906172</v>
      </c>
      <c r="U474" s="27">
        <f t="shared" si="158"/>
        <v>0.15606511636518641</v>
      </c>
      <c r="V474" s="26">
        <v>0</v>
      </c>
      <c r="W474" s="28">
        <f t="shared" si="176"/>
        <v>0.71333893323114894</v>
      </c>
      <c r="X474" s="27">
        <f t="shared" si="177"/>
        <v>35</v>
      </c>
      <c r="Y474" s="27">
        <f t="shared" si="178"/>
        <v>4.0199262896656842</v>
      </c>
      <c r="Z474" s="28">
        <f t="shared" si="179"/>
        <v>0.99997089182352139</v>
      </c>
      <c r="AA474" s="36">
        <f t="shared" si="180"/>
        <v>0.29199999999999998</v>
      </c>
      <c r="AB474" s="36">
        <f t="shared" si="181"/>
        <v>0</v>
      </c>
      <c r="AC474" s="36">
        <f t="shared" si="182"/>
        <v>0</v>
      </c>
      <c r="AD474" s="37"/>
      <c r="AE474" s="37"/>
      <c r="AF474" s="37">
        <v>0.37075169616361181</v>
      </c>
      <c r="AG474" s="37">
        <v>0.50599162470348313</v>
      </c>
    </row>
    <row r="475" spans="1:33" x14ac:dyDescent="0.3">
      <c r="A475" s="42"/>
      <c r="B475" s="42"/>
      <c r="C475" s="42"/>
      <c r="D475" s="26">
        <v>7.6</v>
      </c>
      <c r="E475" s="26">
        <v>11.8</v>
      </c>
      <c r="F475" s="26">
        <v>7</v>
      </c>
      <c r="G475" s="26">
        <v>68</v>
      </c>
      <c r="H475" s="26">
        <v>0.18</v>
      </c>
      <c r="I475" s="26">
        <v>223.4</v>
      </c>
      <c r="J475" s="26">
        <v>114.6</v>
      </c>
      <c r="K475" s="28">
        <f t="shared" si="151"/>
        <v>1.9493891797556719</v>
      </c>
      <c r="L475" s="26">
        <v>0.2</v>
      </c>
      <c r="M475" s="27"/>
      <c r="N475" s="27">
        <f t="shared" si="152"/>
        <v>0.85893999999999981</v>
      </c>
      <c r="O475" s="27">
        <f t="shared" si="153"/>
        <v>0.96631162390064473</v>
      </c>
      <c r="P475" s="27">
        <f t="shared" si="154"/>
        <v>0.19590577602094236</v>
      </c>
      <c r="Q475" s="27">
        <f t="shared" si="155"/>
        <v>5</v>
      </c>
      <c r="R475" s="27">
        <f t="shared" si="156"/>
        <v>1.2</v>
      </c>
      <c r="S475" s="28">
        <f t="shared" si="175"/>
        <v>13.4</v>
      </c>
      <c r="T475" s="28">
        <f t="shared" si="157"/>
        <v>0.20273560948190064</v>
      </c>
      <c r="U475" s="27">
        <f t="shared" si="158"/>
        <v>0.14436344918824284</v>
      </c>
      <c r="V475" s="26">
        <v>1</v>
      </c>
      <c r="W475" s="28">
        <f t="shared" si="176"/>
        <v>0.71207741726857798</v>
      </c>
      <c r="X475" s="27">
        <f t="shared" si="177"/>
        <v>35</v>
      </c>
      <c r="Y475" s="27">
        <f t="shared" si="178"/>
        <v>4.4823062780648479</v>
      </c>
      <c r="Z475" s="28">
        <f t="shared" si="179"/>
        <v>0.99999630796681827</v>
      </c>
      <c r="AA475" s="36">
        <f t="shared" si="180"/>
        <v>0.26800000000000002</v>
      </c>
      <c r="AB475" s="36">
        <f t="shared" si="181"/>
        <v>1</v>
      </c>
      <c r="AC475" s="36">
        <f t="shared" si="182"/>
        <v>0</v>
      </c>
      <c r="AD475" s="37"/>
      <c r="AE475" s="37"/>
      <c r="AF475" s="37">
        <v>0.42683532575726518</v>
      </c>
      <c r="AG475" s="37">
        <v>0.56332651099502429</v>
      </c>
    </row>
    <row r="476" spans="1:33" x14ac:dyDescent="0.3">
      <c r="A476" s="42"/>
      <c r="B476" s="42"/>
      <c r="C476" s="42"/>
      <c r="D476" s="26">
        <v>7.6</v>
      </c>
      <c r="E476" s="26">
        <v>13.2</v>
      </c>
      <c r="F476" s="26">
        <v>10</v>
      </c>
      <c r="G476" s="26">
        <v>59</v>
      </c>
      <c r="H476" s="26">
        <v>0.18</v>
      </c>
      <c r="I476" s="26">
        <v>248.9</v>
      </c>
      <c r="J476" s="26">
        <v>126.4</v>
      </c>
      <c r="K476" s="28">
        <f t="shared" si="151"/>
        <v>1.9691455696202531</v>
      </c>
      <c r="L476" s="26">
        <v>0.19</v>
      </c>
      <c r="M476" s="27"/>
      <c r="N476" s="27">
        <f t="shared" si="152"/>
        <v>0.82155999999999996</v>
      </c>
      <c r="O476" s="27">
        <f t="shared" si="153"/>
        <v>0.96631162390064473</v>
      </c>
      <c r="P476" s="27">
        <f t="shared" si="154"/>
        <v>0.18927923439873415</v>
      </c>
      <c r="Q476" s="27">
        <f t="shared" si="155"/>
        <v>5</v>
      </c>
      <c r="R476" s="27">
        <f t="shared" si="156"/>
        <v>1.2</v>
      </c>
      <c r="S476" s="28">
        <f t="shared" si="175"/>
        <v>17</v>
      </c>
      <c r="T476" s="28">
        <f t="shared" si="157"/>
        <v>0.19587804774062789</v>
      </c>
      <c r="U476" s="27">
        <f t="shared" si="158"/>
        <v>0.18083112110296912</v>
      </c>
      <c r="V476" s="26">
        <v>1</v>
      </c>
      <c r="W476" s="28">
        <f t="shared" si="176"/>
        <v>0.92318216966516242</v>
      </c>
      <c r="X476" s="27">
        <f t="shared" si="177"/>
        <v>35</v>
      </c>
      <c r="Y476" s="27">
        <f t="shared" si="178"/>
        <v>3.1801827091825698</v>
      </c>
      <c r="Z476" s="28">
        <f t="shared" si="179"/>
        <v>0.99926408889503393</v>
      </c>
      <c r="AA476" s="36">
        <f t="shared" si="180"/>
        <v>0.34</v>
      </c>
      <c r="AB476" s="36">
        <f t="shared" si="181"/>
        <v>1</v>
      </c>
      <c r="AC476" s="36">
        <f t="shared" si="182"/>
        <v>0</v>
      </c>
      <c r="AD476" s="37"/>
      <c r="AE476" s="37"/>
      <c r="AF476" s="37">
        <v>0.25310176474889623</v>
      </c>
      <c r="AG476" s="37">
        <v>0.35633217263017003</v>
      </c>
    </row>
    <row r="477" spans="1:33" x14ac:dyDescent="0.3">
      <c r="A477" s="42"/>
      <c r="B477" s="42"/>
      <c r="C477" s="42"/>
      <c r="D477" s="26">
        <v>7.6</v>
      </c>
      <c r="E477" s="26">
        <v>16.5</v>
      </c>
      <c r="F477" s="26">
        <v>8</v>
      </c>
      <c r="G477" s="26">
        <v>91</v>
      </c>
      <c r="H477" s="26">
        <v>0.18</v>
      </c>
      <c r="I477" s="26">
        <v>313.39999999999998</v>
      </c>
      <c r="J477" s="26">
        <v>158.5</v>
      </c>
      <c r="K477" s="28">
        <f t="shared" si="151"/>
        <v>1.9772870662460567</v>
      </c>
      <c r="L477" s="26">
        <v>0.17</v>
      </c>
      <c r="M477" s="27"/>
      <c r="N477" s="27">
        <f t="shared" si="152"/>
        <v>0.73344999999999994</v>
      </c>
      <c r="O477" s="27">
        <f t="shared" si="153"/>
        <v>0.96631162390064473</v>
      </c>
      <c r="P477" s="27">
        <f t="shared" si="154"/>
        <v>0.16967822025236587</v>
      </c>
      <c r="Q477" s="27">
        <f t="shared" si="155"/>
        <v>5</v>
      </c>
      <c r="R477" s="27">
        <f t="shared" si="156"/>
        <v>1.2</v>
      </c>
      <c r="S477" s="28">
        <f t="shared" si="175"/>
        <v>14.6</v>
      </c>
      <c r="T477" s="28">
        <f t="shared" si="157"/>
        <v>0.17559368640049811</v>
      </c>
      <c r="U477" s="27">
        <f t="shared" si="158"/>
        <v>0.15606511636518641</v>
      </c>
      <c r="V477" s="26">
        <v>0</v>
      </c>
      <c r="W477" s="28">
        <f t="shared" si="176"/>
        <v>0.88878546583519813</v>
      </c>
      <c r="X477" s="27">
        <f t="shared" si="177"/>
        <v>35</v>
      </c>
      <c r="Y477" s="27">
        <f t="shared" si="178"/>
        <v>3.7954365311304703</v>
      </c>
      <c r="Z477" s="28">
        <f t="shared" si="179"/>
        <v>0.9999263080512405</v>
      </c>
      <c r="AA477" s="36">
        <f t="shared" si="180"/>
        <v>0.29199999999999998</v>
      </c>
      <c r="AB477" s="36">
        <f t="shared" si="181"/>
        <v>0</v>
      </c>
      <c r="AC477" s="36">
        <f t="shared" si="182"/>
        <v>0</v>
      </c>
      <c r="AD477" s="37"/>
      <c r="AE477" s="37"/>
      <c r="AF477" s="37">
        <v>0.16106416921734648</v>
      </c>
      <c r="AG477" s="37">
        <v>0.4238912975819592</v>
      </c>
    </row>
    <row r="478" spans="1:33" x14ac:dyDescent="0.3">
      <c r="A478" s="42"/>
      <c r="B478" s="42"/>
      <c r="C478" s="42"/>
      <c r="D478" s="26">
        <v>7.6</v>
      </c>
      <c r="E478" s="26">
        <v>17.8</v>
      </c>
      <c r="F478" s="26">
        <v>13</v>
      </c>
      <c r="G478" s="26">
        <v>98</v>
      </c>
      <c r="H478" s="26">
        <v>0.18</v>
      </c>
      <c r="I478" s="26">
        <v>339.6</v>
      </c>
      <c r="J478" s="26">
        <v>172</v>
      </c>
      <c r="K478" s="28">
        <f t="shared" si="151"/>
        <v>1.9744186046511629</v>
      </c>
      <c r="L478" s="26">
        <v>0.16</v>
      </c>
      <c r="M478" s="27"/>
      <c r="N478" s="27">
        <f t="shared" si="152"/>
        <v>0.69873999999999992</v>
      </c>
      <c r="O478" s="27">
        <f t="shared" si="153"/>
        <v>0.96631162390064473</v>
      </c>
      <c r="P478" s="27">
        <f t="shared" si="154"/>
        <v>0.16141381493023255</v>
      </c>
      <c r="Q478" s="27">
        <f t="shared" si="155"/>
        <v>5</v>
      </c>
      <c r="R478" s="27">
        <f t="shared" si="156"/>
        <v>1.2</v>
      </c>
      <c r="S478" s="28">
        <f t="shared" si="175"/>
        <v>20.6</v>
      </c>
      <c r="T478" s="28">
        <f t="shared" si="157"/>
        <v>0.16704116036467029</v>
      </c>
      <c r="U478" s="27">
        <f t="shared" si="158"/>
        <v>0.2230130964604535</v>
      </c>
      <c r="V478" s="26">
        <v>0</v>
      </c>
      <c r="W478" s="28">
        <f t="shared" si="176"/>
        <v>1.3350787073891845</v>
      </c>
      <c r="X478" s="27">
        <f t="shared" si="177"/>
        <v>35</v>
      </c>
      <c r="Y478" s="27">
        <f t="shared" si="178"/>
        <v>1.5500057920052814</v>
      </c>
      <c r="Z478" s="28">
        <f t="shared" si="179"/>
        <v>0.93942993708758671</v>
      </c>
      <c r="AA478" s="36">
        <f t="shared" si="180"/>
        <v>0.41200000000000003</v>
      </c>
      <c r="AB478" s="36">
        <f t="shared" si="181"/>
        <v>0</v>
      </c>
      <c r="AC478" s="36">
        <f t="shared" si="182"/>
        <v>1</v>
      </c>
      <c r="AD478" s="37"/>
      <c r="AE478" s="37"/>
      <c r="AF478" s="37">
        <v>5.2279879643448997E-2</v>
      </c>
      <c r="AG478" s="37">
        <v>0.20869846535081141</v>
      </c>
    </row>
    <row r="479" spans="1:33" x14ac:dyDescent="0.3">
      <c r="A479" s="42"/>
      <c r="B479" s="42"/>
      <c r="C479" s="42"/>
      <c r="D479" s="26">
        <v>7.6</v>
      </c>
      <c r="E479" s="26">
        <v>19.2</v>
      </c>
      <c r="F479" s="26">
        <v>8</v>
      </c>
      <c r="G479" s="26">
        <v>100</v>
      </c>
      <c r="H479" s="26">
        <v>0.18</v>
      </c>
      <c r="I479" s="26">
        <v>365.9</v>
      </c>
      <c r="J479" s="26">
        <v>184.5</v>
      </c>
      <c r="K479" s="28">
        <f t="shared" si="151"/>
        <v>1.9831978319783197</v>
      </c>
      <c r="L479" s="26">
        <v>0.15</v>
      </c>
      <c r="M479" s="27"/>
      <c r="N479" s="27">
        <f t="shared" si="152"/>
        <v>0.66135999999999995</v>
      </c>
      <c r="O479" s="27">
        <f t="shared" si="153"/>
        <v>0.96631162390064473</v>
      </c>
      <c r="P479" s="27">
        <f t="shared" si="154"/>
        <v>0.15345810302439022</v>
      </c>
      <c r="Q479" s="27">
        <f t="shared" si="155"/>
        <v>5</v>
      </c>
      <c r="R479" s="27">
        <f t="shared" si="156"/>
        <v>1.2</v>
      </c>
      <c r="S479" s="28">
        <f t="shared" si="175"/>
        <v>14.6</v>
      </c>
      <c r="T479" s="28">
        <f t="shared" si="157"/>
        <v>0.15880808967705085</v>
      </c>
      <c r="U479" s="27">
        <f t="shared" si="158"/>
        <v>0.15606511636518641</v>
      </c>
      <c r="V479" s="26">
        <v>0</v>
      </c>
      <c r="W479" s="28">
        <f t="shared" si="176"/>
        <v>0.98272774820575892</v>
      </c>
      <c r="X479" s="27">
        <f t="shared" si="177"/>
        <v>35</v>
      </c>
      <c r="Y479" s="27">
        <f t="shared" si="178"/>
        <v>3.5079059961032741</v>
      </c>
      <c r="Z479" s="28">
        <f t="shared" si="179"/>
        <v>0.99977417569399663</v>
      </c>
      <c r="AA479" s="36">
        <f t="shared" si="180"/>
        <v>0.29199999999999998</v>
      </c>
      <c r="AB479" s="36">
        <f t="shared" si="181"/>
        <v>0</v>
      </c>
      <c r="AC479" s="36">
        <f t="shared" si="182"/>
        <v>0</v>
      </c>
      <c r="AD479" s="37"/>
      <c r="AE479" s="37"/>
      <c r="AF479" s="37">
        <v>0.15031356763072345</v>
      </c>
      <c r="AG479" s="37">
        <v>0.3614123166673292</v>
      </c>
    </row>
    <row r="480" spans="1:33" x14ac:dyDescent="0.3">
      <c r="A480" s="42"/>
      <c r="B480" s="42"/>
      <c r="C480" s="42"/>
      <c r="D480" s="26">
        <v>7.6</v>
      </c>
      <c r="E480" s="26">
        <v>2.8</v>
      </c>
      <c r="F480" s="26">
        <v>8</v>
      </c>
      <c r="G480" s="26">
        <v>95</v>
      </c>
      <c r="H480" s="26">
        <v>0.18</v>
      </c>
      <c r="I480" s="26">
        <v>45.4</v>
      </c>
      <c r="J480" s="26">
        <v>34.6</v>
      </c>
      <c r="K480" s="28">
        <f t="shared" si="151"/>
        <v>1.3121387283236994</v>
      </c>
      <c r="L480" s="26">
        <v>0.15</v>
      </c>
      <c r="M480" s="27"/>
      <c r="N480" s="27">
        <f t="shared" si="152"/>
        <v>0.97858000000000001</v>
      </c>
      <c r="O480" s="27">
        <f t="shared" si="153"/>
        <v>0.96631162390064473</v>
      </c>
      <c r="P480" s="27">
        <f t="shared" si="154"/>
        <v>0.15023182786127165</v>
      </c>
      <c r="Q480" s="27">
        <f t="shared" si="155"/>
        <v>5</v>
      </c>
      <c r="R480" s="27">
        <f t="shared" si="156"/>
        <v>1.2</v>
      </c>
      <c r="S480" s="28">
        <f t="shared" si="175"/>
        <v>14.6</v>
      </c>
      <c r="T480" s="28">
        <f t="shared" si="157"/>
        <v>0.15546933737052754</v>
      </c>
      <c r="U480" s="27">
        <f t="shared" si="158"/>
        <v>0.15606511636518641</v>
      </c>
      <c r="V480" s="26">
        <v>0</v>
      </c>
      <c r="W480" s="28">
        <f t="shared" si="176"/>
        <v>1.0038321318192729</v>
      </c>
      <c r="X480" s="27">
        <f t="shared" si="177"/>
        <v>35</v>
      </c>
      <c r="Y480" s="27">
        <f t="shared" si="178"/>
        <v>1.1093625561197535</v>
      </c>
      <c r="Z480" s="28">
        <f t="shared" si="179"/>
        <v>0.86636309567921654</v>
      </c>
      <c r="AA480" s="36">
        <f t="shared" si="180"/>
        <v>0.29199999999999998</v>
      </c>
      <c r="AB480" s="36">
        <f t="shared" si="181"/>
        <v>0</v>
      </c>
      <c r="AC480" s="36">
        <f t="shared" si="182"/>
        <v>1</v>
      </c>
      <c r="AD480" s="37"/>
      <c r="AE480" s="37"/>
      <c r="AF480" s="37">
        <v>0.1679646244115135</v>
      </c>
      <c r="AG480" s="37">
        <v>0.30933228648264943</v>
      </c>
    </row>
    <row r="481" spans="1:33" x14ac:dyDescent="0.3">
      <c r="A481" s="42"/>
      <c r="B481" s="42"/>
      <c r="C481" s="42"/>
      <c r="D481" s="26">
        <v>7.6</v>
      </c>
      <c r="E481" s="26">
        <v>5</v>
      </c>
      <c r="F481" s="26">
        <v>8</v>
      </c>
      <c r="G481" s="26">
        <v>65</v>
      </c>
      <c r="H481" s="26">
        <v>0.18</v>
      </c>
      <c r="I481" s="26">
        <v>86.1</v>
      </c>
      <c r="J481" s="26">
        <v>53.7</v>
      </c>
      <c r="K481" s="28">
        <f t="shared" si="151"/>
        <v>1.6033519553072624</v>
      </c>
      <c r="L481" s="26">
        <v>0.18</v>
      </c>
      <c r="M481" s="27"/>
      <c r="N481" s="27">
        <f t="shared" si="152"/>
        <v>0.96174999999999999</v>
      </c>
      <c r="O481" s="27">
        <f t="shared" si="153"/>
        <v>0.96631162390064473</v>
      </c>
      <c r="P481" s="27">
        <f t="shared" si="154"/>
        <v>0.18041677793296088</v>
      </c>
      <c r="Q481" s="27">
        <f t="shared" si="155"/>
        <v>5</v>
      </c>
      <c r="R481" s="27">
        <f t="shared" si="156"/>
        <v>1.2</v>
      </c>
      <c r="S481" s="28">
        <f t="shared" si="175"/>
        <v>14.6</v>
      </c>
      <c r="T481" s="28">
        <f t="shared" si="157"/>
        <v>0.1867066207945266</v>
      </c>
      <c r="U481" s="27">
        <f t="shared" si="158"/>
        <v>0.15606511636518641</v>
      </c>
      <c r="V481" s="26">
        <v>0</v>
      </c>
      <c r="W481" s="28">
        <f t="shared" si="176"/>
        <v>0.83588421075296726</v>
      </c>
      <c r="X481" s="27">
        <f t="shared" si="177"/>
        <v>35</v>
      </c>
      <c r="Y481" s="27">
        <f t="shared" si="178"/>
        <v>2.6149655607685092</v>
      </c>
      <c r="Z481" s="28">
        <f t="shared" si="179"/>
        <v>0.99553817736156514</v>
      </c>
      <c r="AA481" s="36">
        <f t="shared" si="180"/>
        <v>0.29199999999999998</v>
      </c>
      <c r="AB481" s="36">
        <f t="shared" si="181"/>
        <v>0</v>
      </c>
      <c r="AC481" s="36">
        <f t="shared" si="182"/>
        <v>0</v>
      </c>
      <c r="AD481" s="37"/>
      <c r="AE481" s="37"/>
      <c r="AF481" s="37">
        <v>0.29616511401856771</v>
      </c>
      <c r="AG481" s="37">
        <v>0.44372972671021593</v>
      </c>
    </row>
    <row r="482" spans="1:33" x14ac:dyDescent="0.3">
      <c r="A482" s="43"/>
      <c r="B482" s="43"/>
      <c r="C482" s="43"/>
      <c r="D482" s="26">
        <v>7.6</v>
      </c>
      <c r="E482" s="26">
        <v>9</v>
      </c>
      <c r="F482" s="26">
        <v>6</v>
      </c>
      <c r="G482" s="26">
        <v>98</v>
      </c>
      <c r="H482" s="26">
        <v>0.18</v>
      </c>
      <c r="I482" s="26">
        <v>168</v>
      </c>
      <c r="J482" s="26">
        <v>96.4</v>
      </c>
      <c r="K482" s="28">
        <f t="shared" si="151"/>
        <v>1.7427385892116181</v>
      </c>
      <c r="L482" s="26">
        <v>0.19</v>
      </c>
      <c r="M482" s="27"/>
      <c r="N482" s="27">
        <f t="shared" si="152"/>
        <v>0.93115000000000003</v>
      </c>
      <c r="O482" s="27">
        <f t="shared" si="153"/>
        <v>0.96631162390064473</v>
      </c>
      <c r="P482" s="27">
        <f t="shared" si="154"/>
        <v>0.18986187136929461</v>
      </c>
      <c r="Q482" s="27">
        <f t="shared" si="155"/>
        <v>5</v>
      </c>
      <c r="R482" s="27">
        <f t="shared" si="156"/>
        <v>1.2</v>
      </c>
      <c r="S482" s="28">
        <f t="shared" si="175"/>
        <v>12.2</v>
      </c>
      <c r="T482" s="28">
        <f t="shared" si="157"/>
        <v>0.19648099709583544</v>
      </c>
      <c r="U482" s="27">
        <f t="shared" si="158"/>
        <v>0.13303475154594152</v>
      </c>
      <c r="V482" s="26">
        <v>0</v>
      </c>
      <c r="W482" s="28">
        <f t="shared" si="176"/>
        <v>0.67708711535626309</v>
      </c>
      <c r="X482" s="27">
        <f t="shared" si="177"/>
        <v>35</v>
      </c>
      <c r="Y482" s="27">
        <f t="shared" si="178"/>
        <v>4.5129386147616284</v>
      </c>
      <c r="Z482" s="28">
        <f t="shared" si="179"/>
        <v>0.99999680322343043</v>
      </c>
      <c r="AA482" s="36">
        <f t="shared" si="180"/>
        <v>0.24399999999999999</v>
      </c>
      <c r="AB482" s="36">
        <f t="shared" si="181"/>
        <v>0</v>
      </c>
      <c r="AC482" s="36">
        <f t="shared" si="182"/>
        <v>0</v>
      </c>
      <c r="AD482" s="37"/>
      <c r="AE482" s="37"/>
      <c r="AF482" s="37">
        <v>0.3988194389904966</v>
      </c>
      <c r="AG482" s="37">
        <v>0.5864095629084054</v>
      </c>
    </row>
    <row r="483" spans="1:33" x14ac:dyDescent="0.3">
      <c r="A483" s="41" t="s">
        <v>17</v>
      </c>
      <c r="B483" s="41">
        <v>1999</v>
      </c>
      <c r="C483" s="41" t="s">
        <v>16</v>
      </c>
      <c r="D483" s="26">
        <v>7.6</v>
      </c>
      <c r="E483" s="26">
        <v>10.199999999999999</v>
      </c>
      <c r="F483" s="26">
        <v>8</v>
      </c>
      <c r="G483" s="26">
        <v>97</v>
      </c>
      <c r="H483" s="26">
        <v>0.18</v>
      </c>
      <c r="I483" s="26">
        <v>189.3</v>
      </c>
      <c r="J483" s="26">
        <v>105.9</v>
      </c>
      <c r="K483" s="28">
        <f t="shared" si="151"/>
        <v>1.7875354107648724</v>
      </c>
      <c r="L483" s="26">
        <v>0.19</v>
      </c>
      <c r="M483" s="27"/>
      <c r="N483" s="27">
        <f t="shared" si="152"/>
        <v>0.90165999999999991</v>
      </c>
      <c r="O483" s="27">
        <f t="shared" si="153"/>
        <v>0.96631162390064473</v>
      </c>
      <c r="P483" s="27">
        <f t="shared" si="154"/>
        <v>0.18857465388101979</v>
      </c>
      <c r="Q483" s="27">
        <f t="shared" si="155"/>
        <v>5</v>
      </c>
      <c r="R483" s="27">
        <f t="shared" si="156"/>
        <v>1.2</v>
      </c>
      <c r="S483" s="28">
        <f t="shared" si="175"/>
        <v>14.6</v>
      </c>
      <c r="T483" s="28">
        <f t="shared" si="157"/>
        <v>0.19514890353881209</v>
      </c>
      <c r="U483" s="27">
        <f t="shared" si="158"/>
        <v>0.15606511636518641</v>
      </c>
      <c r="V483" s="26">
        <v>0</v>
      </c>
      <c r="W483" s="28">
        <f t="shared" si="176"/>
        <v>0.79972325508940145</v>
      </c>
      <c r="X483" s="27">
        <f t="shared" si="177"/>
        <v>35</v>
      </c>
      <c r="Y483" s="27">
        <f t="shared" si="178"/>
        <v>3.7637332804805879</v>
      </c>
      <c r="Z483" s="28">
        <f t="shared" si="179"/>
        <v>0.99991630228832939</v>
      </c>
      <c r="AA483" s="36">
        <f t="shared" si="180"/>
        <v>0.29199999999999998</v>
      </c>
      <c r="AB483" s="36">
        <f t="shared" si="181"/>
        <v>0</v>
      </c>
      <c r="AC483" s="36">
        <f t="shared" si="182"/>
        <v>0</v>
      </c>
      <c r="AD483" s="37"/>
      <c r="AE483" s="37"/>
      <c r="AF483" s="37">
        <v>0.30553849715741499</v>
      </c>
      <c r="AG483" s="37">
        <v>0.48026500325649829</v>
      </c>
    </row>
    <row r="484" spans="1:33" x14ac:dyDescent="0.3">
      <c r="A484" s="42"/>
      <c r="B484" s="42"/>
      <c r="C484" s="42"/>
      <c r="D484" s="26">
        <v>7.6</v>
      </c>
      <c r="E484" s="26">
        <v>19.2</v>
      </c>
      <c r="F484" s="26">
        <v>15</v>
      </c>
      <c r="G484" s="26">
        <v>90</v>
      </c>
      <c r="H484" s="26">
        <v>0.18</v>
      </c>
      <c r="I484" s="26">
        <v>373.2</v>
      </c>
      <c r="J484" s="26">
        <v>201.6</v>
      </c>
      <c r="K484" s="28">
        <f t="shared" si="151"/>
        <v>1.8511904761904763</v>
      </c>
      <c r="L484" s="26">
        <v>0.14000000000000001</v>
      </c>
      <c r="M484" s="27"/>
      <c r="N484" s="27">
        <f t="shared" si="152"/>
        <v>0.66135999999999995</v>
      </c>
      <c r="O484" s="27">
        <f t="shared" si="153"/>
        <v>0.96631162390064473</v>
      </c>
      <c r="P484" s="27">
        <f t="shared" si="154"/>
        <v>0.14324348999999997</v>
      </c>
      <c r="Q484" s="27">
        <f t="shared" si="155"/>
        <v>5</v>
      </c>
      <c r="R484" s="27">
        <f t="shared" si="156"/>
        <v>1.2</v>
      </c>
      <c r="S484" s="28">
        <f t="shared" si="175"/>
        <v>23</v>
      </c>
      <c r="T484" s="28">
        <f t="shared" si="157"/>
        <v>0.14823736614258937</v>
      </c>
      <c r="U484" s="27">
        <f t="shared" si="158"/>
        <v>0.25694061830425469</v>
      </c>
      <c r="V484" s="26">
        <v>0</v>
      </c>
      <c r="W484" s="28">
        <f t="shared" si="176"/>
        <v>1.7333053398770171</v>
      </c>
      <c r="X484" s="27">
        <f t="shared" si="177"/>
        <v>35</v>
      </c>
      <c r="Y484" s="27">
        <f t="shared" si="178"/>
        <v>0.33399842121947165</v>
      </c>
      <c r="Z484" s="28">
        <f t="shared" si="179"/>
        <v>0.63080962499289284</v>
      </c>
      <c r="AA484" s="36">
        <f t="shared" si="180"/>
        <v>0.46</v>
      </c>
      <c r="AB484" s="36">
        <f t="shared" si="181"/>
        <v>0</v>
      </c>
      <c r="AC484" s="36">
        <f t="shared" si="182"/>
        <v>1</v>
      </c>
      <c r="AD484" s="37"/>
      <c r="AE484" s="37"/>
      <c r="AF484" s="37">
        <v>0.30292253404301661</v>
      </c>
      <c r="AG484" s="37">
        <v>0.1579569161051762</v>
      </c>
    </row>
    <row r="485" spans="1:33" x14ac:dyDescent="0.3">
      <c r="A485" s="42"/>
      <c r="B485" s="42"/>
      <c r="C485" s="42"/>
      <c r="D485" s="26">
        <v>7.6</v>
      </c>
      <c r="E485" s="26">
        <v>2.8</v>
      </c>
      <c r="F485" s="26">
        <v>7</v>
      </c>
      <c r="G485" s="26">
        <v>73</v>
      </c>
      <c r="H485" s="26">
        <v>0.18</v>
      </c>
      <c r="I485" s="26">
        <v>50.1</v>
      </c>
      <c r="J485" s="26">
        <v>45.2</v>
      </c>
      <c r="K485" s="28">
        <f t="shared" si="151"/>
        <v>1.1084070796460177</v>
      </c>
      <c r="L485" s="26">
        <v>0.13</v>
      </c>
      <c r="M485" s="27"/>
      <c r="N485" s="27">
        <f t="shared" si="152"/>
        <v>0.97858000000000001</v>
      </c>
      <c r="O485" s="27">
        <f t="shared" si="153"/>
        <v>0.96631162390064473</v>
      </c>
      <c r="P485" s="27">
        <f t="shared" si="154"/>
        <v>0.12690580499999998</v>
      </c>
      <c r="Q485" s="27">
        <f t="shared" si="155"/>
        <v>5</v>
      </c>
      <c r="R485" s="27">
        <f t="shared" si="156"/>
        <v>1.2</v>
      </c>
      <c r="S485" s="28">
        <f t="shared" ref="S485:S507" si="183">IF(Q485+R485*F485&lt;=50,Q485+R485*F485,50)</f>
        <v>13.4</v>
      </c>
      <c r="T485" s="28">
        <f t="shared" si="157"/>
        <v>0.13133010289965044</v>
      </c>
      <c r="U485" s="27">
        <f t="shared" si="158"/>
        <v>0.14436344918824284</v>
      </c>
      <c r="V485" s="26">
        <v>0</v>
      </c>
      <c r="W485" s="28">
        <f t="shared" ref="W485:W507" si="184">IF(S485&lt;=30,U485/T485,5)</f>
        <v>1.0992411183790147</v>
      </c>
      <c r="X485" s="27">
        <f t="shared" ref="X485:X507" si="185">IF(G485&lt;5,5,IF(G485&gt;35,35,G485))</f>
        <v>35</v>
      </c>
      <c r="Y485" s="27">
        <f t="shared" ref="Y485:Y507" si="186">-(F485*(1+0.004*X485)-13.32*LN(P485)-29.53*LN(D485)-3.7*LN(J485/100)+0.05*X485+16.85)/2.7</f>
        <v>1.0653836800489693</v>
      </c>
      <c r="Z485" s="28">
        <f t="shared" ref="Z485:Z507" si="187">_xlfn.NORM.S.DIST(Y485,TRUE)</f>
        <v>0.85664883052448093</v>
      </c>
      <c r="AA485" s="36">
        <f t="shared" ref="AA485:AA507" si="188">S485/50</f>
        <v>0.26800000000000002</v>
      </c>
      <c r="AB485" s="36">
        <f t="shared" ref="AB485:AB507" si="189">IF(AND(V485=1,W485&lt;=1),1,0)</f>
        <v>0</v>
      </c>
      <c r="AC485" s="36">
        <f t="shared" ref="AC485:AC507" si="190">IF(AND(V485=0,W485&gt;1),1,0)</f>
        <v>1</v>
      </c>
      <c r="AD485" s="37"/>
      <c r="AE485" s="37"/>
      <c r="AF485" s="37">
        <v>0.36442580668985458</v>
      </c>
      <c r="AG485" s="37">
        <v>0.44436805085009079</v>
      </c>
    </row>
    <row r="486" spans="1:33" x14ac:dyDescent="0.3">
      <c r="A486" s="42"/>
      <c r="B486" s="42"/>
      <c r="C486" s="42"/>
      <c r="D486" s="26">
        <v>7.6</v>
      </c>
      <c r="E486" s="26">
        <v>4.2</v>
      </c>
      <c r="F486" s="26">
        <v>9</v>
      </c>
      <c r="G486" s="26">
        <v>54</v>
      </c>
      <c r="H486" s="26">
        <v>0.18</v>
      </c>
      <c r="I486" s="26">
        <v>76.900000000000006</v>
      </c>
      <c r="J486" s="26">
        <v>58.3</v>
      </c>
      <c r="K486" s="28">
        <f t="shared" si="151"/>
        <v>1.319039451114923</v>
      </c>
      <c r="L486" s="26">
        <v>0.15</v>
      </c>
      <c r="M486" s="27"/>
      <c r="N486" s="27">
        <f t="shared" si="152"/>
        <v>0.96787000000000001</v>
      </c>
      <c r="O486" s="27">
        <f t="shared" si="153"/>
        <v>0.96631162390064473</v>
      </c>
      <c r="P486" s="27">
        <f t="shared" si="154"/>
        <v>0.14936906948542025</v>
      </c>
      <c r="Q486" s="27">
        <f t="shared" si="155"/>
        <v>5</v>
      </c>
      <c r="R486" s="27">
        <f t="shared" si="156"/>
        <v>1.2</v>
      </c>
      <c r="S486" s="28">
        <f t="shared" si="183"/>
        <v>15.799999999999999</v>
      </c>
      <c r="T486" s="28">
        <f t="shared" si="157"/>
        <v>0.15457650077981286</v>
      </c>
      <c r="U486" s="27">
        <f t="shared" si="158"/>
        <v>0.1681954191679009</v>
      </c>
      <c r="V486" s="26">
        <v>0</v>
      </c>
      <c r="W486" s="28">
        <f t="shared" si="184"/>
        <v>1.0881047139725821</v>
      </c>
      <c r="X486" s="27">
        <f t="shared" si="185"/>
        <v>35</v>
      </c>
      <c r="Y486" s="27">
        <f t="shared" si="186"/>
        <v>1.3737158556563487</v>
      </c>
      <c r="Z486" s="28">
        <f t="shared" si="187"/>
        <v>0.91523504373776865</v>
      </c>
      <c r="AA486" s="36">
        <f t="shared" si="188"/>
        <v>0.316</v>
      </c>
      <c r="AB486" s="36">
        <f t="shared" si="189"/>
        <v>0</v>
      </c>
      <c r="AC486" s="36">
        <f t="shared" si="190"/>
        <v>1</v>
      </c>
      <c r="AD486" s="37"/>
      <c r="AE486" s="37"/>
      <c r="AF486" s="37">
        <v>9.2781527421887777E-2</v>
      </c>
      <c r="AG486" s="37">
        <v>0.40227453387502582</v>
      </c>
    </row>
    <row r="487" spans="1:33" x14ac:dyDescent="0.3">
      <c r="A487" s="42"/>
      <c r="B487" s="42"/>
      <c r="C487" s="42"/>
      <c r="D487" s="26">
        <v>7.6</v>
      </c>
      <c r="E487" s="26">
        <v>5.8</v>
      </c>
      <c r="F487" s="26">
        <v>10</v>
      </c>
      <c r="G487" s="26">
        <v>94</v>
      </c>
      <c r="H487" s="26">
        <v>0.18</v>
      </c>
      <c r="I487" s="26">
        <v>109.3</v>
      </c>
      <c r="J487" s="26">
        <v>75</v>
      </c>
      <c r="K487" s="28">
        <f t="shared" si="151"/>
        <v>1.4573333333333334</v>
      </c>
      <c r="L487" s="26">
        <v>0.17</v>
      </c>
      <c r="M487" s="27"/>
      <c r="N487" s="27">
        <f t="shared" si="152"/>
        <v>0.95562999999999998</v>
      </c>
      <c r="O487" s="27">
        <f t="shared" si="153"/>
        <v>0.96631162390064473</v>
      </c>
      <c r="P487" s="27">
        <f t="shared" si="154"/>
        <v>0.16294256003999996</v>
      </c>
      <c r="Q487" s="27">
        <f t="shared" si="155"/>
        <v>5</v>
      </c>
      <c r="R487" s="27">
        <f t="shared" si="156"/>
        <v>1.2</v>
      </c>
      <c r="S487" s="28">
        <f t="shared" si="183"/>
        <v>17</v>
      </c>
      <c r="T487" s="28">
        <f t="shared" si="157"/>
        <v>0.16862320188415075</v>
      </c>
      <c r="U487" s="27">
        <f t="shared" si="158"/>
        <v>0.18083112110296912</v>
      </c>
      <c r="V487" s="26">
        <v>0</v>
      </c>
      <c r="W487" s="28">
        <f t="shared" si="184"/>
        <v>1.0723976243032414</v>
      </c>
      <c r="X487" s="27">
        <f t="shared" si="185"/>
        <v>35</v>
      </c>
      <c r="Y487" s="27">
        <f t="shared" si="186"/>
        <v>1.7257599034325359</v>
      </c>
      <c r="Z487" s="28">
        <f t="shared" si="187"/>
        <v>0.95780469193300533</v>
      </c>
      <c r="AA487" s="36">
        <f t="shared" si="188"/>
        <v>0.34</v>
      </c>
      <c r="AB487" s="36">
        <f t="shared" si="189"/>
        <v>0</v>
      </c>
      <c r="AC487" s="36">
        <f t="shared" si="190"/>
        <v>1</v>
      </c>
      <c r="AD487" s="37"/>
      <c r="AE487" s="37"/>
      <c r="AF487" s="37">
        <v>0.25317726932070095</v>
      </c>
      <c r="AG487" s="37">
        <v>0.31134334757227594</v>
      </c>
    </row>
    <row r="488" spans="1:33" x14ac:dyDescent="0.3">
      <c r="A488" s="42"/>
      <c r="B488" s="42"/>
      <c r="C488" s="42"/>
      <c r="D488" s="26">
        <v>7.6</v>
      </c>
      <c r="E488" s="26">
        <v>7.2</v>
      </c>
      <c r="F488" s="26">
        <v>9</v>
      </c>
      <c r="G488" s="26">
        <v>98</v>
      </c>
      <c r="H488" s="26">
        <v>0.18</v>
      </c>
      <c r="I488" s="26">
        <v>134.5</v>
      </c>
      <c r="J488" s="26">
        <v>86.5</v>
      </c>
      <c r="K488" s="28">
        <f t="shared" si="151"/>
        <v>1.5549132947976878</v>
      </c>
      <c r="L488" s="26">
        <v>0.17</v>
      </c>
      <c r="M488" s="27"/>
      <c r="N488" s="27">
        <f t="shared" si="152"/>
        <v>0.94491999999999998</v>
      </c>
      <c r="O488" s="27">
        <f t="shared" si="153"/>
        <v>0.96631162390064473</v>
      </c>
      <c r="P488" s="27">
        <f t="shared" si="154"/>
        <v>0.17190443445086706</v>
      </c>
      <c r="Q488" s="27">
        <f t="shared" si="155"/>
        <v>5</v>
      </c>
      <c r="R488" s="27">
        <f t="shared" si="156"/>
        <v>1.2</v>
      </c>
      <c r="S488" s="28">
        <f t="shared" si="183"/>
        <v>15.799999999999999</v>
      </c>
      <c r="T488" s="28">
        <f t="shared" si="157"/>
        <v>0.17789751276814</v>
      </c>
      <c r="U488" s="27">
        <f t="shared" si="158"/>
        <v>0.1681954191679009</v>
      </c>
      <c r="V488" s="26">
        <v>0</v>
      </c>
      <c r="W488" s="28">
        <f t="shared" si="184"/>
        <v>0.94546245504351611</v>
      </c>
      <c r="X488" s="27">
        <f t="shared" si="185"/>
        <v>35</v>
      </c>
      <c r="Y488" s="27">
        <f t="shared" si="186"/>
        <v>2.6076095075554515</v>
      </c>
      <c r="Z488" s="28">
        <f t="shared" si="187"/>
        <v>0.99544115493895291</v>
      </c>
      <c r="AA488" s="36">
        <f t="shared" si="188"/>
        <v>0.316</v>
      </c>
      <c r="AB488" s="36">
        <f t="shared" si="189"/>
        <v>0</v>
      </c>
      <c r="AC488" s="36">
        <f t="shared" si="190"/>
        <v>0</v>
      </c>
      <c r="AD488" s="37"/>
      <c r="AE488" s="37"/>
      <c r="AF488" s="37">
        <v>0.29575061861168028</v>
      </c>
      <c r="AG488" s="37">
        <v>0.39424095928126995</v>
      </c>
    </row>
    <row r="489" spans="1:33" x14ac:dyDescent="0.3">
      <c r="A489" s="42"/>
      <c r="B489" s="42"/>
      <c r="C489" s="42"/>
      <c r="D489" s="26">
        <v>7.6</v>
      </c>
      <c r="E489" s="26">
        <v>8.8000000000000007</v>
      </c>
      <c r="F489" s="26">
        <v>3</v>
      </c>
      <c r="G489" s="26">
        <v>99</v>
      </c>
      <c r="H489" s="26">
        <v>0.18</v>
      </c>
      <c r="I489" s="26">
        <v>164.1</v>
      </c>
      <c r="J489" s="26">
        <v>100.3</v>
      </c>
      <c r="K489" s="28">
        <f t="shared" si="151"/>
        <v>1.6360917248255233</v>
      </c>
      <c r="L489" s="26">
        <v>0.18</v>
      </c>
      <c r="M489" s="27"/>
      <c r="N489" s="27">
        <f t="shared" si="152"/>
        <v>0.93267999999999995</v>
      </c>
      <c r="O489" s="27">
        <f t="shared" si="153"/>
        <v>0.96631162390064473</v>
      </c>
      <c r="P489" s="27">
        <f t="shared" si="154"/>
        <v>0.17853615349950144</v>
      </c>
      <c r="Q489" s="27">
        <f t="shared" si="155"/>
        <v>5</v>
      </c>
      <c r="R489" s="27">
        <f t="shared" si="156"/>
        <v>1.2</v>
      </c>
      <c r="S489" s="28">
        <f t="shared" si="183"/>
        <v>8.6</v>
      </c>
      <c r="T489" s="28">
        <f t="shared" si="157"/>
        <v>0.18476043243567394</v>
      </c>
      <c r="U489" s="27">
        <f t="shared" si="158"/>
        <v>0.10098736556838772</v>
      </c>
      <c r="V489" s="26">
        <v>0</v>
      </c>
      <c r="W489" s="28">
        <f t="shared" si="184"/>
        <v>0.54658545792020385</v>
      </c>
      <c r="X489" s="27">
        <f t="shared" si="185"/>
        <v>35</v>
      </c>
      <c r="Y489" s="27">
        <f t="shared" si="186"/>
        <v>5.5305253873213287</v>
      </c>
      <c r="Z489" s="28">
        <f t="shared" si="187"/>
        <v>0.99999998403634571</v>
      </c>
      <c r="AA489" s="36">
        <f t="shared" si="188"/>
        <v>0.17199999999999999</v>
      </c>
      <c r="AB489" s="36">
        <f t="shared" si="189"/>
        <v>0</v>
      </c>
      <c r="AC489" s="36">
        <f t="shared" si="190"/>
        <v>0</v>
      </c>
      <c r="AD489" s="37"/>
      <c r="AE489" s="37"/>
      <c r="AF489" s="37">
        <v>0.46542171880923328</v>
      </c>
      <c r="AG489" s="37">
        <v>0.6376027940593697</v>
      </c>
    </row>
    <row r="490" spans="1:33" x14ac:dyDescent="0.3">
      <c r="A490" s="42"/>
      <c r="B490" s="42"/>
      <c r="C490" s="42"/>
      <c r="D490" s="26">
        <v>7.6</v>
      </c>
      <c r="E490" s="26">
        <v>10.199999999999999</v>
      </c>
      <c r="F490" s="26">
        <v>8</v>
      </c>
      <c r="G490" s="26">
        <v>98</v>
      </c>
      <c r="H490" s="26">
        <v>0.18</v>
      </c>
      <c r="I490" s="26">
        <v>190.2</v>
      </c>
      <c r="J490" s="26">
        <v>112.7</v>
      </c>
      <c r="K490" s="28">
        <f t="shared" si="151"/>
        <v>1.6876663708961843</v>
      </c>
      <c r="L490" s="26">
        <v>0.18</v>
      </c>
      <c r="M490" s="27"/>
      <c r="N490" s="27">
        <f t="shared" si="152"/>
        <v>0.90165999999999991</v>
      </c>
      <c r="O490" s="27">
        <f t="shared" si="153"/>
        <v>0.96631162390064473</v>
      </c>
      <c r="P490" s="27">
        <f t="shared" si="154"/>
        <v>0.17803904741792365</v>
      </c>
      <c r="Q490" s="27">
        <f t="shared" si="155"/>
        <v>5</v>
      </c>
      <c r="R490" s="27">
        <f t="shared" si="156"/>
        <v>1.2</v>
      </c>
      <c r="S490" s="28">
        <f t="shared" si="183"/>
        <v>14.6</v>
      </c>
      <c r="T490" s="28">
        <f t="shared" si="157"/>
        <v>0.18424599581990483</v>
      </c>
      <c r="U490" s="27">
        <f t="shared" si="158"/>
        <v>0.15606511636518641</v>
      </c>
      <c r="V490" s="26">
        <v>0</v>
      </c>
      <c r="W490" s="28">
        <f t="shared" si="184"/>
        <v>0.84704753376423758</v>
      </c>
      <c r="X490" s="27">
        <f t="shared" si="185"/>
        <v>35</v>
      </c>
      <c r="Y490" s="27">
        <f t="shared" si="186"/>
        <v>3.5653944966575426</v>
      </c>
      <c r="Z490" s="28">
        <f t="shared" si="187"/>
        <v>0.99981834535382053</v>
      </c>
      <c r="AA490" s="36">
        <f t="shared" si="188"/>
        <v>0.29199999999999998</v>
      </c>
      <c r="AB490" s="36">
        <f t="shared" si="189"/>
        <v>0</v>
      </c>
      <c r="AC490" s="36">
        <f t="shared" si="190"/>
        <v>0</v>
      </c>
      <c r="AD490" s="37"/>
      <c r="AE490" s="37"/>
      <c r="AF490" s="37">
        <v>0.31196709073743545</v>
      </c>
      <c r="AG490" s="37">
        <v>0.4476219682426702</v>
      </c>
    </row>
    <row r="491" spans="1:33" x14ac:dyDescent="0.3">
      <c r="A491" s="42"/>
      <c r="B491" s="42"/>
      <c r="C491" s="42"/>
      <c r="D491" s="26">
        <v>7.6</v>
      </c>
      <c r="E491" s="26">
        <v>11.8</v>
      </c>
      <c r="F491" s="26">
        <v>7</v>
      </c>
      <c r="G491" s="26">
        <v>64</v>
      </c>
      <c r="H491" s="26">
        <v>0.18</v>
      </c>
      <c r="I491" s="26">
        <v>219.1</v>
      </c>
      <c r="J491" s="26">
        <v>125.9</v>
      </c>
      <c r="K491" s="28">
        <f t="shared" si="151"/>
        <v>1.7402700555996822</v>
      </c>
      <c r="L491" s="26">
        <v>0.18</v>
      </c>
      <c r="M491" s="27"/>
      <c r="N491" s="27">
        <f t="shared" si="152"/>
        <v>0.85893999999999981</v>
      </c>
      <c r="O491" s="27">
        <f t="shared" si="153"/>
        <v>0.96631162390064473</v>
      </c>
      <c r="P491" s="27">
        <f t="shared" si="154"/>
        <v>0.17489014470214451</v>
      </c>
      <c r="Q491" s="27">
        <f t="shared" si="155"/>
        <v>5</v>
      </c>
      <c r="R491" s="27">
        <f t="shared" si="156"/>
        <v>1.2</v>
      </c>
      <c r="S491" s="28">
        <f t="shared" si="183"/>
        <v>13.4</v>
      </c>
      <c r="T491" s="28">
        <f t="shared" si="157"/>
        <v>0.18098731338465876</v>
      </c>
      <c r="U491" s="27">
        <f t="shared" si="158"/>
        <v>0.14436344918824284</v>
      </c>
      <c r="V491" s="26">
        <v>1</v>
      </c>
      <c r="W491" s="28">
        <f t="shared" si="184"/>
        <v>0.79764402536559054</v>
      </c>
      <c r="X491" s="27">
        <f t="shared" si="185"/>
        <v>35</v>
      </c>
      <c r="Y491" s="27">
        <f t="shared" si="186"/>
        <v>4.051362262889751</v>
      </c>
      <c r="Z491" s="28">
        <f t="shared" si="187"/>
        <v>0.99997453985092777</v>
      </c>
      <c r="AA491" s="36">
        <f t="shared" si="188"/>
        <v>0.26800000000000002</v>
      </c>
      <c r="AB491" s="36">
        <f t="shared" si="189"/>
        <v>1</v>
      </c>
      <c r="AC491" s="36">
        <f t="shared" si="190"/>
        <v>0</v>
      </c>
      <c r="AD491" s="37"/>
      <c r="AE491" s="37"/>
      <c r="AF491" s="37">
        <v>0.48448565913125502</v>
      </c>
      <c r="AG491" s="37">
        <v>0.57627288258968956</v>
      </c>
    </row>
    <row r="492" spans="1:33" x14ac:dyDescent="0.3">
      <c r="A492" s="42"/>
      <c r="B492" s="42"/>
      <c r="C492" s="42"/>
      <c r="D492" s="26">
        <v>7.6</v>
      </c>
      <c r="E492" s="26">
        <v>2.8</v>
      </c>
      <c r="F492" s="26">
        <v>12</v>
      </c>
      <c r="G492" s="26">
        <v>96</v>
      </c>
      <c r="H492" s="26">
        <v>0.18</v>
      </c>
      <c r="I492" s="26">
        <v>45.6</v>
      </c>
      <c r="J492" s="26">
        <v>25.9</v>
      </c>
      <c r="K492" s="28">
        <f t="shared" si="151"/>
        <v>1.7606177606177609</v>
      </c>
      <c r="L492" s="26">
        <v>0.2</v>
      </c>
      <c r="M492" s="27"/>
      <c r="N492" s="27">
        <f t="shared" si="152"/>
        <v>0.97858000000000001</v>
      </c>
      <c r="O492" s="27">
        <f t="shared" si="153"/>
        <v>0.96631162390064473</v>
      </c>
      <c r="P492" s="27">
        <f t="shared" si="154"/>
        <v>0.20157992339768338</v>
      </c>
      <c r="Q492" s="27">
        <f t="shared" si="155"/>
        <v>5</v>
      </c>
      <c r="R492" s="27">
        <f t="shared" si="156"/>
        <v>1.2</v>
      </c>
      <c r="S492" s="28">
        <f t="shared" si="183"/>
        <v>19.399999999999999</v>
      </c>
      <c r="T492" s="28">
        <f t="shared" si="157"/>
        <v>0.20860757380106776</v>
      </c>
      <c r="U492" s="27">
        <f t="shared" si="158"/>
        <v>0.20807218920420215</v>
      </c>
      <c r="V492" s="26">
        <v>0</v>
      </c>
      <c r="W492" s="28">
        <f t="shared" si="184"/>
        <v>0.99743353231567633</v>
      </c>
      <c r="X492" s="27">
        <f t="shared" si="185"/>
        <v>35</v>
      </c>
      <c r="Y492" s="27">
        <f t="shared" si="186"/>
        <v>0.47403092920368733</v>
      </c>
      <c r="Z492" s="28">
        <f t="shared" si="187"/>
        <v>0.68226107416117321</v>
      </c>
      <c r="AA492" s="36">
        <f t="shared" si="188"/>
        <v>0.38799999999999996</v>
      </c>
      <c r="AB492" s="36">
        <f t="shared" si="189"/>
        <v>0</v>
      </c>
      <c r="AC492" s="36">
        <f t="shared" si="190"/>
        <v>0</v>
      </c>
      <c r="AD492" s="37"/>
      <c r="AE492" s="37"/>
      <c r="AF492" s="37">
        <v>0.20649472325246959</v>
      </c>
      <c r="AG492" s="37">
        <v>0.27261796757725432</v>
      </c>
    </row>
    <row r="493" spans="1:33" x14ac:dyDescent="0.3">
      <c r="A493" s="42"/>
      <c r="B493" s="42"/>
      <c r="C493" s="42"/>
      <c r="D493" s="26">
        <v>7.6</v>
      </c>
      <c r="E493" s="26">
        <v>4.2</v>
      </c>
      <c r="F493" s="26">
        <v>7</v>
      </c>
      <c r="G493" s="26">
        <v>96</v>
      </c>
      <c r="H493" s="26">
        <v>0.18</v>
      </c>
      <c r="I493" s="26">
        <v>70.3</v>
      </c>
      <c r="J493" s="26">
        <v>37</v>
      </c>
      <c r="K493" s="28">
        <f t="shared" si="151"/>
        <v>1.9</v>
      </c>
      <c r="L493" s="26">
        <v>0.22</v>
      </c>
      <c r="M493" s="27"/>
      <c r="N493" s="27">
        <f t="shared" si="152"/>
        <v>0.96787000000000001</v>
      </c>
      <c r="O493" s="27">
        <f t="shared" si="153"/>
        <v>0.96631162390064473</v>
      </c>
      <c r="P493" s="27">
        <f t="shared" si="154"/>
        <v>0.21515750099999997</v>
      </c>
      <c r="Q493" s="27">
        <f t="shared" si="155"/>
        <v>5</v>
      </c>
      <c r="R493" s="27">
        <f t="shared" si="156"/>
        <v>1.2</v>
      </c>
      <c r="S493" s="28">
        <f t="shared" si="183"/>
        <v>13.4</v>
      </c>
      <c r="T493" s="28">
        <f t="shared" si="157"/>
        <v>0.22265850443927007</v>
      </c>
      <c r="U493" s="27">
        <f t="shared" si="158"/>
        <v>0.14436344918824284</v>
      </c>
      <c r="V493" s="26">
        <v>0</v>
      </c>
      <c r="W493" s="28">
        <f t="shared" si="184"/>
        <v>0.64836261049987365</v>
      </c>
      <c r="X493" s="27">
        <f t="shared" si="185"/>
        <v>35</v>
      </c>
      <c r="Y493" s="27">
        <f t="shared" si="186"/>
        <v>3.3954950791950376</v>
      </c>
      <c r="Z493" s="28">
        <f t="shared" si="187"/>
        <v>0.99965747697369844</v>
      </c>
      <c r="AA493" s="36">
        <f t="shared" si="188"/>
        <v>0.26800000000000002</v>
      </c>
      <c r="AB493" s="36">
        <f t="shared" si="189"/>
        <v>0</v>
      </c>
      <c r="AC493" s="36">
        <f t="shared" si="190"/>
        <v>0</v>
      </c>
      <c r="AD493" s="37"/>
      <c r="AE493" s="37"/>
      <c r="AF493" s="37">
        <v>0.41766501529265526</v>
      </c>
      <c r="AG493" s="37">
        <v>0.57470321192557439</v>
      </c>
    </row>
    <row r="494" spans="1:33" x14ac:dyDescent="0.3">
      <c r="A494" s="42"/>
      <c r="B494" s="42"/>
      <c r="C494" s="42"/>
      <c r="D494" s="26">
        <v>7.6</v>
      </c>
      <c r="E494" s="26">
        <v>5.8</v>
      </c>
      <c r="F494" s="26">
        <v>9</v>
      </c>
      <c r="G494" s="26">
        <v>57</v>
      </c>
      <c r="H494" s="26">
        <v>0.18</v>
      </c>
      <c r="I494" s="26">
        <v>98.2</v>
      </c>
      <c r="J494" s="26">
        <v>49.1</v>
      </c>
      <c r="K494" s="28">
        <f t="shared" si="151"/>
        <v>2</v>
      </c>
      <c r="L494" s="26">
        <v>0.23</v>
      </c>
      <c r="M494" s="27"/>
      <c r="N494" s="27">
        <f t="shared" si="152"/>
        <v>0.95562999999999998</v>
      </c>
      <c r="O494" s="27">
        <f t="shared" si="153"/>
        <v>0.96631162390064473</v>
      </c>
      <c r="P494" s="27">
        <f t="shared" si="154"/>
        <v>0.22361741999999998</v>
      </c>
      <c r="Q494" s="27">
        <f t="shared" si="155"/>
        <v>5</v>
      </c>
      <c r="R494" s="27">
        <f t="shared" si="156"/>
        <v>1.2</v>
      </c>
      <c r="S494" s="28">
        <f t="shared" si="183"/>
        <v>15.799999999999999</v>
      </c>
      <c r="T494" s="28">
        <f t="shared" si="157"/>
        <v>0.23141336031676685</v>
      </c>
      <c r="U494" s="27">
        <f t="shared" si="158"/>
        <v>0.1681954191679009</v>
      </c>
      <c r="V494" s="26">
        <v>1</v>
      </c>
      <c r="W494" s="28">
        <f t="shared" si="184"/>
        <v>0.72681810133031655</v>
      </c>
      <c r="X494" s="27">
        <f t="shared" si="185"/>
        <v>35</v>
      </c>
      <c r="Y494" s="27">
        <f t="shared" si="186"/>
        <v>3.1290452894357719</v>
      </c>
      <c r="Z494" s="28">
        <f t="shared" si="187"/>
        <v>0.99912312362387889</v>
      </c>
      <c r="AA494" s="36">
        <f t="shared" si="188"/>
        <v>0.316</v>
      </c>
      <c r="AB494" s="36">
        <f t="shared" si="189"/>
        <v>1</v>
      </c>
      <c r="AC494" s="36">
        <f t="shared" si="190"/>
        <v>0</v>
      </c>
      <c r="AD494" s="37"/>
      <c r="AE494" s="37"/>
      <c r="AF494" s="37">
        <v>0.39549112285141791</v>
      </c>
      <c r="AG494" s="37">
        <v>0.47713040490593694</v>
      </c>
    </row>
    <row r="495" spans="1:33" x14ac:dyDescent="0.3">
      <c r="A495" s="42"/>
      <c r="B495" s="42"/>
      <c r="C495" s="42"/>
      <c r="D495" s="26">
        <v>7.6</v>
      </c>
      <c r="E495" s="26">
        <v>7.2</v>
      </c>
      <c r="F495" s="26">
        <v>6</v>
      </c>
      <c r="G495" s="26">
        <v>98</v>
      </c>
      <c r="H495" s="26">
        <v>0.18</v>
      </c>
      <c r="I495" s="26">
        <v>125.5</v>
      </c>
      <c r="J495" s="26">
        <v>62.7</v>
      </c>
      <c r="K495" s="28">
        <f t="shared" si="151"/>
        <v>2.0015948963317385</v>
      </c>
      <c r="L495" s="26">
        <v>0.23</v>
      </c>
      <c r="M495" s="27"/>
      <c r="N495" s="27">
        <f t="shared" si="152"/>
        <v>0.94491999999999998</v>
      </c>
      <c r="O495" s="27">
        <f t="shared" si="153"/>
        <v>0.96631162390064473</v>
      </c>
      <c r="P495" s="27">
        <f t="shared" si="154"/>
        <v>0.22128760478468895</v>
      </c>
      <c r="Q495" s="27">
        <f t="shared" si="155"/>
        <v>5</v>
      </c>
      <c r="R495" s="27">
        <f t="shared" si="156"/>
        <v>1.2</v>
      </c>
      <c r="S495" s="28">
        <f t="shared" si="183"/>
        <v>12.2</v>
      </c>
      <c r="T495" s="28">
        <f t="shared" si="157"/>
        <v>0.22900232110572391</v>
      </c>
      <c r="U495" s="27">
        <f t="shared" si="158"/>
        <v>0.13303475154594152</v>
      </c>
      <c r="V495" s="26">
        <v>0</v>
      </c>
      <c r="W495" s="28">
        <f t="shared" si="184"/>
        <v>0.58093189144804835</v>
      </c>
      <c r="X495" s="27">
        <f t="shared" si="185"/>
        <v>35</v>
      </c>
      <c r="Y495" s="27">
        <f t="shared" si="186"/>
        <v>4.6791019922720585</v>
      </c>
      <c r="Z495" s="28">
        <f t="shared" si="187"/>
        <v>0.99999855932952353</v>
      </c>
      <c r="AA495" s="36">
        <f t="shared" si="188"/>
        <v>0.24399999999999999</v>
      </c>
      <c r="AB495" s="36">
        <f t="shared" si="189"/>
        <v>0</v>
      </c>
      <c r="AC495" s="36">
        <f t="shared" si="190"/>
        <v>0</v>
      </c>
      <c r="AD495" s="37"/>
      <c r="AE495" s="37"/>
      <c r="AF495" s="37">
        <v>0.46215562515327685</v>
      </c>
      <c r="AG495" s="37">
        <v>0.56488295804717215</v>
      </c>
    </row>
    <row r="496" spans="1:33" x14ac:dyDescent="0.3">
      <c r="A496" s="42"/>
      <c r="B496" s="42"/>
      <c r="C496" s="42"/>
      <c r="D496" s="26">
        <v>7.6</v>
      </c>
      <c r="E496" s="26">
        <v>8.8000000000000007</v>
      </c>
      <c r="F496" s="26">
        <v>13</v>
      </c>
      <c r="G496" s="26">
        <v>99</v>
      </c>
      <c r="H496" s="26">
        <v>0.18</v>
      </c>
      <c r="I496" s="26">
        <v>156.6</v>
      </c>
      <c r="J496" s="26">
        <v>78.2</v>
      </c>
      <c r="K496" s="28">
        <f t="shared" si="151"/>
        <v>2.0025575447570332</v>
      </c>
      <c r="L496" s="26">
        <v>0.22</v>
      </c>
      <c r="M496" s="27"/>
      <c r="N496" s="27">
        <f t="shared" si="152"/>
        <v>0.93267999999999995</v>
      </c>
      <c r="O496" s="27">
        <f t="shared" si="153"/>
        <v>0.96631162390064473</v>
      </c>
      <c r="P496" s="27">
        <f t="shared" si="154"/>
        <v>0.21852620838874678</v>
      </c>
      <c r="Q496" s="27">
        <f t="shared" si="155"/>
        <v>5</v>
      </c>
      <c r="R496" s="27">
        <f t="shared" si="156"/>
        <v>1.2</v>
      </c>
      <c r="S496" s="28">
        <f t="shared" si="183"/>
        <v>20.6</v>
      </c>
      <c r="T496" s="28">
        <f t="shared" si="157"/>
        <v>0.22614465456457702</v>
      </c>
      <c r="U496" s="27">
        <f t="shared" si="158"/>
        <v>0.2230130964604535</v>
      </c>
      <c r="V496" s="26">
        <v>0</v>
      </c>
      <c r="W496" s="28">
        <f t="shared" si="184"/>
        <v>0.98615241156085209</v>
      </c>
      <c r="X496" s="27">
        <f t="shared" si="185"/>
        <v>35</v>
      </c>
      <c r="Y496" s="27">
        <f t="shared" si="186"/>
        <v>1.9643232386116587</v>
      </c>
      <c r="Z496" s="28">
        <f t="shared" si="187"/>
        <v>0.97525369079537239</v>
      </c>
      <c r="AA496" s="36">
        <f t="shared" si="188"/>
        <v>0.41200000000000003</v>
      </c>
      <c r="AB496" s="36">
        <f t="shared" si="189"/>
        <v>0</v>
      </c>
      <c r="AC496" s="36">
        <f t="shared" si="190"/>
        <v>0</v>
      </c>
      <c r="AD496" s="37"/>
      <c r="AE496" s="37"/>
      <c r="AF496" s="37">
        <v>0.19732470363551688</v>
      </c>
      <c r="AG496" s="37">
        <v>0.27893329050834015</v>
      </c>
    </row>
    <row r="497" spans="1:33" x14ac:dyDescent="0.3">
      <c r="A497" s="42"/>
      <c r="B497" s="42"/>
      <c r="C497" s="42"/>
      <c r="D497" s="26">
        <v>7.6</v>
      </c>
      <c r="E497" s="26">
        <v>10.199999999999999</v>
      </c>
      <c r="F497" s="26">
        <v>14</v>
      </c>
      <c r="G497" s="26">
        <v>97</v>
      </c>
      <c r="H497" s="26">
        <v>0.18</v>
      </c>
      <c r="I497" s="26">
        <v>182.1</v>
      </c>
      <c r="J497" s="26">
        <v>89.9</v>
      </c>
      <c r="K497" s="28">
        <f t="shared" si="151"/>
        <v>2.0255839822024471</v>
      </c>
      <c r="L497" s="26">
        <v>0.22</v>
      </c>
      <c r="M497" s="27"/>
      <c r="N497" s="27">
        <f t="shared" si="152"/>
        <v>0.90165999999999991</v>
      </c>
      <c r="O497" s="27">
        <f t="shared" si="153"/>
        <v>0.96631162390064473</v>
      </c>
      <c r="P497" s="27">
        <f t="shared" si="154"/>
        <v>0.21368740224694099</v>
      </c>
      <c r="Q497" s="27">
        <f t="shared" si="155"/>
        <v>5</v>
      </c>
      <c r="R497" s="27">
        <f t="shared" si="156"/>
        <v>1.2</v>
      </c>
      <c r="S497" s="28">
        <f t="shared" si="183"/>
        <v>21.8</v>
      </c>
      <c r="T497" s="28">
        <f t="shared" si="157"/>
        <v>0.22113715385556837</v>
      </c>
      <c r="U497" s="27">
        <f t="shared" si="158"/>
        <v>0.23917156177661986</v>
      </c>
      <c r="V497" s="26">
        <v>0</v>
      </c>
      <c r="W497" s="28">
        <f t="shared" si="184"/>
        <v>1.0815530434692595</v>
      </c>
      <c r="X497" s="27">
        <f t="shared" si="185"/>
        <v>35</v>
      </c>
      <c r="Y497" s="27">
        <f t="shared" si="186"/>
        <v>1.6227034808258107</v>
      </c>
      <c r="Z497" s="28">
        <f t="shared" si="187"/>
        <v>0.94767359652664551</v>
      </c>
      <c r="AA497" s="36">
        <f t="shared" si="188"/>
        <v>0.436</v>
      </c>
      <c r="AB497" s="36">
        <f t="shared" si="189"/>
        <v>0</v>
      </c>
      <c r="AC497" s="36">
        <f t="shared" si="190"/>
        <v>1</v>
      </c>
      <c r="AD497" s="37"/>
      <c r="AE497" s="37"/>
      <c r="AF497" s="37">
        <v>0.22622848073147919</v>
      </c>
      <c r="AG497" s="37">
        <v>0.32338909269731025</v>
      </c>
    </row>
    <row r="498" spans="1:33" x14ac:dyDescent="0.3">
      <c r="A498" s="42"/>
      <c r="B498" s="42"/>
      <c r="C498" s="42"/>
      <c r="D498" s="26">
        <v>7.6</v>
      </c>
      <c r="E498" s="26">
        <v>14.8</v>
      </c>
      <c r="F498" s="26">
        <v>12</v>
      </c>
      <c r="G498" s="26">
        <v>91</v>
      </c>
      <c r="H498" s="26">
        <v>0.18</v>
      </c>
      <c r="I498" s="26">
        <v>271.2</v>
      </c>
      <c r="J498" s="26">
        <v>133.80000000000001</v>
      </c>
      <c r="K498" s="28">
        <f t="shared" si="151"/>
        <v>2.0269058295964122</v>
      </c>
      <c r="L498" s="26">
        <v>0.18</v>
      </c>
      <c r="M498" s="27"/>
      <c r="N498" s="27">
        <f t="shared" si="152"/>
        <v>0.77883999999999987</v>
      </c>
      <c r="O498" s="27">
        <f t="shared" si="153"/>
        <v>0.96631162390064473</v>
      </c>
      <c r="P498" s="27">
        <f t="shared" si="154"/>
        <v>0.1847003343497757</v>
      </c>
      <c r="Q498" s="27">
        <f t="shared" si="155"/>
        <v>5</v>
      </c>
      <c r="R498" s="27">
        <f t="shared" si="156"/>
        <v>1.2</v>
      </c>
      <c r="S498" s="28">
        <f t="shared" si="183"/>
        <v>19.399999999999999</v>
      </c>
      <c r="T498" s="28">
        <f t="shared" si="157"/>
        <v>0.19113951419130029</v>
      </c>
      <c r="U498" s="27">
        <f t="shared" si="158"/>
        <v>0.20807218920420215</v>
      </c>
      <c r="V498" s="26">
        <v>0</v>
      </c>
      <c r="W498" s="28">
        <f t="shared" si="184"/>
        <v>1.0885880404402144</v>
      </c>
      <c r="X498" s="27">
        <f t="shared" si="185"/>
        <v>35</v>
      </c>
      <c r="Y498" s="27">
        <f t="shared" si="186"/>
        <v>2.2928943165361715</v>
      </c>
      <c r="Z498" s="28">
        <f t="shared" si="187"/>
        <v>0.98907295494134773</v>
      </c>
      <c r="AA498" s="36">
        <f t="shared" si="188"/>
        <v>0.38799999999999996</v>
      </c>
      <c r="AB498" s="36">
        <f t="shared" si="189"/>
        <v>0</v>
      </c>
      <c r="AC498" s="36">
        <f t="shared" si="190"/>
        <v>1</v>
      </c>
      <c r="AD498" s="37"/>
      <c r="AE498" s="37"/>
      <c r="AF498" s="37">
        <v>7.588503621022237E-2</v>
      </c>
      <c r="AG498" s="37">
        <v>0.27068500454014027</v>
      </c>
    </row>
    <row r="499" spans="1:33" x14ac:dyDescent="0.3">
      <c r="A499" s="42"/>
      <c r="B499" s="42"/>
      <c r="C499" s="42"/>
      <c r="D499" s="26">
        <v>7.6</v>
      </c>
      <c r="E499" s="26">
        <v>17.8</v>
      </c>
      <c r="F499" s="26">
        <v>14</v>
      </c>
      <c r="G499" s="26">
        <v>91</v>
      </c>
      <c r="H499" s="26">
        <v>0.18</v>
      </c>
      <c r="I499" s="26">
        <v>331.1</v>
      </c>
      <c r="J499" s="26">
        <v>164.4</v>
      </c>
      <c r="K499" s="28">
        <f t="shared" si="151"/>
        <v>2.0139902676399029</v>
      </c>
      <c r="L499" s="26">
        <v>0.16</v>
      </c>
      <c r="M499" s="27"/>
      <c r="N499" s="27">
        <f t="shared" si="152"/>
        <v>0.69873999999999992</v>
      </c>
      <c r="O499" s="27">
        <f t="shared" si="153"/>
        <v>0.96631162390064473</v>
      </c>
      <c r="P499" s="27">
        <f t="shared" si="154"/>
        <v>0.16464890047445255</v>
      </c>
      <c r="Q499" s="27">
        <f t="shared" si="155"/>
        <v>5</v>
      </c>
      <c r="R499" s="27">
        <f t="shared" si="156"/>
        <v>1.2</v>
      </c>
      <c r="S499" s="28">
        <f t="shared" si="183"/>
        <v>21.8</v>
      </c>
      <c r="T499" s="28">
        <f t="shared" si="157"/>
        <v>0.1703890302072798</v>
      </c>
      <c r="U499" s="27">
        <f t="shared" si="158"/>
        <v>0.23917156177661986</v>
      </c>
      <c r="V499" s="26">
        <v>0</v>
      </c>
      <c r="W499" s="28">
        <f t="shared" si="184"/>
        <v>1.4036793418312521</v>
      </c>
      <c r="X499" s="27">
        <f t="shared" si="185"/>
        <v>35</v>
      </c>
      <c r="Y499" s="27">
        <f t="shared" si="186"/>
        <v>1.163750789215005</v>
      </c>
      <c r="Z499" s="28">
        <f t="shared" si="187"/>
        <v>0.87773748986021027</v>
      </c>
      <c r="AA499" s="36">
        <f t="shared" si="188"/>
        <v>0.436</v>
      </c>
      <c r="AB499" s="36">
        <f t="shared" si="189"/>
        <v>0</v>
      </c>
      <c r="AC499" s="36">
        <f t="shared" si="190"/>
        <v>1</v>
      </c>
      <c r="AD499" s="37"/>
      <c r="AE499" s="37"/>
      <c r="AF499" s="37">
        <v>0.18069963313867921</v>
      </c>
      <c r="AG499" s="37">
        <v>9.2582890153530023E-2</v>
      </c>
    </row>
    <row r="500" spans="1:33" x14ac:dyDescent="0.3">
      <c r="A500" s="42"/>
      <c r="B500" s="42"/>
      <c r="C500" s="42"/>
      <c r="D500" s="26">
        <v>7.6</v>
      </c>
      <c r="E500" s="26">
        <v>19.2</v>
      </c>
      <c r="F500" s="26">
        <v>13</v>
      </c>
      <c r="G500" s="26">
        <v>60</v>
      </c>
      <c r="H500" s="26">
        <v>0.18</v>
      </c>
      <c r="I500" s="26">
        <v>358.7</v>
      </c>
      <c r="J500" s="26">
        <v>178.2</v>
      </c>
      <c r="K500" s="28">
        <f t="shared" si="151"/>
        <v>2.0129068462401798</v>
      </c>
      <c r="L500" s="26">
        <v>0.15</v>
      </c>
      <c r="M500" s="27"/>
      <c r="N500" s="27">
        <f t="shared" si="152"/>
        <v>0.66135999999999995</v>
      </c>
      <c r="O500" s="27">
        <f t="shared" si="153"/>
        <v>0.96631162390064473</v>
      </c>
      <c r="P500" s="27">
        <f t="shared" si="154"/>
        <v>0.15575696040404038</v>
      </c>
      <c r="Q500" s="27">
        <f t="shared" si="155"/>
        <v>5</v>
      </c>
      <c r="R500" s="27">
        <f t="shared" si="156"/>
        <v>1.2</v>
      </c>
      <c r="S500" s="28">
        <f t="shared" si="183"/>
        <v>20.6</v>
      </c>
      <c r="T500" s="28">
        <f t="shared" si="157"/>
        <v>0.16118709177408713</v>
      </c>
      <c r="U500" s="27">
        <f t="shared" si="158"/>
        <v>0.2230130964604535</v>
      </c>
      <c r="V500" s="26">
        <v>0</v>
      </c>
      <c r="W500" s="28">
        <f t="shared" si="184"/>
        <v>1.3835667236494287</v>
      </c>
      <c r="X500" s="27">
        <f t="shared" si="185"/>
        <v>35</v>
      </c>
      <c r="Y500" s="27">
        <f t="shared" si="186"/>
        <v>1.4225391985863212</v>
      </c>
      <c r="Z500" s="28">
        <f t="shared" si="187"/>
        <v>0.92256510975511219</v>
      </c>
      <c r="AA500" s="36">
        <f t="shared" si="188"/>
        <v>0.41200000000000003</v>
      </c>
      <c r="AB500" s="36">
        <f t="shared" si="189"/>
        <v>0</v>
      </c>
      <c r="AC500" s="36">
        <f t="shared" si="190"/>
        <v>1</v>
      </c>
      <c r="AD500" s="37"/>
      <c r="AE500" s="37"/>
      <c r="AF500" s="37">
        <v>5.5689161170481512E-2</v>
      </c>
      <c r="AG500" s="37">
        <v>0.21992530124856874</v>
      </c>
    </row>
    <row r="501" spans="1:33" x14ac:dyDescent="0.3">
      <c r="A501" s="42"/>
      <c r="B501" s="42"/>
      <c r="C501" s="42"/>
      <c r="D501" s="26">
        <v>7.6</v>
      </c>
      <c r="E501" s="26">
        <v>4.2</v>
      </c>
      <c r="F501" s="26">
        <v>4</v>
      </c>
      <c r="G501" s="26">
        <v>99</v>
      </c>
      <c r="H501" s="26">
        <v>0.18</v>
      </c>
      <c r="I501" s="26">
        <v>80.900000000000006</v>
      </c>
      <c r="J501" s="26">
        <v>59.3</v>
      </c>
      <c r="K501" s="28">
        <f t="shared" si="151"/>
        <v>1.3642495784148401</v>
      </c>
      <c r="L501" s="26">
        <v>0.16</v>
      </c>
      <c r="M501" s="27"/>
      <c r="N501" s="27">
        <f t="shared" si="152"/>
        <v>0.96787000000000001</v>
      </c>
      <c r="O501" s="27">
        <f t="shared" si="153"/>
        <v>0.96631162390064473</v>
      </c>
      <c r="P501" s="27">
        <f t="shared" si="154"/>
        <v>0.15448870001686343</v>
      </c>
      <c r="Q501" s="27">
        <f t="shared" si="155"/>
        <v>5</v>
      </c>
      <c r="R501" s="27">
        <f t="shared" si="156"/>
        <v>1.2</v>
      </c>
      <c r="S501" s="28">
        <f t="shared" si="183"/>
        <v>9.8000000000000007</v>
      </c>
      <c r="T501" s="28">
        <f t="shared" si="157"/>
        <v>0.15987461621671212</v>
      </c>
      <c r="U501" s="27">
        <f t="shared" si="158"/>
        <v>0.11136001398239161</v>
      </c>
      <c r="V501" s="26">
        <v>1</v>
      </c>
      <c r="W501" s="28">
        <f t="shared" si="184"/>
        <v>0.69654593466821313</v>
      </c>
      <c r="X501" s="27">
        <f t="shared" si="185"/>
        <v>35</v>
      </c>
      <c r="Y501" s="27">
        <f t="shared" si="186"/>
        <v>3.6743901059295179</v>
      </c>
      <c r="Z501" s="28">
        <f t="shared" si="187"/>
        <v>0.99988079088452142</v>
      </c>
      <c r="AA501" s="36">
        <f t="shared" si="188"/>
        <v>0.19600000000000001</v>
      </c>
      <c r="AB501" s="36">
        <f t="shared" si="189"/>
        <v>1</v>
      </c>
      <c r="AC501" s="36">
        <f t="shared" si="190"/>
        <v>0</v>
      </c>
      <c r="AD501" s="37"/>
      <c r="AE501" s="37"/>
      <c r="AF501" s="37">
        <v>0.49915086943835824</v>
      </c>
      <c r="AG501" s="37">
        <v>0.70599831828170323</v>
      </c>
    </row>
    <row r="502" spans="1:33" x14ac:dyDescent="0.3">
      <c r="A502" s="42"/>
      <c r="B502" s="42"/>
      <c r="C502" s="42"/>
      <c r="D502" s="26">
        <v>7.6</v>
      </c>
      <c r="E502" s="26">
        <v>5.8</v>
      </c>
      <c r="F502" s="26">
        <v>6</v>
      </c>
      <c r="G502" s="26">
        <v>54</v>
      </c>
      <c r="H502" s="26">
        <v>0.18</v>
      </c>
      <c r="I502" s="26">
        <v>110.2</v>
      </c>
      <c r="J502" s="26">
        <v>73</v>
      </c>
      <c r="K502" s="28">
        <f t="shared" si="151"/>
        <v>1.5095890410958905</v>
      </c>
      <c r="L502" s="26">
        <v>0.17</v>
      </c>
      <c r="M502" s="27"/>
      <c r="N502" s="27">
        <f t="shared" si="152"/>
        <v>0.95562999999999998</v>
      </c>
      <c r="O502" s="27">
        <f t="shared" si="153"/>
        <v>0.96631162390064473</v>
      </c>
      <c r="P502" s="27">
        <f t="shared" si="154"/>
        <v>0.16878520331506849</v>
      </c>
      <c r="Q502" s="27">
        <f t="shared" si="155"/>
        <v>5</v>
      </c>
      <c r="R502" s="27">
        <f t="shared" si="156"/>
        <v>1.2</v>
      </c>
      <c r="S502" s="28">
        <f t="shared" si="183"/>
        <v>12.2</v>
      </c>
      <c r="T502" s="28">
        <f t="shared" si="157"/>
        <v>0.17466953634868293</v>
      </c>
      <c r="U502" s="27">
        <f t="shared" si="158"/>
        <v>0.13303475154594152</v>
      </c>
      <c r="V502" s="26">
        <v>1</v>
      </c>
      <c r="W502" s="28">
        <f t="shared" si="184"/>
        <v>0.7616368276169907</v>
      </c>
      <c r="X502" s="27">
        <f t="shared" si="185"/>
        <v>35</v>
      </c>
      <c r="Y502" s="27">
        <f t="shared" si="186"/>
        <v>3.5514067585568294</v>
      </c>
      <c r="Z502" s="28">
        <f t="shared" si="187"/>
        <v>0.99980841113344632</v>
      </c>
      <c r="AA502" s="36">
        <f t="shared" si="188"/>
        <v>0.24399999999999999</v>
      </c>
      <c r="AB502" s="36">
        <f t="shared" si="189"/>
        <v>1</v>
      </c>
      <c r="AC502" s="36">
        <f t="shared" si="190"/>
        <v>0</v>
      </c>
      <c r="AD502" s="37"/>
      <c r="AE502" s="37"/>
      <c r="AF502" s="37">
        <v>0.45688711959328532</v>
      </c>
      <c r="AG502" s="37">
        <v>0.5913017220605099</v>
      </c>
    </row>
    <row r="503" spans="1:33" x14ac:dyDescent="0.3">
      <c r="A503" s="42"/>
      <c r="B503" s="42"/>
      <c r="C503" s="42"/>
      <c r="D503" s="26">
        <v>7.6</v>
      </c>
      <c r="E503" s="26">
        <v>8.8000000000000007</v>
      </c>
      <c r="F503" s="26">
        <v>7</v>
      </c>
      <c r="G503" s="26">
        <v>96</v>
      </c>
      <c r="H503" s="26">
        <v>0.18</v>
      </c>
      <c r="I503" s="26">
        <v>171</v>
      </c>
      <c r="J503" s="26">
        <v>104.3</v>
      </c>
      <c r="K503" s="28">
        <f t="shared" si="151"/>
        <v>1.6395014381591564</v>
      </c>
      <c r="L503" s="26">
        <v>0.18</v>
      </c>
      <c r="M503" s="27"/>
      <c r="N503" s="27">
        <f t="shared" si="152"/>
        <v>0.93267999999999995</v>
      </c>
      <c r="O503" s="27">
        <f t="shared" si="153"/>
        <v>0.96631162390064473</v>
      </c>
      <c r="P503" s="27">
        <f t="shared" si="154"/>
        <v>0.17890823355704694</v>
      </c>
      <c r="Q503" s="27">
        <f t="shared" si="155"/>
        <v>5</v>
      </c>
      <c r="R503" s="27">
        <f t="shared" si="156"/>
        <v>1.2</v>
      </c>
      <c r="S503" s="28">
        <f t="shared" si="183"/>
        <v>13.4</v>
      </c>
      <c r="T503" s="28">
        <f t="shared" si="157"/>
        <v>0.18514548426403088</v>
      </c>
      <c r="U503" s="27">
        <f t="shared" si="158"/>
        <v>0.14436344918824284</v>
      </c>
      <c r="V503" s="26">
        <v>0</v>
      </c>
      <c r="W503" s="28">
        <f t="shared" si="184"/>
        <v>0.77972978796701353</v>
      </c>
      <c r="X503" s="27">
        <f t="shared" si="185"/>
        <v>35</v>
      </c>
      <c r="Y503" s="27">
        <f t="shared" si="186"/>
        <v>3.9054964099370686</v>
      </c>
      <c r="Z503" s="28">
        <f t="shared" si="187"/>
        <v>0.99995298392275744</v>
      </c>
      <c r="AA503" s="36">
        <f t="shared" si="188"/>
        <v>0.26800000000000002</v>
      </c>
      <c r="AB503" s="36">
        <f t="shared" si="189"/>
        <v>0</v>
      </c>
      <c r="AC503" s="36">
        <f t="shared" si="190"/>
        <v>0</v>
      </c>
      <c r="AD503" s="37"/>
      <c r="AE503" s="37"/>
      <c r="AF503" s="37">
        <v>0.44726228692213232</v>
      </c>
      <c r="AG503" s="37">
        <v>0.56898568074870681</v>
      </c>
    </row>
    <row r="504" spans="1:33" x14ac:dyDescent="0.3">
      <c r="A504" s="42"/>
      <c r="B504" s="42"/>
      <c r="C504" s="42"/>
      <c r="D504" s="26">
        <v>7.6</v>
      </c>
      <c r="E504" s="26">
        <v>2.2000000000000002</v>
      </c>
      <c r="F504" s="26">
        <v>7</v>
      </c>
      <c r="G504" s="26">
        <v>59</v>
      </c>
      <c r="H504" s="26">
        <v>0.18</v>
      </c>
      <c r="I504" s="26">
        <v>36.4</v>
      </c>
      <c r="J504" s="26">
        <v>25.7</v>
      </c>
      <c r="K504" s="28">
        <f t="shared" si="151"/>
        <v>1.4163424124513619</v>
      </c>
      <c r="L504" s="26">
        <v>0.17</v>
      </c>
      <c r="M504" s="27"/>
      <c r="N504" s="27">
        <f t="shared" si="152"/>
        <v>0.98316999999999999</v>
      </c>
      <c r="O504" s="27">
        <f t="shared" si="153"/>
        <v>0.96631162390064473</v>
      </c>
      <c r="P504" s="27">
        <f t="shared" si="154"/>
        <v>0.16292312824902724</v>
      </c>
      <c r="Q504" s="27">
        <f t="shared" si="155"/>
        <v>5</v>
      </c>
      <c r="R504" s="27">
        <f t="shared" si="156"/>
        <v>1.2</v>
      </c>
      <c r="S504" s="28">
        <f t="shared" si="183"/>
        <v>13.4</v>
      </c>
      <c r="T504" s="28">
        <f t="shared" si="157"/>
        <v>0.16860309264558618</v>
      </c>
      <c r="U504" s="27">
        <f t="shared" si="158"/>
        <v>0.14436344918824284</v>
      </c>
      <c r="V504" s="26">
        <v>1</v>
      </c>
      <c r="W504" s="28">
        <f t="shared" si="184"/>
        <v>0.85623250987277844</v>
      </c>
      <c r="X504" s="27">
        <f t="shared" si="185"/>
        <v>35</v>
      </c>
      <c r="Y504" s="27">
        <f t="shared" si="186"/>
        <v>1.5241754858081422</v>
      </c>
      <c r="Z504" s="28">
        <f t="shared" si="187"/>
        <v>0.93626755998674294</v>
      </c>
      <c r="AA504" s="36">
        <f t="shared" si="188"/>
        <v>0.26800000000000002</v>
      </c>
      <c r="AB504" s="36">
        <f t="shared" si="189"/>
        <v>1</v>
      </c>
      <c r="AC504" s="36">
        <f t="shared" si="190"/>
        <v>0</v>
      </c>
      <c r="AD504" s="37"/>
      <c r="AE504" s="37"/>
      <c r="AF504" s="37">
        <v>0.41154441952888277</v>
      </c>
      <c r="AG504" s="37">
        <v>0.51432824931139531</v>
      </c>
    </row>
    <row r="505" spans="1:33" x14ac:dyDescent="0.3">
      <c r="A505" s="42"/>
      <c r="B505" s="42"/>
      <c r="C505" s="42"/>
      <c r="D505" s="26">
        <v>7.6</v>
      </c>
      <c r="E505" s="26">
        <v>5.2</v>
      </c>
      <c r="F505" s="26">
        <v>9</v>
      </c>
      <c r="G505" s="26">
        <v>61</v>
      </c>
      <c r="H505" s="26">
        <v>0.18</v>
      </c>
      <c r="I505" s="26">
        <v>93.6</v>
      </c>
      <c r="J505" s="26">
        <v>53.4</v>
      </c>
      <c r="K505" s="28">
        <f t="shared" si="151"/>
        <v>1.7528089887640448</v>
      </c>
      <c r="L505" s="26">
        <v>0.2</v>
      </c>
      <c r="M505" s="27"/>
      <c r="N505" s="27">
        <f t="shared" si="152"/>
        <v>0.96021999999999996</v>
      </c>
      <c r="O505" s="27">
        <f t="shared" si="153"/>
        <v>0.96631162390064473</v>
      </c>
      <c r="P505" s="27">
        <f t="shared" si="154"/>
        <v>0.19692062292134829</v>
      </c>
      <c r="Q505" s="27">
        <f t="shared" si="155"/>
        <v>5</v>
      </c>
      <c r="R505" s="27">
        <f t="shared" si="156"/>
        <v>1.2</v>
      </c>
      <c r="S505" s="28">
        <f t="shared" si="183"/>
        <v>15.799999999999999</v>
      </c>
      <c r="T505" s="28">
        <f t="shared" si="157"/>
        <v>0.2037858368364153</v>
      </c>
      <c r="U505" s="27">
        <f t="shared" si="158"/>
        <v>0.1681954191679009</v>
      </c>
      <c r="V505" s="26">
        <v>1</v>
      </c>
      <c r="W505" s="28">
        <f t="shared" si="184"/>
        <v>0.82535382133997937</v>
      </c>
      <c r="X505" s="27">
        <f t="shared" si="185"/>
        <v>35</v>
      </c>
      <c r="Y505" s="27">
        <f t="shared" si="186"/>
        <v>2.6168863203458415</v>
      </c>
      <c r="Z505" s="28">
        <f t="shared" si="187"/>
        <v>0.99556320558440559</v>
      </c>
      <c r="AA505" s="36">
        <f t="shared" si="188"/>
        <v>0.316</v>
      </c>
      <c r="AB505" s="36">
        <f t="shared" si="189"/>
        <v>1</v>
      </c>
      <c r="AC505" s="36">
        <f t="shared" si="190"/>
        <v>0</v>
      </c>
      <c r="AD505" s="37"/>
      <c r="AE505" s="37"/>
      <c r="AF505" s="37">
        <v>0.37190538431421899</v>
      </c>
      <c r="AG505" s="37">
        <v>0.38713376885875805</v>
      </c>
    </row>
    <row r="506" spans="1:33" x14ac:dyDescent="0.3">
      <c r="A506" s="42"/>
      <c r="B506" s="42"/>
      <c r="C506" s="42"/>
      <c r="D506" s="26">
        <v>7.6</v>
      </c>
      <c r="E506" s="26">
        <v>9.8000000000000007</v>
      </c>
      <c r="F506" s="26">
        <v>13</v>
      </c>
      <c r="G506" s="26">
        <v>98</v>
      </c>
      <c r="H506" s="26">
        <v>0.18</v>
      </c>
      <c r="I506" s="26">
        <v>186.9</v>
      </c>
      <c r="J506" s="26">
        <v>101.6</v>
      </c>
      <c r="K506" s="28">
        <f t="shared" si="151"/>
        <v>1.8395669291338583</v>
      </c>
      <c r="L506" s="26">
        <v>0.2</v>
      </c>
      <c r="M506" s="27"/>
      <c r="N506" s="27">
        <f t="shared" si="152"/>
        <v>0.91233999999999993</v>
      </c>
      <c r="O506" s="27">
        <f t="shared" si="153"/>
        <v>0.96631162390064473</v>
      </c>
      <c r="P506" s="27">
        <f t="shared" si="154"/>
        <v>0.19636232757874014</v>
      </c>
      <c r="Q506" s="27">
        <f t="shared" si="155"/>
        <v>5</v>
      </c>
      <c r="R506" s="27">
        <f t="shared" si="156"/>
        <v>1.2</v>
      </c>
      <c r="S506" s="28">
        <f t="shared" si="183"/>
        <v>20.6</v>
      </c>
      <c r="T506" s="28">
        <f t="shared" si="157"/>
        <v>0.20320807772765645</v>
      </c>
      <c r="U506" s="27">
        <f t="shared" si="158"/>
        <v>0.2230130964604535</v>
      </c>
      <c r="V506" s="26">
        <v>0</v>
      </c>
      <c r="W506" s="28">
        <f t="shared" si="184"/>
        <v>1.0974617690116637</v>
      </c>
      <c r="X506" s="27">
        <f t="shared" si="185"/>
        <v>35</v>
      </c>
      <c r="Y506" s="27">
        <f t="shared" si="186"/>
        <v>1.7954580867403205</v>
      </c>
      <c r="Z506" s="28">
        <f t="shared" si="187"/>
        <v>0.96370962755916856</v>
      </c>
      <c r="AA506" s="36">
        <f t="shared" si="188"/>
        <v>0.41200000000000003</v>
      </c>
      <c r="AB506" s="36">
        <f t="shared" si="189"/>
        <v>0</v>
      </c>
      <c r="AC506" s="36">
        <f t="shared" si="190"/>
        <v>1</v>
      </c>
      <c r="AD506" s="37"/>
      <c r="AE506" s="37"/>
      <c r="AF506" s="37">
        <v>6.7148846539118706E-2</v>
      </c>
      <c r="AG506" s="37">
        <v>0.15972358604869544</v>
      </c>
    </row>
    <row r="507" spans="1:33" x14ac:dyDescent="0.3">
      <c r="A507" s="42"/>
      <c r="B507" s="42"/>
      <c r="C507" s="42"/>
      <c r="D507" s="26">
        <v>7.6</v>
      </c>
      <c r="E507" s="26">
        <v>18.8</v>
      </c>
      <c r="F507" s="26">
        <v>16</v>
      </c>
      <c r="G507" s="26">
        <v>98</v>
      </c>
      <c r="H507" s="26">
        <v>0.18</v>
      </c>
      <c r="I507" s="26">
        <v>374.6</v>
      </c>
      <c r="J507" s="26">
        <v>201</v>
      </c>
      <c r="K507" s="28">
        <f t="shared" si="151"/>
        <v>1.8636815920398011</v>
      </c>
      <c r="L507" s="26">
        <v>0.14000000000000001</v>
      </c>
      <c r="M507" s="27"/>
      <c r="N507" s="27">
        <f t="shared" si="152"/>
        <v>0.67203999999999986</v>
      </c>
      <c r="O507" s="27">
        <f t="shared" si="153"/>
        <v>0.96631162390064473</v>
      </c>
      <c r="P507" s="27">
        <f t="shared" si="154"/>
        <v>0.14653882352238803</v>
      </c>
      <c r="Q507" s="27">
        <f t="shared" si="155"/>
        <v>5</v>
      </c>
      <c r="R507" s="27">
        <f t="shared" si="156"/>
        <v>1.2</v>
      </c>
      <c r="S507" s="28">
        <f t="shared" si="183"/>
        <v>24.2</v>
      </c>
      <c r="T507" s="28">
        <f t="shared" si="157"/>
        <v>0.15164758437952416</v>
      </c>
      <c r="U507" s="27">
        <f t="shared" si="158"/>
        <v>0.27690710007315766</v>
      </c>
      <c r="V507" s="26">
        <v>0</v>
      </c>
      <c r="W507" s="28">
        <f t="shared" si="184"/>
        <v>1.825990840580421</v>
      </c>
      <c r="X507" s="27">
        <f t="shared" si="185"/>
        <v>35</v>
      </c>
      <c r="Y507" s="27">
        <f t="shared" si="186"/>
        <v>1.9897789084130788E-2</v>
      </c>
      <c r="Z507" s="28">
        <f t="shared" si="187"/>
        <v>0.50793754557388038</v>
      </c>
      <c r="AA507" s="36">
        <f t="shared" si="188"/>
        <v>0.48399999999999999</v>
      </c>
      <c r="AB507" s="36">
        <f t="shared" si="189"/>
        <v>0</v>
      </c>
      <c r="AC507" s="36">
        <f t="shared" si="190"/>
        <v>1</v>
      </c>
      <c r="AD507" s="37"/>
      <c r="AE507" s="37"/>
      <c r="AF507" s="37">
        <v>0.41710029098835527</v>
      </c>
      <c r="AG507" s="37">
        <v>0.24935251300495151</v>
      </c>
    </row>
    <row r="508" spans="1:33" x14ac:dyDescent="0.3">
      <c r="A508" s="42"/>
      <c r="B508" s="42"/>
      <c r="C508" s="42"/>
      <c r="D508" s="26">
        <v>7.6</v>
      </c>
      <c r="E508" s="26">
        <v>4.2</v>
      </c>
      <c r="F508" s="26">
        <v>5</v>
      </c>
      <c r="G508" s="26">
        <v>90</v>
      </c>
      <c r="H508" s="26">
        <v>0.18</v>
      </c>
      <c r="I508" s="26">
        <v>70.400000000000006</v>
      </c>
      <c r="J508" s="26">
        <v>51.8</v>
      </c>
      <c r="K508" s="28">
        <f t="shared" si="151"/>
        <v>1.3590733590733592</v>
      </c>
      <c r="L508" s="26">
        <v>0.16</v>
      </c>
      <c r="M508" s="27"/>
      <c r="N508" s="27">
        <f t="shared" si="152"/>
        <v>0.96787000000000001</v>
      </c>
      <c r="O508" s="27">
        <f t="shared" si="153"/>
        <v>0.96631162390064473</v>
      </c>
      <c r="P508" s="27">
        <f t="shared" si="154"/>
        <v>0.15390254084942087</v>
      </c>
      <c r="Q508" s="27">
        <f t="shared" si="155"/>
        <v>5</v>
      </c>
      <c r="R508" s="27">
        <f t="shared" si="156"/>
        <v>1.2</v>
      </c>
      <c r="S508" s="28">
        <f t="shared" ref="S508:S512" si="191">IF(Q508+R508*F508&lt;=50,Q508+R508*F508,50)</f>
        <v>11</v>
      </c>
      <c r="T508" s="28">
        <f t="shared" si="157"/>
        <v>0.15926802187080488</v>
      </c>
      <c r="U508" s="27">
        <f t="shared" si="158"/>
        <v>0.12204090780370019</v>
      </c>
      <c r="V508" s="26">
        <v>1</v>
      </c>
      <c r="W508" s="28">
        <f t="shared" ref="W508:W512" si="192">IF(S508&lt;=30,U508/T508,5)</f>
        <v>0.7662612140853825</v>
      </c>
      <c r="X508" s="27">
        <f t="shared" ref="X508:X512" si="193">IF(G508&lt;5,5,IF(G508&gt;35,35,G508))</f>
        <v>35</v>
      </c>
      <c r="Y508" s="27">
        <f t="shared" ref="Y508:Y512" si="194">-(F508*(1+0.004*X508)-13.32*LN(P508)-29.53*LN(D508)-3.7*LN(J508/100)+0.05*X508+16.85)/2.7</f>
        <v>3.0481139639398545</v>
      </c>
      <c r="Z508" s="28">
        <f t="shared" ref="Z508:Z512" si="195">_xlfn.NORM.S.DIST(Y508,TRUE)</f>
        <v>0.99884858711833746</v>
      </c>
      <c r="AA508" s="36">
        <f t="shared" ref="AA508:AA512" si="196">S508/50</f>
        <v>0.22</v>
      </c>
      <c r="AB508" s="36">
        <f t="shared" ref="AB508:AB512" si="197">IF(AND(V508=1,W508&lt;=1),1,0)</f>
        <v>1</v>
      </c>
      <c r="AC508" s="36">
        <f t="shared" ref="AC508:AC512" si="198">IF(AND(V508=0,W508&gt;1),1,0)</f>
        <v>0</v>
      </c>
      <c r="AD508" s="37"/>
      <c r="AE508" s="37"/>
      <c r="AF508" s="37">
        <v>0.64215457679136523</v>
      </c>
      <c r="AG508" s="37">
        <v>0.57623542512507087</v>
      </c>
    </row>
    <row r="509" spans="1:33" x14ac:dyDescent="0.3">
      <c r="A509" s="42"/>
      <c r="B509" s="42"/>
      <c r="C509" s="42"/>
      <c r="D509" s="26">
        <v>7.6</v>
      </c>
      <c r="E509" s="26">
        <v>6.8</v>
      </c>
      <c r="F509" s="26">
        <v>6</v>
      </c>
      <c r="G509" s="26">
        <v>99</v>
      </c>
      <c r="H509" s="26">
        <v>0.18</v>
      </c>
      <c r="I509" s="26">
        <v>118.2</v>
      </c>
      <c r="J509" s="26">
        <v>74.099999999999994</v>
      </c>
      <c r="K509" s="28">
        <f t="shared" si="151"/>
        <v>1.5951417004048585</v>
      </c>
      <c r="L509" s="26">
        <v>0.18</v>
      </c>
      <c r="M509" s="27"/>
      <c r="N509" s="27">
        <f t="shared" si="152"/>
        <v>0.94798000000000004</v>
      </c>
      <c r="O509" s="27">
        <f t="shared" si="153"/>
        <v>0.96631162390064473</v>
      </c>
      <c r="P509" s="27">
        <f t="shared" si="154"/>
        <v>0.17692300421052631</v>
      </c>
      <c r="Q509" s="27">
        <f t="shared" si="155"/>
        <v>5</v>
      </c>
      <c r="R509" s="27">
        <f t="shared" si="156"/>
        <v>1.2</v>
      </c>
      <c r="S509" s="28">
        <f t="shared" si="191"/>
        <v>12.2</v>
      </c>
      <c r="T509" s="28">
        <f t="shared" si="157"/>
        <v>0.18309104416684258</v>
      </c>
      <c r="U509" s="27">
        <f t="shared" si="158"/>
        <v>0.13303475154594152</v>
      </c>
      <c r="V509" s="26">
        <v>1</v>
      </c>
      <c r="W509" s="28">
        <f t="shared" si="192"/>
        <v>0.72660436315341004</v>
      </c>
      <c r="X509" s="27">
        <f t="shared" si="193"/>
        <v>35</v>
      </c>
      <c r="Y509" s="27">
        <f t="shared" si="194"/>
        <v>3.8042015280381292</v>
      </c>
      <c r="Z509" s="28">
        <f t="shared" si="195"/>
        <v>0.99992886883559406</v>
      </c>
      <c r="AA509" s="36">
        <f t="shared" si="196"/>
        <v>0.24399999999999999</v>
      </c>
      <c r="AB509" s="36">
        <f t="shared" si="197"/>
        <v>1</v>
      </c>
      <c r="AC509" s="36">
        <f t="shared" si="198"/>
        <v>0</v>
      </c>
      <c r="AD509" s="37"/>
      <c r="AE509" s="37"/>
      <c r="AF509" s="37">
        <v>0.44729447464388844</v>
      </c>
      <c r="AG509" s="37">
        <v>0.64167728270428614</v>
      </c>
    </row>
    <row r="510" spans="1:33" x14ac:dyDescent="0.3">
      <c r="A510" s="42"/>
      <c r="B510" s="42"/>
      <c r="C510" s="42"/>
      <c r="D510" s="26">
        <v>7.6</v>
      </c>
      <c r="E510" s="26">
        <v>8.8000000000000007</v>
      </c>
      <c r="F510" s="26">
        <v>7</v>
      </c>
      <c r="G510" s="26">
        <v>94</v>
      </c>
      <c r="H510" s="26">
        <v>0.18</v>
      </c>
      <c r="I510" s="26">
        <v>156.30000000000001</v>
      </c>
      <c r="J510" s="26">
        <v>92.6</v>
      </c>
      <c r="K510" s="28">
        <f t="shared" si="151"/>
        <v>1.6879049676025921</v>
      </c>
      <c r="L510" s="26">
        <v>0.19</v>
      </c>
      <c r="M510" s="27"/>
      <c r="N510" s="27">
        <f t="shared" si="152"/>
        <v>0.93267999999999995</v>
      </c>
      <c r="O510" s="27">
        <f t="shared" si="153"/>
        <v>0.96631162390064473</v>
      </c>
      <c r="P510" s="27">
        <f t="shared" si="154"/>
        <v>0.18419019900647948</v>
      </c>
      <c r="Q510" s="27">
        <f t="shared" si="155"/>
        <v>5</v>
      </c>
      <c r="R510" s="27">
        <f t="shared" si="156"/>
        <v>1.2</v>
      </c>
      <c r="S510" s="28">
        <f t="shared" si="191"/>
        <v>13.4</v>
      </c>
      <c r="T510" s="28">
        <f t="shared" si="157"/>
        <v>0.19061159407663064</v>
      </c>
      <c r="U510" s="27">
        <f t="shared" si="158"/>
        <v>0.14436344918824284</v>
      </c>
      <c r="V510" s="26">
        <v>1</v>
      </c>
      <c r="W510" s="28">
        <f t="shared" si="192"/>
        <v>0.75736971765843952</v>
      </c>
      <c r="X510" s="27">
        <f t="shared" si="193"/>
        <v>35</v>
      </c>
      <c r="Y510" s="27">
        <f t="shared" si="194"/>
        <v>3.8859864802071202</v>
      </c>
      <c r="Z510" s="28">
        <f t="shared" si="195"/>
        <v>0.99994904241068971</v>
      </c>
      <c r="AA510" s="36">
        <f t="shared" si="196"/>
        <v>0.26800000000000002</v>
      </c>
      <c r="AB510" s="36">
        <f t="shared" si="197"/>
        <v>1</v>
      </c>
      <c r="AC510" s="36">
        <f t="shared" si="198"/>
        <v>0</v>
      </c>
      <c r="AD510" s="37"/>
      <c r="AE510" s="37"/>
      <c r="AF510" s="37">
        <v>0.44864860709345039</v>
      </c>
      <c r="AG510" s="37">
        <v>0.59699423004257945</v>
      </c>
    </row>
    <row r="511" spans="1:33" x14ac:dyDescent="0.3">
      <c r="A511" s="42"/>
      <c r="B511" s="42"/>
      <c r="C511" s="42"/>
      <c r="D511" s="26">
        <v>7.6</v>
      </c>
      <c r="E511" s="26">
        <v>13.2</v>
      </c>
      <c r="F511" s="26">
        <v>11</v>
      </c>
      <c r="G511" s="26">
        <v>94</v>
      </c>
      <c r="H511" s="26">
        <v>0.18</v>
      </c>
      <c r="I511" s="26">
        <v>241</v>
      </c>
      <c r="J511" s="26">
        <v>134.1</v>
      </c>
      <c r="K511" s="28">
        <f t="shared" si="151"/>
        <v>1.7971662938105892</v>
      </c>
      <c r="L511" s="26">
        <v>0.18</v>
      </c>
      <c r="M511" s="27"/>
      <c r="N511" s="27">
        <f t="shared" si="152"/>
        <v>0.82155999999999996</v>
      </c>
      <c r="O511" s="27">
        <f t="shared" si="153"/>
        <v>0.96631162390064473</v>
      </c>
      <c r="P511" s="27">
        <f t="shared" si="154"/>
        <v>0.17274815302013422</v>
      </c>
      <c r="Q511" s="27">
        <f t="shared" si="155"/>
        <v>5</v>
      </c>
      <c r="R511" s="27">
        <f t="shared" si="156"/>
        <v>1.2</v>
      </c>
      <c r="S511" s="28">
        <f t="shared" si="191"/>
        <v>18.2</v>
      </c>
      <c r="T511" s="28">
        <f t="shared" si="157"/>
        <v>0.17877064577037108</v>
      </c>
      <c r="U511" s="27">
        <f t="shared" si="158"/>
        <v>0.19407628144378197</v>
      </c>
      <c r="V511" s="26">
        <v>0</v>
      </c>
      <c r="W511" s="28">
        <f t="shared" si="192"/>
        <v>1.0856160451144246</v>
      </c>
      <c r="X511" s="27">
        <f t="shared" si="193"/>
        <v>35</v>
      </c>
      <c r="Y511" s="27">
        <f t="shared" si="194"/>
        <v>2.3881460413120466</v>
      </c>
      <c r="Z511" s="28">
        <f t="shared" si="195"/>
        <v>0.99153319436659104</v>
      </c>
      <c r="AA511" s="36">
        <f t="shared" si="196"/>
        <v>0.36399999999999999</v>
      </c>
      <c r="AB511" s="36">
        <f t="shared" si="197"/>
        <v>0</v>
      </c>
      <c r="AC511" s="36">
        <f t="shared" si="198"/>
        <v>1</v>
      </c>
      <c r="AD511" s="37"/>
      <c r="AE511" s="37"/>
      <c r="AF511" s="37">
        <v>0.21748336475007998</v>
      </c>
      <c r="AG511" s="37">
        <v>0.12626858417955023</v>
      </c>
    </row>
    <row r="512" spans="1:33" x14ac:dyDescent="0.3">
      <c r="A512" s="42"/>
      <c r="B512" s="42"/>
      <c r="C512" s="42"/>
      <c r="D512" s="26">
        <v>7.6</v>
      </c>
      <c r="E512" s="26">
        <v>14.8</v>
      </c>
      <c r="F512" s="26">
        <v>18</v>
      </c>
      <c r="G512" s="26">
        <v>67</v>
      </c>
      <c r="H512" s="26">
        <v>0.18</v>
      </c>
      <c r="I512" s="26">
        <v>272.3</v>
      </c>
      <c r="J512" s="26">
        <v>149.69999999999999</v>
      </c>
      <c r="K512" s="28">
        <f t="shared" si="151"/>
        <v>1.8189712758851038</v>
      </c>
      <c r="L512" s="26">
        <v>0.17</v>
      </c>
      <c r="M512" s="27"/>
      <c r="N512" s="27">
        <f t="shared" si="152"/>
        <v>0.77883999999999987</v>
      </c>
      <c r="O512" s="27">
        <f t="shared" si="153"/>
        <v>0.96631162390064473</v>
      </c>
      <c r="P512" s="27">
        <f t="shared" si="154"/>
        <v>0.16575244785571142</v>
      </c>
      <c r="Q512" s="27">
        <f t="shared" si="155"/>
        <v>5</v>
      </c>
      <c r="R512" s="27">
        <f t="shared" si="156"/>
        <v>1.2</v>
      </c>
      <c r="S512" s="28">
        <f t="shared" si="191"/>
        <v>26.599999999999998</v>
      </c>
      <c r="T512" s="28">
        <f t="shared" si="157"/>
        <v>0.17153105039410552</v>
      </c>
      <c r="U512" s="27">
        <f t="shared" si="158"/>
        <v>0.32768912298947134</v>
      </c>
      <c r="V512" s="26">
        <v>0</v>
      </c>
      <c r="W512" s="28">
        <f t="shared" si="192"/>
        <v>1.910377871741477</v>
      </c>
      <c r="X512" s="27">
        <f t="shared" si="193"/>
        <v>35</v>
      </c>
      <c r="Y512" s="27">
        <f t="shared" si="194"/>
        <v>-0.62054458930276324</v>
      </c>
      <c r="Z512" s="28">
        <f t="shared" si="195"/>
        <v>0.26744965367561235</v>
      </c>
      <c r="AA512" s="36">
        <f t="shared" si="196"/>
        <v>0.53199999999999992</v>
      </c>
      <c r="AB512" s="36">
        <f t="shared" si="197"/>
        <v>0</v>
      </c>
      <c r="AC512" s="36">
        <f t="shared" si="198"/>
        <v>1</v>
      </c>
      <c r="AD512" s="37"/>
      <c r="AE512" s="37"/>
      <c r="AF512" s="37">
        <v>8.1464509093290727E-2</v>
      </c>
      <c r="AG512" s="37">
        <v>0.11767781789482747</v>
      </c>
    </row>
    <row r="513" spans="1:33" x14ac:dyDescent="0.3">
      <c r="A513" s="42"/>
      <c r="B513" s="42"/>
      <c r="C513" s="42"/>
      <c r="D513" s="26">
        <v>7.6</v>
      </c>
      <c r="E513" s="26">
        <v>2.8</v>
      </c>
      <c r="F513" s="26">
        <v>5</v>
      </c>
      <c r="G513" s="26">
        <v>99</v>
      </c>
      <c r="H513" s="26">
        <v>0.18</v>
      </c>
      <c r="I513" s="26">
        <v>40.1</v>
      </c>
      <c r="J513" s="26">
        <v>35.1</v>
      </c>
      <c r="K513" s="28">
        <f t="shared" si="151"/>
        <v>1.1424501424501425</v>
      </c>
      <c r="L513" s="26">
        <v>0.13</v>
      </c>
      <c r="M513" s="27"/>
      <c r="N513" s="27">
        <f t="shared" si="152"/>
        <v>0.97858000000000001</v>
      </c>
      <c r="O513" s="27">
        <f t="shared" si="153"/>
        <v>0.96631162390064473</v>
      </c>
      <c r="P513" s="27">
        <f t="shared" si="154"/>
        <v>0.13080352666666667</v>
      </c>
      <c r="Q513" s="27">
        <f t="shared" si="155"/>
        <v>5</v>
      </c>
      <c r="R513" s="27">
        <f t="shared" si="156"/>
        <v>1.2</v>
      </c>
      <c r="S513" s="28">
        <f t="shared" ref="S513:S533" si="199">IF(Q513+R513*F513&lt;=50,Q513+R513*F513,50)</f>
        <v>11</v>
      </c>
      <c r="T513" s="28">
        <f t="shared" si="157"/>
        <v>0.13536371024769517</v>
      </c>
      <c r="U513" s="27">
        <f t="shared" si="158"/>
        <v>0.12204090780370019</v>
      </c>
      <c r="V513" s="26">
        <v>0</v>
      </c>
      <c r="W513" s="28">
        <f t="shared" ref="W513:W533" si="200">IF(S513&lt;=30,U513/T513,5)</f>
        <v>0.90157773882219794</v>
      </c>
      <c r="X513" s="27">
        <f t="shared" ref="X513:X533" si="201">IF(G513&lt;5,5,IF(G513&gt;35,35,G513))</f>
        <v>35</v>
      </c>
      <c r="Y513" s="27">
        <f t="shared" ref="Y513:Y533" si="202">-(F513*(1+0.004*X513)-13.32*LN(P513)-29.53*LN(D513)-3.7*LN(J513/100)+0.05*X513+16.85)/2.7</f>
        <v>1.7125066598702798</v>
      </c>
      <c r="Z513" s="28">
        <f t="shared" ref="Z513:Z533" si="203">_xlfn.NORM.S.DIST(Y513,TRUE)</f>
        <v>0.95659833082790935</v>
      </c>
      <c r="AA513" s="36">
        <f t="shared" ref="AA513:AA533" si="204">S513/50</f>
        <v>0.22</v>
      </c>
      <c r="AB513" s="36">
        <f t="shared" ref="AB513:AB533" si="205">IF(AND(V513=1,W513&lt;=1),1,0)</f>
        <v>0</v>
      </c>
      <c r="AC513" s="36">
        <f t="shared" ref="AC513:AC533" si="206">IF(AND(V513=0,W513&gt;1),1,0)</f>
        <v>0</v>
      </c>
      <c r="AD513" s="37"/>
      <c r="AE513" s="37"/>
      <c r="AF513" s="37">
        <v>0.48943875299490536</v>
      </c>
      <c r="AG513" s="37">
        <v>0.44650597324425928</v>
      </c>
    </row>
    <row r="514" spans="1:33" x14ac:dyDescent="0.3">
      <c r="A514" s="42"/>
      <c r="B514" s="42"/>
      <c r="C514" s="42"/>
      <c r="D514" s="26">
        <v>7.6</v>
      </c>
      <c r="E514" s="26">
        <v>5.8</v>
      </c>
      <c r="F514" s="26">
        <v>7</v>
      </c>
      <c r="G514" s="26">
        <v>99</v>
      </c>
      <c r="H514" s="26">
        <v>0.18</v>
      </c>
      <c r="I514" s="26">
        <v>96.1</v>
      </c>
      <c r="J514" s="26">
        <v>61.8</v>
      </c>
      <c r="K514" s="28">
        <f t="shared" si="151"/>
        <v>1.5550161812297734</v>
      </c>
      <c r="L514" s="26">
        <v>0.18</v>
      </c>
      <c r="M514" s="27"/>
      <c r="N514" s="27">
        <f t="shared" si="152"/>
        <v>0.95562999999999998</v>
      </c>
      <c r="O514" s="27">
        <f t="shared" si="153"/>
        <v>0.96631162390064473</v>
      </c>
      <c r="P514" s="27">
        <f t="shared" si="154"/>
        <v>0.17386435325242716</v>
      </c>
      <c r="Q514" s="27">
        <f t="shared" si="155"/>
        <v>5</v>
      </c>
      <c r="R514" s="27">
        <f t="shared" si="156"/>
        <v>1.2</v>
      </c>
      <c r="S514" s="28">
        <f t="shared" si="199"/>
        <v>13.4</v>
      </c>
      <c r="T514" s="28">
        <f t="shared" si="157"/>
        <v>0.17992575992266419</v>
      </c>
      <c r="U514" s="27">
        <f t="shared" si="158"/>
        <v>0.14436344918824284</v>
      </c>
      <c r="V514" s="26">
        <v>0</v>
      </c>
      <c r="W514" s="28">
        <f t="shared" si="200"/>
        <v>0.80235008733765101</v>
      </c>
      <c r="X514" s="27">
        <f t="shared" si="201"/>
        <v>35</v>
      </c>
      <c r="Y514" s="27">
        <f t="shared" si="202"/>
        <v>3.0472069371554444</v>
      </c>
      <c r="Z514" s="28">
        <f t="shared" si="203"/>
        <v>0.99884510682486827</v>
      </c>
      <c r="AA514" s="36">
        <f t="shared" si="204"/>
        <v>0.26800000000000002</v>
      </c>
      <c r="AB514" s="36">
        <f t="shared" si="205"/>
        <v>0</v>
      </c>
      <c r="AC514" s="36">
        <f t="shared" si="206"/>
        <v>0</v>
      </c>
      <c r="AD514" s="37"/>
      <c r="AE514" s="37"/>
      <c r="AF514" s="37">
        <v>0.43867844832154484</v>
      </c>
      <c r="AG514" s="37">
        <v>0.55878396334960134</v>
      </c>
    </row>
    <row r="515" spans="1:33" x14ac:dyDescent="0.3">
      <c r="A515" s="42"/>
      <c r="B515" s="42"/>
      <c r="C515" s="42"/>
      <c r="D515" s="26">
        <v>7.6</v>
      </c>
      <c r="E515" s="26">
        <v>7.2</v>
      </c>
      <c r="F515" s="26">
        <v>7</v>
      </c>
      <c r="G515" s="26">
        <v>99</v>
      </c>
      <c r="H515" s="26">
        <v>0.18</v>
      </c>
      <c r="I515" s="26">
        <v>121.2</v>
      </c>
      <c r="J515" s="26">
        <v>73.099999999999994</v>
      </c>
      <c r="K515" s="28">
        <f t="shared" si="151"/>
        <v>1.6580027359781124</v>
      </c>
      <c r="L515" s="26">
        <v>0.19</v>
      </c>
      <c r="M515" s="27"/>
      <c r="N515" s="27">
        <f t="shared" si="152"/>
        <v>0.94491999999999998</v>
      </c>
      <c r="O515" s="27">
        <f t="shared" si="153"/>
        <v>0.96631162390064473</v>
      </c>
      <c r="P515" s="27">
        <f t="shared" si="154"/>
        <v>0.18330155359781122</v>
      </c>
      <c r="Q515" s="27">
        <f t="shared" si="155"/>
        <v>5</v>
      </c>
      <c r="R515" s="27">
        <f t="shared" si="156"/>
        <v>1.2</v>
      </c>
      <c r="S515" s="28">
        <f t="shared" si="199"/>
        <v>13.4</v>
      </c>
      <c r="T515" s="28">
        <f t="shared" si="157"/>
        <v>0.18969196795738652</v>
      </c>
      <c r="U515" s="27">
        <f t="shared" si="158"/>
        <v>0.14436344918824284</v>
      </c>
      <c r="V515" s="26">
        <v>0</v>
      </c>
      <c r="W515" s="28">
        <f t="shared" si="200"/>
        <v>0.76104144388798511</v>
      </c>
      <c r="X515" s="27">
        <f t="shared" si="201"/>
        <v>35</v>
      </c>
      <c r="Y515" s="27">
        <f t="shared" si="202"/>
        <v>3.5380886421757611</v>
      </c>
      <c r="Z515" s="28">
        <f t="shared" si="203"/>
        <v>0.99979848263424143</v>
      </c>
      <c r="AA515" s="36">
        <f t="shared" si="204"/>
        <v>0.26800000000000002</v>
      </c>
      <c r="AB515" s="36">
        <f t="shared" si="205"/>
        <v>0</v>
      </c>
      <c r="AC515" s="36">
        <f t="shared" si="206"/>
        <v>0</v>
      </c>
      <c r="AD515" s="37"/>
      <c r="AE515" s="37"/>
      <c r="AF515" s="37">
        <v>0.45585250878979527</v>
      </c>
      <c r="AG515" s="37">
        <v>0.59323655446454215</v>
      </c>
    </row>
    <row r="516" spans="1:33" x14ac:dyDescent="0.3">
      <c r="A516" s="42"/>
      <c r="B516" s="42"/>
      <c r="C516" s="42"/>
      <c r="D516" s="26">
        <v>7.6</v>
      </c>
      <c r="E516" s="26">
        <v>8.8000000000000007</v>
      </c>
      <c r="F516" s="26">
        <v>7</v>
      </c>
      <c r="G516" s="26">
        <v>99</v>
      </c>
      <c r="H516" s="26">
        <v>0.18</v>
      </c>
      <c r="I516" s="26">
        <v>150.1</v>
      </c>
      <c r="J516" s="26">
        <v>86.4</v>
      </c>
      <c r="K516" s="28">
        <f t="shared" si="151"/>
        <v>1.7372685185185184</v>
      </c>
      <c r="L516" s="26">
        <v>0.19</v>
      </c>
      <c r="M516" s="27"/>
      <c r="N516" s="27">
        <f t="shared" si="152"/>
        <v>0.93267999999999995</v>
      </c>
      <c r="O516" s="27">
        <f t="shared" si="153"/>
        <v>0.96631162390064473</v>
      </c>
      <c r="P516" s="27">
        <f t="shared" si="154"/>
        <v>0.18957692541666665</v>
      </c>
      <c r="Q516" s="27">
        <f t="shared" si="155"/>
        <v>5</v>
      </c>
      <c r="R516" s="27">
        <f t="shared" si="156"/>
        <v>1.2</v>
      </c>
      <c r="S516" s="28">
        <f t="shared" si="199"/>
        <v>13.4</v>
      </c>
      <c r="T516" s="28">
        <f t="shared" si="157"/>
        <v>0.19618611711552666</v>
      </c>
      <c r="U516" s="27">
        <f t="shared" si="158"/>
        <v>0.14436344918824284</v>
      </c>
      <c r="V516" s="26">
        <v>0</v>
      </c>
      <c r="W516" s="28">
        <f t="shared" si="200"/>
        <v>0.73584946432898002</v>
      </c>
      <c r="X516" s="27">
        <f t="shared" si="201"/>
        <v>35</v>
      </c>
      <c r="Y516" s="27">
        <f t="shared" si="202"/>
        <v>3.9332259089274451</v>
      </c>
      <c r="Z516" s="28">
        <f t="shared" si="203"/>
        <v>0.99995809330061214</v>
      </c>
      <c r="AA516" s="36">
        <f t="shared" si="204"/>
        <v>0.26800000000000002</v>
      </c>
      <c r="AB516" s="36">
        <f t="shared" si="205"/>
        <v>0</v>
      </c>
      <c r="AC516" s="36">
        <f t="shared" si="206"/>
        <v>0</v>
      </c>
      <c r="AD516" s="37"/>
      <c r="AE516" s="37"/>
      <c r="AF516" s="37">
        <v>0.44062998542727494</v>
      </c>
      <c r="AG516" s="37">
        <v>0.56840386124788189</v>
      </c>
    </row>
    <row r="517" spans="1:33" x14ac:dyDescent="0.3">
      <c r="A517" s="42"/>
      <c r="B517" s="42"/>
      <c r="C517" s="42"/>
      <c r="D517" s="26">
        <v>7.6</v>
      </c>
      <c r="E517" s="26">
        <v>10.199999999999999</v>
      </c>
      <c r="F517" s="26">
        <v>6</v>
      </c>
      <c r="G517" s="26">
        <v>99</v>
      </c>
      <c r="H517" s="26">
        <v>0.18</v>
      </c>
      <c r="I517" s="26">
        <v>175.3</v>
      </c>
      <c r="J517" s="26">
        <v>97.8</v>
      </c>
      <c r="K517" s="28">
        <f t="shared" si="151"/>
        <v>1.7924335378323111</v>
      </c>
      <c r="L517" s="26">
        <v>0.19</v>
      </c>
      <c r="M517" s="27"/>
      <c r="N517" s="27">
        <f t="shared" si="152"/>
        <v>0.90165999999999991</v>
      </c>
      <c r="O517" s="27">
        <f t="shared" si="153"/>
        <v>0.96631162390064473</v>
      </c>
      <c r="P517" s="27">
        <f t="shared" si="154"/>
        <v>0.18909137797546011</v>
      </c>
      <c r="Q517" s="27">
        <f t="shared" si="155"/>
        <v>5</v>
      </c>
      <c r="R517" s="27">
        <f t="shared" si="156"/>
        <v>1.2</v>
      </c>
      <c r="S517" s="28">
        <f t="shared" si="199"/>
        <v>12.2</v>
      </c>
      <c r="T517" s="28">
        <f t="shared" si="157"/>
        <v>0.19568364210726116</v>
      </c>
      <c r="U517" s="27">
        <f t="shared" si="158"/>
        <v>0.13303475154594152</v>
      </c>
      <c r="V517" s="26">
        <v>0</v>
      </c>
      <c r="W517" s="28">
        <f t="shared" si="200"/>
        <v>0.67984605209371785</v>
      </c>
      <c r="X517" s="27">
        <f t="shared" si="201"/>
        <v>35</v>
      </c>
      <c r="Y517" s="27">
        <f t="shared" si="202"/>
        <v>4.512636047885497</v>
      </c>
      <c r="Z517" s="28">
        <f t="shared" si="203"/>
        <v>0.999996798658084</v>
      </c>
      <c r="AA517" s="36">
        <f t="shared" si="204"/>
        <v>0.24399999999999999</v>
      </c>
      <c r="AB517" s="36">
        <f t="shared" si="205"/>
        <v>0</v>
      </c>
      <c r="AC517" s="36">
        <f t="shared" si="206"/>
        <v>0</v>
      </c>
      <c r="AD517" s="37"/>
      <c r="AE517" s="37"/>
      <c r="AF517" s="37">
        <v>0.47665888568877629</v>
      </c>
      <c r="AG517" s="37">
        <v>0.58814124190396089</v>
      </c>
    </row>
    <row r="518" spans="1:33" x14ac:dyDescent="0.3">
      <c r="A518" s="42"/>
      <c r="B518" s="42"/>
      <c r="C518" s="42"/>
      <c r="D518" s="26">
        <v>7.6</v>
      </c>
      <c r="E518" s="26">
        <v>11.8</v>
      </c>
      <c r="F518" s="26">
        <v>8</v>
      </c>
      <c r="G518" s="26">
        <v>66</v>
      </c>
      <c r="H518" s="26">
        <v>0.18</v>
      </c>
      <c r="I518" s="26">
        <v>203.1</v>
      </c>
      <c r="J518" s="26">
        <v>110</v>
      </c>
      <c r="K518" s="28">
        <f t="shared" si="151"/>
        <v>1.8463636363636362</v>
      </c>
      <c r="L518" s="26">
        <v>0.19</v>
      </c>
      <c r="M518" s="27"/>
      <c r="N518" s="27">
        <f t="shared" si="152"/>
        <v>0.85893999999999981</v>
      </c>
      <c r="O518" s="27">
        <f t="shared" si="153"/>
        <v>0.96631162390064473</v>
      </c>
      <c r="P518" s="27">
        <f t="shared" si="154"/>
        <v>0.18555212307272723</v>
      </c>
      <c r="Q518" s="27">
        <f t="shared" si="155"/>
        <v>5</v>
      </c>
      <c r="R518" s="27">
        <f t="shared" si="156"/>
        <v>1.2</v>
      </c>
      <c r="S518" s="28">
        <f t="shared" si="199"/>
        <v>14.6</v>
      </c>
      <c r="T518" s="28">
        <f t="shared" si="157"/>
        <v>0.19202099869576392</v>
      </c>
      <c r="U518" s="27">
        <f t="shared" si="158"/>
        <v>0.15606511636518641</v>
      </c>
      <c r="V518" s="26">
        <v>1</v>
      </c>
      <c r="W518" s="28">
        <f t="shared" si="200"/>
        <v>0.81275025869672912</v>
      </c>
      <c r="X518" s="27">
        <f t="shared" si="201"/>
        <v>35</v>
      </c>
      <c r="Y518" s="27">
        <f t="shared" si="202"/>
        <v>3.7360734594897393</v>
      </c>
      <c r="Z518" s="28">
        <f t="shared" si="203"/>
        <v>0.99990654195759321</v>
      </c>
      <c r="AA518" s="36">
        <f t="shared" si="204"/>
        <v>0.29199999999999998</v>
      </c>
      <c r="AB518" s="36">
        <f t="shared" si="205"/>
        <v>1</v>
      </c>
      <c r="AC518" s="36">
        <f t="shared" si="206"/>
        <v>0</v>
      </c>
      <c r="AD518" s="37"/>
      <c r="AE518" s="37"/>
      <c r="AF518" s="37">
        <v>0.29504796476257322</v>
      </c>
      <c r="AG518" s="37">
        <v>0.47457180775143054</v>
      </c>
    </row>
    <row r="519" spans="1:33" x14ac:dyDescent="0.3">
      <c r="A519" s="42"/>
      <c r="B519" s="42"/>
      <c r="C519" s="42"/>
      <c r="D519" s="26">
        <v>7.6</v>
      </c>
      <c r="E519" s="26">
        <v>17.2</v>
      </c>
      <c r="F519" s="26">
        <v>8</v>
      </c>
      <c r="G519" s="26">
        <v>82</v>
      </c>
      <c r="H519" s="26">
        <v>0.18</v>
      </c>
      <c r="I519" s="26">
        <v>313</v>
      </c>
      <c r="J519" s="26">
        <v>166.8</v>
      </c>
      <c r="K519" s="28">
        <f t="shared" si="151"/>
        <v>1.8764988009592325</v>
      </c>
      <c r="L519" s="26">
        <v>0.15</v>
      </c>
      <c r="M519" s="27"/>
      <c r="N519" s="27">
        <f t="shared" si="152"/>
        <v>0.71475999999999995</v>
      </c>
      <c r="O519" s="27">
        <f t="shared" si="153"/>
        <v>0.96631162390064473</v>
      </c>
      <c r="P519" s="27">
        <f t="shared" si="154"/>
        <v>0.15692581510791362</v>
      </c>
      <c r="Q519" s="27">
        <f t="shared" si="155"/>
        <v>5</v>
      </c>
      <c r="R519" s="27">
        <f t="shared" si="156"/>
        <v>1.2</v>
      </c>
      <c r="S519" s="28">
        <f t="shared" si="199"/>
        <v>14.6</v>
      </c>
      <c r="T519" s="28">
        <f t="shared" si="157"/>
        <v>0.16239669608284521</v>
      </c>
      <c r="U519" s="27">
        <f t="shared" si="158"/>
        <v>0.15606511636518641</v>
      </c>
      <c r="V519" s="26">
        <v>0</v>
      </c>
      <c r="W519" s="28">
        <f t="shared" si="200"/>
        <v>0.96101164697076846</v>
      </c>
      <c r="X519" s="27">
        <f t="shared" si="201"/>
        <v>35</v>
      </c>
      <c r="Y519" s="27">
        <f t="shared" si="202"/>
        <v>3.4799369584838109</v>
      </c>
      <c r="Z519" s="28">
        <f t="shared" si="203"/>
        <v>0.99974923410975247</v>
      </c>
      <c r="AA519" s="36">
        <f t="shared" si="204"/>
        <v>0.29199999999999998</v>
      </c>
      <c r="AB519" s="36">
        <f t="shared" si="205"/>
        <v>0</v>
      </c>
      <c r="AC519" s="36">
        <f t="shared" si="206"/>
        <v>0</v>
      </c>
      <c r="AD519" s="37"/>
      <c r="AE519" s="37"/>
      <c r="AF519" s="37">
        <v>0.13561891959484729</v>
      </c>
      <c r="AG519" s="37">
        <v>0.3636790501388823</v>
      </c>
    </row>
    <row r="520" spans="1:33" x14ac:dyDescent="0.3">
      <c r="A520" s="42"/>
      <c r="B520" s="42"/>
      <c r="C520" s="42"/>
      <c r="D520" s="26">
        <v>7.6</v>
      </c>
      <c r="E520" s="26">
        <v>19.2</v>
      </c>
      <c r="F520" s="26">
        <v>10</v>
      </c>
      <c r="G520" s="26">
        <v>97</v>
      </c>
      <c r="H520" s="26">
        <v>0.18</v>
      </c>
      <c r="I520" s="26">
        <v>351.7</v>
      </c>
      <c r="J520" s="26">
        <v>185.9</v>
      </c>
      <c r="K520" s="28">
        <f t="shared" si="151"/>
        <v>1.8918773534158149</v>
      </c>
      <c r="L520" s="26">
        <v>0.14000000000000001</v>
      </c>
      <c r="M520" s="27"/>
      <c r="N520" s="27">
        <f t="shared" si="152"/>
        <v>0.66135999999999995</v>
      </c>
      <c r="O520" s="27">
        <f t="shared" si="153"/>
        <v>0.96631162390064473</v>
      </c>
      <c r="P520" s="27">
        <f t="shared" si="154"/>
        <v>0.14639180475524471</v>
      </c>
      <c r="Q520" s="27">
        <f t="shared" si="155"/>
        <v>5</v>
      </c>
      <c r="R520" s="27">
        <f t="shared" si="156"/>
        <v>1.2</v>
      </c>
      <c r="S520" s="28">
        <f t="shared" si="199"/>
        <v>17</v>
      </c>
      <c r="T520" s="28">
        <f t="shared" si="157"/>
        <v>0.15149544011932178</v>
      </c>
      <c r="U520" s="27">
        <f t="shared" si="158"/>
        <v>0.18083112110296912</v>
      </c>
      <c r="V520" s="26">
        <v>0</v>
      </c>
      <c r="W520" s="28">
        <f t="shared" si="200"/>
        <v>1.19364068621829</v>
      </c>
      <c r="X520" s="27">
        <f t="shared" si="201"/>
        <v>35</v>
      </c>
      <c r="Y520" s="27">
        <f t="shared" si="202"/>
        <v>2.4412586842155837</v>
      </c>
      <c r="Z520" s="28">
        <f t="shared" si="203"/>
        <v>0.9926819167673675</v>
      </c>
      <c r="AA520" s="36">
        <f t="shared" si="204"/>
        <v>0.34</v>
      </c>
      <c r="AB520" s="36">
        <f t="shared" si="205"/>
        <v>0</v>
      </c>
      <c r="AC520" s="36">
        <f t="shared" si="206"/>
        <v>1</v>
      </c>
      <c r="AD520" s="37"/>
      <c r="AE520" s="37"/>
      <c r="AF520" s="37">
        <v>0.11593947297113653</v>
      </c>
      <c r="AG520" s="37">
        <v>0.33028322193979365</v>
      </c>
    </row>
    <row r="521" spans="1:33" x14ac:dyDescent="0.3">
      <c r="A521" s="42"/>
      <c r="B521" s="42"/>
      <c r="C521" s="42"/>
      <c r="D521" s="26">
        <v>7.6</v>
      </c>
      <c r="E521" s="26">
        <v>2.8</v>
      </c>
      <c r="F521" s="26">
        <v>13</v>
      </c>
      <c r="G521" s="26">
        <v>80</v>
      </c>
      <c r="H521" s="26">
        <v>0.38</v>
      </c>
      <c r="I521" s="26">
        <v>50.9</v>
      </c>
      <c r="J521" s="26">
        <v>33.200000000000003</v>
      </c>
      <c r="K521" s="28">
        <f t="shared" si="151"/>
        <v>1.5331325301204817</v>
      </c>
      <c r="L521" s="26">
        <v>0.38</v>
      </c>
      <c r="M521" s="27"/>
      <c r="N521" s="27">
        <f t="shared" si="152"/>
        <v>0.97858000000000001</v>
      </c>
      <c r="O521" s="27">
        <f t="shared" si="153"/>
        <v>0.96631162390064473</v>
      </c>
      <c r="P521" s="27">
        <f t="shared" si="154"/>
        <v>0.3705723293373494</v>
      </c>
      <c r="Q521" s="27">
        <f t="shared" si="155"/>
        <v>5</v>
      </c>
      <c r="R521" s="27">
        <f t="shared" si="156"/>
        <v>1.2</v>
      </c>
      <c r="S521" s="28">
        <f t="shared" si="199"/>
        <v>20.6</v>
      </c>
      <c r="T521" s="28">
        <f t="shared" si="157"/>
        <v>0.38349153644813372</v>
      </c>
      <c r="U521" s="27">
        <f t="shared" si="158"/>
        <v>0.2230130964604535</v>
      </c>
      <c r="V521" s="26">
        <v>1</v>
      </c>
      <c r="W521" s="28">
        <f t="shared" si="200"/>
        <v>0.58153329412685872</v>
      </c>
      <c r="X521" s="27">
        <f t="shared" si="201"/>
        <v>35</v>
      </c>
      <c r="Y521" s="27">
        <f t="shared" si="202"/>
        <v>3.3958037968602848</v>
      </c>
      <c r="Z521" s="28">
        <f t="shared" si="203"/>
        <v>0.99965786304666693</v>
      </c>
      <c r="AA521" s="36">
        <f t="shared" si="204"/>
        <v>0.41200000000000003</v>
      </c>
      <c r="AB521" s="36">
        <f t="shared" si="205"/>
        <v>1</v>
      </c>
      <c r="AC521" s="36">
        <f t="shared" si="206"/>
        <v>0</v>
      </c>
      <c r="AD521" s="37"/>
      <c r="AE521" s="37"/>
      <c r="AF521" s="37">
        <v>0.88907926136259241</v>
      </c>
      <c r="AG521" s="37">
        <v>0.85511416631585491</v>
      </c>
    </row>
    <row r="522" spans="1:33" x14ac:dyDescent="0.3">
      <c r="A522" s="42"/>
      <c r="B522" s="42"/>
      <c r="C522" s="42"/>
      <c r="D522" s="26">
        <v>7.6</v>
      </c>
      <c r="E522" s="26">
        <v>4.2</v>
      </c>
      <c r="F522" s="26">
        <v>8</v>
      </c>
      <c r="G522" s="26">
        <v>80</v>
      </c>
      <c r="H522" s="26">
        <v>0.38</v>
      </c>
      <c r="I522" s="26">
        <v>78.599999999999994</v>
      </c>
      <c r="J522" s="26">
        <v>47.1</v>
      </c>
      <c r="K522" s="28">
        <f t="shared" si="151"/>
        <v>1.6687898089171973</v>
      </c>
      <c r="L522" s="26">
        <v>0.41</v>
      </c>
      <c r="M522" s="27"/>
      <c r="N522" s="27">
        <f t="shared" si="152"/>
        <v>0.96787000000000001</v>
      </c>
      <c r="O522" s="27">
        <f t="shared" si="153"/>
        <v>0.96631162390064473</v>
      </c>
      <c r="P522" s="27">
        <f t="shared" si="154"/>
        <v>0.39894738331210189</v>
      </c>
      <c r="Q522" s="27">
        <f t="shared" si="155"/>
        <v>5</v>
      </c>
      <c r="R522" s="27">
        <f t="shared" si="156"/>
        <v>1.2</v>
      </c>
      <c r="S522" s="28">
        <f t="shared" si="199"/>
        <v>14.6</v>
      </c>
      <c r="T522" s="28">
        <f t="shared" si="157"/>
        <v>0.4128558256411094</v>
      </c>
      <c r="U522" s="27">
        <f t="shared" si="158"/>
        <v>0.15606511636518641</v>
      </c>
      <c r="V522" s="26">
        <v>1</v>
      </c>
      <c r="W522" s="28">
        <f t="shared" si="200"/>
        <v>0.37801359862813694</v>
      </c>
      <c r="X522" s="27">
        <f t="shared" si="201"/>
        <v>35</v>
      </c>
      <c r="Y522" s="27">
        <f t="shared" si="202"/>
        <v>6.3501508415727201</v>
      </c>
      <c r="Z522" s="28">
        <f t="shared" si="203"/>
        <v>0.99999999989244803</v>
      </c>
      <c r="AA522" s="36">
        <f t="shared" si="204"/>
        <v>0.29199999999999998</v>
      </c>
      <c r="AB522" s="36">
        <f t="shared" si="205"/>
        <v>1</v>
      </c>
      <c r="AC522" s="36">
        <f t="shared" si="206"/>
        <v>0</v>
      </c>
      <c r="AD522" s="37"/>
      <c r="AE522" s="37"/>
      <c r="AF522" s="37">
        <v>0.61406077805809012</v>
      </c>
      <c r="AG522" s="37">
        <v>0.63396033201222612</v>
      </c>
    </row>
    <row r="523" spans="1:33" x14ac:dyDescent="0.3">
      <c r="A523" s="42"/>
      <c r="B523" s="42"/>
      <c r="C523" s="42"/>
      <c r="D523" s="26">
        <v>7.6</v>
      </c>
      <c r="E523" s="26">
        <v>5.4</v>
      </c>
      <c r="F523" s="26">
        <v>13</v>
      </c>
      <c r="G523" s="26">
        <v>90</v>
      </c>
      <c r="H523" s="26">
        <v>0.38</v>
      </c>
      <c r="I523" s="26">
        <v>101.8</v>
      </c>
      <c r="J523" s="26">
        <v>58.5</v>
      </c>
      <c r="K523" s="28">
        <f t="shared" si="151"/>
        <v>1.7401709401709402</v>
      </c>
      <c r="L523" s="26">
        <v>0.42</v>
      </c>
      <c r="M523" s="27"/>
      <c r="N523" s="27">
        <f t="shared" si="152"/>
        <v>0.95869000000000004</v>
      </c>
      <c r="O523" s="27">
        <f t="shared" si="153"/>
        <v>0.96631162390064473</v>
      </c>
      <c r="P523" s="27">
        <f t="shared" si="154"/>
        <v>0.4120662662222222</v>
      </c>
      <c r="Q523" s="27">
        <f t="shared" si="155"/>
        <v>5</v>
      </c>
      <c r="R523" s="27">
        <f t="shared" si="156"/>
        <v>1.2</v>
      </c>
      <c r="S523" s="28">
        <f t="shared" si="199"/>
        <v>20.6</v>
      </c>
      <c r="T523" s="28">
        <f t="shared" si="157"/>
        <v>0.4264320701833868</v>
      </c>
      <c r="U523" s="27">
        <f t="shared" si="158"/>
        <v>0.2230130964604535</v>
      </c>
      <c r="V523" s="26">
        <v>1</v>
      </c>
      <c r="W523" s="28">
        <f t="shared" si="200"/>
        <v>0.52297449477603053</v>
      </c>
      <c r="X523" s="27">
        <f t="shared" si="201"/>
        <v>35</v>
      </c>
      <c r="Y523" s="27">
        <f t="shared" si="202"/>
        <v>4.6956888753643131</v>
      </c>
      <c r="Z523" s="28">
        <f t="shared" si="203"/>
        <v>0.99999867145142118</v>
      </c>
      <c r="AA523" s="36">
        <f t="shared" si="204"/>
        <v>0.41200000000000003</v>
      </c>
      <c r="AB523" s="36">
        <f t="shared" si="205"/>
        <v>1</v>
      </c>
      <c r="AC523" s="36">
        <f t="shared" si="206"/>
        <v>0</v>
      </c>
      <c r="AD523" s="37"/>
      <c r="AE523" s="37"/>
      <c r="AF523" s="37">
        <v>0.83738778300798744</v>
      </c>
      <c r="AG523" s="37">
        <v>0.7858437639315935</v>
      </c>
    </row>
    <row r="524" spans="1:33" x14ac:dyDescent="0.3">
      <c r="A524" s="42"/>
      <c r="B524" s="42"/>
      <c r="C524" s="42"/>
      <c r="D524" s="26">
        <v>7.6</v>
      </c>
      <c r="E524" s="26">
        <v>7.2</v>
      </c>
      <c r="F524" s="26">
        <v>15</v>
      </c>
      <c r="G524" s="26">
        <v>90</v>
      </c>
      <c r="H524" s="26">
        <v>0.38</v>
      </c>
      <c r="I524" s="26">
        <v>138</v>
      </c>
      <c r="J524" s="26">
        <v>77.099999999999994</v>
      </c>
      <c r="K524" s="28">
        <f t="shared" si="151"/>
        <v>1.7898832684824904</v>
      </c>
      <c r="L524" s="26">
        <v>0.43</v>
      </c>
      <c r="M524" s="27"/>
      <c r="N524" s="27">
        <f t="shared" si="152"/>
        <v>0.94491999999999998</v>
      </c>
      <c r="O524" s="27">
        <f t="shared" si="153"/>
        <v>0.96631162390064473</v>
      </c>
      <c r="P524" s="27">
        <f t="shared" si="154"/>
        <v>0.4177502350194553</v>
      </c>
      <c r="Q524" s="27">
        <f t="shared" si="155"/>
        <v>5</v>
      </c>
      <c r="R524" s="27">
        <f t="shared" si="156"/>
        <v>1.2</v>
      </c>
      <c r="S524" s="28">
        <f t="shared" si="199"/>
        <v>23</v>
      </c>
      <c r="T524" s="28">
        <f t="shared" si="157"/>
        <v>0.43231419832574425</v>
      </c>
      <c r="U524" s="27">
        <f t="shared" si="158"/>
        <v>0.25694061830425469</v>
      </c>
      <c r="V524" s="26">
        <v>1</v>
      </c>
      <c r="W524" s="28">
        <f t="shared" si="200"/>
        <v>0.59433768148103383</v>
      </c>
      <c r="X524" s="27">
        <f t="shared" si="201"/>
        <v>35</v>
      </c>
      <c r="Y524" s="27">
        <f t="shared" si="202"/>
        <v>4.2971559854961683</v>
      </c>
      <c r="Z524" s="28">
        <f t="shared" si="203"/>
        <v>0.99999134982714866</v>
      </c>
      <c r="AA524" s="36">
        <f t="shared" si="204"/>
        <v>0.46</v>
      </c>
      <c r="AB524" s="36">
        <f t="shared" si="205"/>
        <v>1</v>
      </c>
      <c r="AC524" s="36">
        <f t="shared" si="206"/>
        <v>0</v>
      </c>
      <c r="AD524" s="37"/>
      <c r="AE524" s="37"/>
      <c r="AF524" s="37">
        <v>0.91558951887710771</v>
      </c>
      <c r="AG524" s="37">
        <v>0.67282794613251862</v>
      </c>
    </row>
    <row r="525" spans="1:33" x14ac:dyDescent="0.3">
      <c r="A525" s="42"/>
      <c r="B525" s="42"/>
      <c r="C525" s="42"/>
      <c r="D525" s="26">
        <v>7.6</v>
      </c>
      <c r="E525" s="26">
        <v>9.1999999999999993</v>
      </c>
      <c r="F525" s="26">
        <v>15</v>
      </c>
      <c r="G525" s="26">
        <v>82</v>
      </c>
      <c r="H525" s="26">
        <v>0.38</v>
      </c>
      <c r="I525" s="26">
        <v>179.3</v>
      </c>
      <c r="J525" s="26">
        <v>98.7</v>
      </c>
      <c r="K525" s="28">
        <f t="shared" si="151"/>
        <v>1.8166160081053699</v>
      </c>
      <c r="L525" s="26">
        <v>0.42</v>
      </c>
      <c r="M525" s="27"/>
      <c r="N525" s="27">
        <f t="shared" si="152"/>
        <v>0.92835999999999996</v>
      </c>
      <c r="O525" s="27">
        <f t="shared" si="153"/>
        <v>0.96631162390064473</v>
      </c>
      <c r="P525" s="27">
        <f t="shared" si="154"/>
        <v>0.41655898840932126</v>
      </c>
      <c r="Q525" s="27">
        <f t="shared" si="155"/>
        <v>5</v>
      </c>
      <c r="R525" s="27">
        <f t="shared" si="156"/>
        <v>1.2</v>
      </c>
      <c r="S525" s="28">
        <f t="shared" si="199"/>
        <v>23</v>
      </c>
      <c r="T525" s="28">
        <f t="shared" si="157"/>
        <v>0.4310814214650816</v>
      </c>
      <c r="U525" s="27">
        <f t="shared" si="158"/>
        <v>0.25694061830425469</v>
      </c>
      <c r="V525" s="26">
        <v>1</v>
      </c>
      <c r="W525" s="28">
        <f t="shared" si="200"/>
        <v>0.596037327312811</v>
      </c>
      <c r="X525" s="27">
        <f t="shared" si="201"/>
        <v>35</v>
      </c>
      <c r="Y525" s="27">
        <f t="shared" si="202"/>
        <v>4.6215244708377998</v>
      </c>
      <c r="Z525" s="28">
        <f t="shared" si="203"/>
        <v>0.99999809534805395</v>
      </c>
      <c r="AA525" s="36">
        <f t="shared" si="204"/>
        <v>0.46</v>
      </c>
      <c r="AB525" s="36">
        <f t="shared" si="205"/>
        <v>1</v>
      </c>
      <c r="AC525" s="36">
        <f t="shared" si="206"/>
        <v>0</v>
      </c>
      <c r="AD525" s="37"/>
      <c r="AE525" s="37"/>
      <c r="AF525" s="37">
        <v>0.92002225709235574</v>
      </c>
      <c r="AG525" s="37">
        <v>0.84186910709220675</v>
      </c>
    </row>
    <row r="526" spans="1:33" x14ac:dyDescent="0.3">
      <c r="A526" s="42"/>
      <c r="B526" s="42"/>
      <c r="C526" s="42"/>
      <c r="D526" s="26">
        <v>7.6</v>
      </c>
      <c r="E526" s="26">
        <v>11.2</v>
      </c>
      <c r="F526" s="26">
        <v>16</v>
      </c>
      <c r="G526" s="26">
        <v>90</v>
      </c>
      <c r="H526" s="26">
        <v>0.38</v>
      </c>
      <c r="I526" s="26">
        <v>219.5</v>
      </c>
      <c r="J526" s="26">
        <v>119.3</v>
      </c>
      <c r="K526" s="28">
        <f t="shared" si="151"/>
        <v>1.839899413243923</v>
      </c>
      <c r="L526" s="26">
        <v>0.4</v>
      </c>
      <c r="M526" s="27"/>
      <c r="N526" s="27">
        <f t="shared" si="152"/>
        <v>0.87495999999999996</v>
      </c>
      <c r="O526" s="27">
        <f t="shared" si="153"/>
        <v>0.96631162390064473</v>
      </c>
      <c r="P526" s="27">
        <f t="shared" si="154"/>
        <v>0.39763008248114001</v>
      </c>
      <c r="Q526" s="27">
        <f t="shared" si="155"/>
        <v>5</v>
      </c>
      <c r="R526" s="27">
        <f t="shared" si="156"/>
        <v>1.2</v>
      </c>
      <c r="S526" s="28">
        <f t="shared" si="199"/>
        <v>24.2</v>
      </c>
      <c r="T526" s="28">
        <f t="shared" si="157"/>
        <v>0.41149259995036958</v>
      </c>
      <c r="U526" s="27">
        <f t="shared" si="158"/>
        <v>0.27690710007315766</v>
      </c>
      <c r="V526" s="26">
        <v>1</v>
      </c>
      <c r="W526" s="28">
        <f t="shared" si="200"/>
        <v>0.67293336528179515</v>
      </c>
      <c r="X526" s="27">
        <f t="shared" si="201"/>
        <v>35</v>
      </c>
      <c r="Y526" s="27">
        <f t="shared" si="202"/>
        <v>4.2296353538476241</v>
      </c>
      <c r="Z526" s="28">
        <f t="shared" si="203"/>
        <v>0.9999882964794482</v>
      </c>
      <c r="AA526" s="36">
        <f t="shared" si="204"/>
        <v>0.48399999999999999</v>
      </c>
      <c r="AB526" s="36">
        <f t="shared" si="205"/>
        <v>1</v>
      </c>
      <c r="AC526" s="36">
        <f t="shared" si="206"/>
        <v>0</v>
      </c>
      <c r="AD526" s="37"/>
      <c r="AE526" s="37"/>
      <c r="AF526" s="37">
        <v>0.79946509308662184</v>
      </c>
      <c r="AG526" s="37">
        <v>0.72152243309041164</v>
      </c>
    </row>
    <row r="527" spans="1:33" x14ac:dyDescent="0.3">
      <c r="A527" s="42"/>
      <c r="B527" s="42"/>
      <c r="C527" s="42"/>
      <c r="D527" s="26">
        <v>7.6</v>
      </c>
      <c r="E527" s="26">
        <v>12.2</v>
      </c>
      <c r="F527" s="26">
        <v>18</v>
      </c>
      <c r="G527" s="26">
        <v>95</v>
      </c>
      <c r="H527" s="26">
        <v>0.38</v>
      </c>
      <c r="I527" s="26">
        <v>239.3</v>
      </c>
      <c r="J527" s="26">
        <v>129.30000000000001</v>
      </c>
      <c r="K527" s="28">
        <f t="shared" si="151"/>
        <v>1.8507347254447022</v>
      </c>
      <c r="L527" s="26">
        <v>0.39</v>
      </c>
      <c r="M527" s="27"/>
      <c r="N527" s="27">
        <f t="shared" si="152"/>
        <v>0.84826000000000001</v>
      </c>
      <c r="O527" s="27">
        <f t="shared" si="153"/>
        <v>0.96631162390064473</v>
      </c>
      <c r="P527" s="27">
        <f t="shared" si="154"/>
        <v>0.38776634683681366</v>
      </c>
      <c r="Q527" s="27">
        <f t="shared" si="155"/>
        <v>5</v>
      </c>
      <c r="R527" s="27">
        <f t="shared" si="156"/>
        <v>1.2</v>
      </c>
      <c r="S527" s="28">
        <f t="shared" si="199"/>
        <v>26.599999999999998</v>
      </c>
      <c r="T527" s="28">
        <f t="shared" si="157"/>
        <v>0.40128498638104287</v>
      </c>
      <c r="U527" s="27">
        <f t="shared" si="158"/>
        <v>0.32768912298947134</v>
      </c>
      <c r="V527" s="26">
        <v>0</v>
      </c>
      <c r="W527" s="28">
        <f t="shared" si="200"/>
        <v>0.81659950935296621</v>
      </c>
      <c r="X527" s="27">
        <f t="shared" si="201"/>
        <v>35</v>
      </c>
      <c r="Y527" s="27">
        <f t="shared" si="202"/>
        <v>3.3715761904900661</v>
      </c>
      <c r="Z527" s="28">
        <f t="shared" si="203"/>
        <v>0.99962630318716694</v>
      </c>
      <c r="AA527" s="36">
        <f t="shared" si="204"/>
        <v>0.53199999999999992</v>
      </c>
      <c r="AB527" s="36">
        <f t="shared" si="205"/>
        <v>0</v>
      </c>
      <c r="AC527" s="36">
        <f t="shared" si="206"/>
        <v>0</v>
      </c>
      <c r="AD527" s="37"/>
      <c r="AE527" s="37"/>
      <c r="AF527" s="37">
        <v>0.55584114088646464</v>
      </c>
      <c r="AG527" s="37">
        <v>0.59627156822554095</v>
      </c>
    </row>
    <row r="528" spans="1:33" x14ac:dyDescent="0.3">
      <c r="A528" s="42"/>
      <c r="B528" s="42"/>
      <c r="C528" s="42"/>
      <c r="D528" s="26">
        <v>7.6</v>
      </c>
      <c r="E528" s="26">
        <v>13.8</v>
      </c>
      <c r="F528" s="26">
        <v>17</v>
      </c>
      <c r="G528" s="26">
        <v>88</v>
      </c>
      <c r="H528" s="26">
        <v>0.38</v>
      </c>
      <c r="I528" s="26">
        <v>271.8</v>
      </c>
      <c r="J528" s="26">
        <v>146.1</v>
      </c>
      <c r="K528" s="28">
        <f t="shared" si="151"/>
        <v>1.860369609856263</v>
      </c>
      <c r="L528" s="26">
        <v>0.37</v>
      </c>
      <c r="M528" s="27"/>
      <c r="N528" s="27">
        <f t="shared" si="152"/>
        <v>0.80553999999999992</v>
      </c>
      <c r="O528" s="27">
        <f t="shared" si="153"/>
        <v>0.96631162390064473</v>
      </c>
      <c r="P528" s="27">
        <f t="shared" si="154"/>
        <v>0.37015472747433265</v>
      </c>
      <c r="Q528" s="27">
        <f t="shared" si="155"/>
        <v>5</v>
      </c>
      <c r="R528" s="27">
        <f t="shared" si="156"/>
        <v>1.2</v>
      </c>
      <c r="S528" s="28">
        <f t="shared" si="199"/>
        <v>25.4</v>
      </c>
      <c r="T528" s="28">
        <f t="shared" si="157"/>
        <v>0.3830593757944814</v>
      </c>
      <c r="U528" s="27">
        <f t="shared" si="158"/>
        <v>0.29998649577601666</v>
      </c>
      <c r="V528" s="26">
        <v>1</v>
      </c>
      <c r="W528" s="28">
        <f t="shared" si="200"/>
        <v>0.78313315045175946</v>
      </c>
      <c r="X528" s="27">
        <f t="shared" si="201"/>
        <v>35</v>
      </c>
      <c r="Y528" s="27">
        <f t="shared" si="202"/>
        <v>3.7318869176176674</v>
      </c>
      <c r="Z528" s="28">
        <f t="shared" si="203"/>
        <v>0.99990497459044225</v>
      </c>
      <c r="AA528" s="36">
        <f t="shared" si="204"/>
        <v>0.50800000000000001</v>
      </c>
      <c r="AB528" s="36">
        <f t="shared" si="205"/>
        <v>1</v>
      </c>
      <c r="AC528" s="36">
        <f t="shared" si="206"/>
        <v>0</v>
      </c>
      <c r="AD528" s="37"/>
      <c r="AE528" s="37"/>
      <c r="AF528" s="37">
        <v>0.59695778609215944</v>
      </c>
      <c r="AG528" s="37">
        <v>0.55305125361552521</v>
      </c>
    </row>
    <row r="529" spans="1:33" x14ac:dyDescent="0.3">
      <c r="A529" s="42"/>
      <c r="B529" s="42"/>
      <c r="C529" s="42"/>
      <c r="D529" s="26">
        <v>7.6</v>
      </c>
      <c r="E529" s="26">
        <v>15.2</v>
      </c>
      <c r="F529" s="26">
        <v>21</v>
      </c>
      <c r="G529" s="26">
        <v>78</v>
      </c>
      <c r="H529" s="26">
        <v>0.38</v>
      </c>
      <c r="I529" s="26">
        <v>299.5</v>
      </c>
      <c r="J529" s="26">
        <v>160.1</v>
      </c>
      <c r="K529" s="28">
        <f t="shared" si="151"/>
        <v>1.8707058088694566</v>
      </c>
      <c r="L529" s="26">
        <v>0.35</v>
      </c>
      <c r="M529" s="27"/>
      <c r="N529" s="27">
        <f t="shared" si="152"/>
        <v>0.76815999999999995</v>
      </c>
      <c r="O529" s="27">
        <f t="shared" si="153"/>
        <v>0.96631162390064473</v>
      </c>
      <c r="P529" s="27">
        <f t="shared" si="154"/>
        <v>0.35493933941286693</v>
      </c>
      <c r="Q529" s="27">
        <f t="shared" si="155"/>
        <v>5</v>
      </c>
      <c r="R529" s="27">
        <f t="shared" si="156"/>
        <v>1.2</v>
      </c>
      <c r="S529" s="28">
        <f t="shared" si="199"/>
        <v>30.2</v>
      </c>
      <c r="T529" s="28">
        <f t="shared" si="157"/>
        <v>0.36731353595862515</v>
      </c>
      <c r="U529" s="27">
        <f t="shared" si="158"/>
        <v>0.48227684979218893</v>
      </c>
      <c r="V529" s="26">
        <v>0</v>
      </c>
      <c r="W529" s="28">
        <f t="shared" si="200"/>
        <v>5</v>
      </c>
      <c r="X529" s="27">
        <f t="shared" si="201"/>
        <v>35</v>
      </c>
      <c r="Y529" s="27">
        <f t="shared" si="202"/>
        <v>1.9613242000385307</v>
      </c>
      <c r="Z529" s="28">
        <f t="shared" si="203"/>
        <v>0.97507939198977178</v>
      </c>
      <c r="AA529" s="36">
        <f t="shared" si="204"/>
        <v>0.60399999999999998</v>
      </c>
      <c r="AB529" s="36">
        <f t="shared" si="205"/>
        <v>0</v>
      </c>
      <c r="AC529" s="36">
        <f t="shared" si="206"/>
        <v>1</v>
      </c>
      <c r="AD529" s="37"/>
      <c r="AE529" s="37"/>
      <c r="AF529" s="37">
        <v>0.16237787214184871</v>
      </c>
      <c r="AG529" s="37">
        <v>0.14519702048219743</v>
      </c>
    </row>
    <row r="530" spans="1:33" x14ac:dyDescent="0.3">
      <c r="A530" s="42"/>
      <c r="B530" s="42"/>
      <c r="C530" s="42"/>
      <c r="D530" s="26">
        <v>7.6</v>
      </c>
      <c r="E530" s="26">
        <v>1.2</v>
      </c>
      <c r="F530" s="26">
        <v>30</v>
      </c>
      <c r="G530" s="26">
        <v>43</v>
      </c>
      <c r="H530" s="26">
        <v>0.38</v>
      </c>
      <c r="I530" s="26">
        <v>39.700000000000003</v>
      </c>
      <c r="J530" s="26">
        <v>34.799999999999997</v>
      </c>
      <c r="K530" s="28">
        <f t="shared" si="151"/>
        <v>1.1408045977011496</v>
      </c>
      <c r="L530" s="26">
        <v>0.28000000000000003</v>
      </c>
      <c r="M530" s="27"/>
      <c r="N530" s="27">
        <f t="shared" si="152"/>
        <v>0.99082000000000003</v>
      </c>
      <c r="O530" s="27">
        <f t="shared" si="153"/>
        <v>0.96631162390064473</v>
      </c>
      <c r="P530" s="27">
        <f t="shared" si="154"/>
        <v>0.27919200683908052</v>
      </c>
      <c r="Q530" s="27">
        <f t="shared" si="155"/>
        <v>5</v>
      </c>
      <c r="R530" s="27">
        <f t="shared" si="156"/>
        <v>1.2</v>
      </c>
      <c r="S530" s="28">
        <f t="shared" si="199"/>
        <v>41</v>
      </c>
      <c r="T530" s="28">
        <f t="shared" si="157"/>
        <v>0.28892543557748485</v>
      </c>
      <c r="U530" s="27">
        <f t="shared" si="158"/>
        <v>0.15608807757159404</v>
      </c>
      <c r="V530" s="26">
        <v>0</v>
      </c>
      <c r="W530" s="28">
        <f t="shared" si="200"/>
        <v>5</v>
      </c>
      <c r="X530" s="27">
        <f t="shared" si="201"/>
        <v>35</v>
      </c>
      <c r="Y530" s="27">
        <f t="shared" si="202"/>
        <v>-5.1143419894114635</v>
      </c>
      <c r="Z530" s="28">
        <f t="shared" si="203"/>
        <v>1.5741825262164243E-7</v>
      </c>
      <c r="AA530" s="36">
        <f t="shared" si="204"/>
        <v>0.82</v>
      </c>
      <c r="AB530" s="36">
        <f t="shared" si="205"/>
        <v>0</v>
      </c>
      <c r="AC530" s="36">
        <f t="shared" si="206"/>
        <v>1</v>
      </c>
      <c r="AD530" s="37"/>
      <c r="AE530" s="37"/>
      <c r="AF530" s="37">
        <v>6.3360739096203572E-2</v>
      </c>
      <c r="AG530" s="37">
        <v>6.8555166560539671E-2</v>
      </c>
    </row>
    <row r="531" spans="1:33" x14ac:dyDescent="0.3">
      <c r="A531" s="42"/>
      <c r="B531" s="42"/>
      <c r="C531" s="42"/>
      <c r="D531" s="26">
        <v>7.6</v>
      </c>
      <c r="E531" s="26">
        <v>8.6</v>
      </c>
      <c r="F531" s="26">
        <v>13</v>
      </c>
      <c r="G531" s="26">
        <v>57</v>
      </c>
      <c r="H531" s="26">
        <v>0.38</v>
      </c>
      <c r="I531" s="26">
        <v>206.1</v>
      </c>
      <c r="J531" s="26">
        <v>128.6</v>
      </c>
      <c r="K531" s="28">
        <f t="shared" si="151"/>
        <v>1.6026438569206842</v>
      </c>
      <c r="L531" s="26">
        <v>0.37</v>
      </c>
      <c r="M531" s="27"/>
      <c r="N531" s="27">
        <f t="shared" si="152"/>
        <v>0.93420999999999998</v>
      </c>
      <c r="O531" s="27">
        <f t="shared" si="153"/>
        <v>0.96631162390064473</v>
      </c>
      <c r="P531" s="27">
        <f t="shared" si="154"/>
        <v>0.36980986164074647</v>
      </c>
      <c r="Q531" s="27">
        <f t="shared" si="155"/>
        <v>5</v>
      </c>
      <c r="R531" s="27">
        <f t="shared" si="156"/>
        <v>1.2</v>
      </c>
      <c r="S531" s="28">
        <f t="shared" si="199"/>
        <v>20.6</v>
      </c>
      <c r="T531" s="28">
        <f t="shared" si="157"/>
        <v>0.38270248695546061</v>
      </c>
      <c r="U531" s="27">
        <f t="shared" si="158"/>
        <v>0.2230130964604535</v>
      </c>
      <c r="V531" s="26">
        <v>1</v>
      </c>
      <c r="W531" s="28">
        <f t="shared" si="200"/>
        <v>0.58273228960335455</v>
      </c>
      <c r="X531" s="27">
        <f t="shared" si="201"/>
        <v>35</v>
      </c>
      <c r="Y531" s="27">
        <f t="shared" si="202"/>
        <v>5.2413393469656029</v>
      </c>
      <c r="Z531" s="28">
        <f t="shared" si="203"/>
        <v>0.99999992029238272</v>
      </c>
      <c r="AA531" s="36">
        <f t="shared" si="204"/>
        <v>0.41200000000000003</v>
      </c>
      <c r="AB531" s="36">
        <f t="shared" si="205"/>
        <v>1</v>
      </c>
      <c r="AC531" s="36">
        <f t="shared" si="206"/>
        <v>0</v>
      </c>
      <c r="AD531" s="37"/>
      <c r="AE531" s="37"/>
      <c r="AF531" s="37">
        <v>0.91685092775514843</v>
      </c>
      <c r="AG531" s="37">
        <v>0.82955823961768071</v>
      </c>
    </row>
    <row r="532" spans="1:33" x14ac:dyDescent="0.3">
      <c r="A532" s="42"/>
      <c r="B532" s="42"/>
      <c r="C532" s="42"/>
      <c r="D532" s="26">
        <v>7.6</v>
      </c>
      <c r="E532" s="26">
        <v>10.199999999999999</v>
      </c>
      <c r="F532" s="26">
        <v>18</v>
      </c>
      <c r="G532" s="26">
        <v>38</v>
      </c>
      <c r="H532" s="26">
        <v>0.38</v>
      </c>
      <c r="I532" s="26">
        <v>237.1</v>
      </c>
      <c r="J532" s="26">
        <v>143.9</v>
      </c>
      <c r="K532" s="28">
        <f t="shared" si="151"/>
        <v>1.6476719944405835</v>
      </c>
      <c r="L532" s="26">
        <v>0.37</v>
      </c>
      <c r="M532" s="27"/>
      <c r="N532" s="27">
        <f t="shared" si="152"/>
        <v>0.90165999999999991</v>
      </c>
      <c r="O532" s="27">
        <f t="shared" si="153"/>
        <v>0.96631162390064473</v>
      </c>
      <c r="P532" s="27">
        <f t="shared" si="154"/>
        <v>0.36695306283530227</v>
      </c>
      <c r="Q532" s="27">
        <f t="shared" si="155"/>
        <v>5</v>
      </c>
      <c r="R532" s="27">
        <f t="shared" si="156"/>
        <v>1.2</v>
      </c>
      <c r="S532" s="28">
        <f t="shared" si="199"/>
        <v>26.599999999999998</v>
      </c>
      <c r="T532" s="28">
        <f t="shared" si="157"/>
        <v>0.37974609200502801</v>
      </c>
      <c r="U532" s="27">
        <f t="shared" si="158"/>
        <v>0.32768912298947134</v>
      </c>
      <c r="V532" s="26">
        <v>1</v>
      </c>
      <c r="W532" s="28">
        <f t="shared" si="200"/>
        <v>0.86291637988767655</v>
      </c>
      <c r="X532" s="27">
        <f t="shared" si="201"/>
        <v>35</v>
      </c>
      <c r="Y532" s="27">
        <f t="shared" si="202"/>
        <v>3.2460158394030381</v>
      </c>
      <c r="Z532" s="28">
        <f t="shared" si="203"/>
        <v>0.99941483836098066</v>
      </c>
      <c r="AA532" s="36">
        <f t="shared" si="204"/>
        <v>0.53199999999999992</v>
      </c>
      <c r="AB532" s="36">
        <f t="shared" si="205"/>
        <v>1</v>
      </c>
      <c r="AC532" s="36">
        <f t="shared" si="206"/>
        <v>0</v>
      </c>
      <c r="AD532" s="37"/>
      <c r="AE532" s="37"/>
      <c r="AF532" s="37">
        <v>0.75052306740137531</v>
      </c>
      <c r="AG532" s="37">
        <v>0.62219618054805448</v>
      </c>
    </row>
    <row r="533" spans="1:33" x14ac:dyDescent="0.3">
      <c r="A533" s="42"/>
      <c r="B533" s="42"/>
      <c r="C533" s="42"/>
      <c r="D533" s="26">
        <v>7.6</v>
      </c>
      <c r="E533" s="26">
        <v>13.2</v>
      </c>
      <c r="F533" s="26">
        <v>33</v>
      </c>
      <c r="G533" s="26">
        <v>58</v>
      </c>
      <c r="H533" s="26">
        <v>0.38</v>
      </c>
      <c r="I533" s="26">
        <v>299.8</v>
      </c>
      <c r="J533" s="26">
        <v>177.2</v>
      </c>
      <c r="K533" s="28">
        <f t="shared" si="151"/>
        <v>1.6918735891647858</v>
      </c>
      <c r="L533" s="26">
        <v>0.35</v>
      </c>
      <c r="M533" s="27"/>
      <c r="N533" s="27">
        <f t="shared" si="152"/>
        <v>0.82155999999999996</v>
      </c>
      <c r="O533" s="27">
        <f t="shared" si="153"/>
        <v>0.96631162390064473</v>
      </c>
      <c r="P533" s="27">
        <f t="shared" si="154"/>
        <v>0.34332398948081272</v>
      </c>
      <c r="Q533" s="27">
        <f t="shared" si="155"/>
        <v>5</v>
      </c>
      <c r="R533" s="27">
        <f t="shared" si="156"/>
        <v>1.2</v>
      </c>
      <c r="S533" s="28">
        <f t="shared" si="199"/>
        <v>44.6</v>
      </c>
      <c r="T533" s="28">
        <f t="shared" si="157"/>
        <v>0.35529324183738992</v>
      </c>
      <c r="U533" s="27">
        <f t="shared" si="158"/>
        <v>0.23123814690175304</v>
      </c>
      <c r="V533" s="26">
        <v>0</v>
      </c>
      <c r="W533" s="28">
        <f t="shared" si="200"/>
        <v>5</v>
      </c>
      <c r="X533" s="27">
        <f t="shared" si="201"/>
        <v>35</v>
      </c>
      <c r="Y533" s="27">
        <f t="shared" si="202"/>
        <v>-3.1304201680399544</v>
      </c>
      <c r="Z533" s="28">
        <f t="shared" si="203"/>
        <v>8.7278218405086386E-4</v>
      </c>
      <c r="AA533" s="36">
        <f t="shared" si="204"/>
        <v>0.89200000000000002</v>
      </c>
      <c r="AB533" s="36">
        <f t="shared" si="205"/>
        <v>0</v>
      </c>
      <c r="AC533" s="36">
        <f t="shared" si="206"/>
        <v>1</v>
      </c>
      <c r="AD533" s="37"/>
      <c r="AE533" s="37"/>
      <c r="AF533" s="37">
        <v>4.8969958565226748E-2</v>
      </c>
      <c r="AG533" s="37">
        <v>0.18122193150605845</v>
      </c>
    </row>
    <row r="534" spans="1:33" x14ac:dyDescent="0.3">
      <c r="A534" s="42"/>
      <c r="B534" s="42"/>
      <c r="C534" s="42"/>
      <c r="D534" s="26">
        <v>7.6</v>
      </c>
      <c r="E534" s="26">
        <v>8.8000000000000007</v>
      </c>
      <c r="F534" s="26">
        <v>14</v>
      </c>
      <c r="G534" s="26">
        <v>43</v>
      </c>
      <c r="H534" s="26">
        <v>0.38</v>
      </c>
      <c r="I534" s="26">
        <v>161.1</v>
      </c>
      <c r="J534" s="26">
        <v>123.8</v>
      </c>
      <c r="K534" s="28">
        <f t="shared" si="151"/>
        <v>1.301292407108239</v>
      </c>
      <c r="L534" s="26">
        <v>0.3</v>
      </c>
      <c r="M534" s="27"/>
      <c r="N534" s="27">
        <f t="shared" si="152"/>
        <v>0.93267999999999995</v>
      </c>
      <c r="O534" s="27">
        <f t="shared" si="153"/>
        <v>0.96631162390064473</v>
      </c>
      <c r="P534" s="27">
        <f t="shared" si="154"/>
        <v>0.29978128235864299</v>
      </c>
      <c r="Q534" s="27">
        <f t="shared" si="155"/>
        <v>5</v>
      </c>
      <c r="R534" s="27">
        <f t="shared" si="156"/>
        <v>1.2</v>
      </c>
      <c r="S534" s="28">
        <f t="shared" ref="S534:S567" si="207">IF(Q534+R534*F534&lt;=50,Q534+R534*F534,50)</f>
        <v>21.8</v>
      </c>
      <c r="T534" s="28">
        <f t="shared" si="157"/>
        <v>0.3102325118977004</v>
      </c>
      <c r="U534" s="27">
        <f t="shared" si="158"/>
        <v>0.23917156177661986</v>
      </c>
      <c r="V534" s="26">
        <v>1</v>
      </c>
      <c r="W534" s="28">
        <f t="shared" ref="W534:W567" si="208">IF(S534&lt;=30,U534/T534,5)</f>
        <v>0.77094293023513605</v>
      </c>
      <c r="X534" s="27">
        <f t="shared" ref="X534:X567" si="209">IF(G534&lt;5,5,IF(G534&gt;35,35,G534))</f>
        <v>35</v>
      </c>
      <c r="Y534" s="27">
        <f t="shared" ref="Y534:Y567" si="210">-(F534*(1+0.004*X534)-13.32*LN(P534)-29.53*LN(D534)-3.7*LN(J534/100)+0.05*X534+16.85)/2.7</f>
        <v>3.7313055291573169</v>
      </c>
      <c r="Z534" s="28">
        <f t="shared" ref="Z534:Z567" si="211">_xlfn.NORM.S.DIST(Y534,TRUE)</f>
        <v>0.99990475498535392</v>
      </c>
      <c r="AA534" s="36">
        <f t="shared" ref="AA534:AA567" si="212">S534/50</f>
        <v>0.436</v>
      </c>
      <c r="AB534" s="36">
        <f t="shared" ref="AB534:AB567" si="213">IF(AND(V534=1,W534&lt;=1),1,0)</f>
        <v>1</v>
      </c>
      <c r="AC534" s="36">
        <f t="shared" ref="AC534:AC567" si="214">IF(AND(V534=0,W534&gt;1),1,0)</f>
        <v>0</v>
      </c>
      <c r="AD534" s="37"/>
      <c r="AE534" s="37"/>
      <c r="AF534" s="37">
        <v>0.58497634420722178</v>
      </c>
      <c r="AG534" s="37">
        <v>0.53661357622202488</v>
      </c>
    </row>
    <row r="535" spans="1:33" x14ac:dyDescent="0.3">
      <c r="A535" s="42"/>
      <c r="B535" s="42"/>
      <c r="C535" s="42"/>
      <c r="D535" s="26">
        <v>7.6</v>
      </c>
      <c r="E535" s="26">
        <v>10.199999999999999</v>
      </c>
      <c r="F535" s="26">
        <v>18</v>
      </c>
      <c r="G535" s="26">
        <v>55</v>
      </c>
      <c r="H535" s="26">
        <v>0.38</v>
      </c>
      <c r="I535" s="26">
        <v>189.6</v>
      </c>
      <c r="J535" s="26">
        <v>138.6</v>
      </c>
      <c r="K535" s="28">
        <f t="shared" si="151"/>
        <v>1.3679653679653681</v>
      </c>
      <c r="L535" s="26">
        <v>0.31</v>
      </c>
      <c r="M535" s="27"/>
      <c r="N535" s="27">
        <f t="shared" si="152"/>
        <v>0.90165999999999991</v>
      </c>
      <c r="O535" s="27">
        <f t="shared" si="153"/>
        <v>0.96631162390064473</v>
      </c>
      <c r="P535" s="27">
        <f t="shared" si="154"/>
        <v>0.30465959445887442</v>
      </c>
      <c r="Q535" s="27">
        <f t="shared" si="155"/>
        <v>5</v>
      </c>
      <c r="R535" s="27">
        <f t="shared" si="156"/>
        <v>1.2</v>
      </c>
      <c r="S535" s="28">
        <f t="shared" si="207"/>
        <v>26.599999999999998</v>
      </c>
      <c r="T535" s="28">
        <f t="shared" si="157"/>
        <v>0.31528089585539254</v>
      </c>
      <c r="U535" s="27">
        <f t="shared" si="158"/>
        <v>0.32768912298947134</v>
      </c>
      <c r="V535" s="26">
        <v>0</v>
      </c>
      <c r="W535" s="28">
        <f t="shared" si="208"/>
        <v>1.0393561021209796</v>
      </c>
      <c r="X535" s="27">
        <f t="shared" si="209"/>
        <v>35</v>
      </c>
      <c r="Y535" s="27">
        <f t="shared" si="210"/>
        <v>2.2767988096871492</v>
      </c>
      <c r="Z535" s="28">
        <f t="shared" si="211"/>
        <v>0.98860087867700164</v>
      </c>
      <c r="AA535" s="36">
        <f t="shared" si="212"/>
        <v>0.53199999999999992</v>
      </c>
      <c r="AB535" s="36">
        <f t="shared" si="213"/>
        <v>0</v>
      </c>
      <c r="AC535" s="36">
        <f t="shared" si="214"/>
        <v>1</v>
      </c>
      <c r="AD535" s="37"/>
      <c r="AE535" s="37"/>
      <c r="AF535" s="37">
        <v>9.8498541295584552E-2</v>
      </c>
      <c r="AG535" s="37">
        <v>0.25483058568242811</v>
      </c>
    </row>
    <row r="536" spans="1:33" x14ac:dyDescent="0.3">
      <c r="A536" s="42"/>
      <c r="B536" s="42"/>
      <c r="C536" s="42"/>
      <c r="D536" s="26">
        <v>7.6</v>
      </c>
      <c r="E536" s="26">
        <v>11.8</v>
      </c>
      <c r="F536" s="26">
        <v>13</v>
      </c>
      <c r="G536" s="26">
        <v>85</v>
      </c>
      <c r="H536" s="26">
        <v>0.38</v>
      </c>
      <c r="I536" s="26">
        <v>221.9</v>
      </c>
      <c r="J536" s="26">
        <v>155.19999999999999</v>
      </c>
      <c r="K536" s="28">
        <f t="shared" si="151"/>
        <v>1.4297680412371137</v>
      </c>
      <c r="L536" s="26">
        <v>0.31</v>
      </c>
      <c r="M536" s="27"/>
      <c r="N536" s="27">
        <f t="shared" si="152"/>
        <v>0.85893999999999981</v>
      </c>
      <c r="O536" s="27">
        <f t="shared" si="153"/>
        <v>0.96631162390064473</v>
      </c>
      <c r="P536" s="27">
        <f t="shared" si="154"/>
        <v>0.30333698545103094</v>
      </c>
      <c r="Q536" s="27">
        <f t="shared" si="155"/>
        <v>5</v>
      </c>
      <c r="R536" s="27">
        <f t="shared" si="156"/>
        <v>1.2</v>
      </c>
      <c r="S536" s="28">
        <f t="shared" si="207"/>
        <v>20.6</v>
      </c>
      <c r="T536" s="28">
        <f t="shared" si="157"/>
        <v>0.31391217692960277</v>
      </c>
      <c r="U536" s="27">
        <f t="shared" si="158"/>
        <v>0.2230130964604535</v>
      </c>
      <c r="V536" s="26">
        <v>0</v>
      </c>
      <c r="W536" s="28">
        <f t="shared" si="208"/>
        <v>0.71043149278807971</v>
      </c>
      <c r="X536" s="27">
        <f t="shared" si="209"/>
        <v>35</v>
      </c>
      <c r="Y536" s="27">
        <f t="shared" si="210"/>
        <v>4.5214661254032569</v>
      </c>
      <c r="Z536" s="28">
        <f t="shared" si="211"/>
        <v>0.99999692936056406</v>
      </c>
      <c r="AA536" s="36">
        <f t="shared" si="212"/>
        <v>0.41200000000000003</v>
      </c>
      <c r="AB536" s="36">
        <f t="shared" si="213"/>
        <v>0</v>
      </c>
      <c r="AC536" s="36">
        <f t="shared" si="214"/>
        <v>0</v>
      </c>
      <c r="AD536" s="37"/>
      <c r="AE536" s="37"/>
      <c r="AF536" s="37">
        <v>0.17668595037587173</v>
      </c>
      <c r="AG536" s="37">
        <v>0.34823924845115811</v>
      </c>
    </row>
    <row r="537" spans="1:33" x14ac:dyDescent="0.3">
      <c r="A537" s="42"/>
      <c r="B537" s="42"/>
      <c r="C537" s="42"/>
      <c r="D537" s="26">
        <v>7.6</v>
      </c>
      <c r="E537" s="26">
        <v>13.2</v>
      </c>
      <c r="F537" s="26">
        <v>17</v>
      </c>
      <c r="G537" s="26">
        <v>80</v>
      </c>
      <c r="H537" s="26">
        <v>0.38</v>
      </c>
      <c r="I537" s="26">
        <v>250.4</v>
      </c>
      <c r="J537" s="26">
        <v>169.9</v>
      </c>
      <c r="K537" s="28">
        <f t="shared" si="151"/>
        <v>1.4738081224249557</v>
      </c>
      <c r="L537" s="26">
        <v>0.3</v>
      </c>
      <c r="M537" s="27"/>
      <c r="N537" s="27">
        <f t="shared" si="152"/>
        <v>0.82155999999999996</v>
      </c>
      <c r="O537" s="27">
        <f t="shared" si="153"/>
        <v>0.96631162390064473</v>
      </c>
      <c r="P537" s="27">
        <f t="shared" si="154"/>
        <v>0.29907298486168338</v>
      </c>
      <c r="Q537" s="27">
        <f t="shared" si="155"/>
        <v>5</v>
      </c>
      <c r="R537" s="27">
        <f t="shared" si="156"/>
        <v>1.2</v>
      </c>
      <c r="S537" s="28">
        <f t="shared" si="207"/>
        <v>25.4</v>
      </c>
      <c r="T537" s="28">
        <f t="shared" si="157"/>
        <v>0.30949952113215373</v>
      </c>
      <c r="U537" s="27">
        <f t="shared" si="158"/>
        <v>0.29998649577601666</v>
      </c>
      <c r="V537" s="26">
        <v>0</v>
      </c>
      <c r="W537" s="28">
        <f t="shared" si="208"/>
        <v>0.96926319846525677</v>
      </c>
      <c r="X537" s="27">
        <f t="shared" si="209"/>
        <v>35</v>
      </c>
      <c r="Y537" s="27">
        <f t="shared" si="210"/>
        <v>2.886749707778101</v>
      </c>
      <c r="Z537" s="28">
        <f t="shared" si="211"/>
        <v>0.99805378130627131</v>
      </c>
      <c r="AA537" s="36">
        <f t="shared" si="212"/>
        <v>0.50800000000000001</v>
      </c>
      <c r="AB537" s="36">
        <f t="shared" si="213"/>
        <v>0</v>
      </c>
      <c r="AC537" s="36">
        <f t="shared" si="214"/>
        <v>0</v>
      </c>
      <c r="AD537" s="37"/>
      <c r="AE537" s="37"/>
      <c r="AF537" s="37">
        <v>0.28847944197331998</v>
      </c>
      <c r="AG537" s="37">
        <v>0.38095034923751547</v>
      </c>
    </row>
    <row r="538" spans="1:33" x14ac:dyDescent="0.3">
      <c r="A538" s="42"/>
      <c r="B538" s="42"/>
      <c r="C538" s="42"/>
      <c r="D538" s="26">
        <v>7.6</v>
      </c>
      <c r="E538" s="26">
        <v>14.8</v>
      </c>
      <c r="F538" s="26">
        <v>18</v>
      </c>
      <c r="G538" s="26">
        <v>97</v>
      </c>
      <c r="H538" s="26">
        <v>0.38</v>
      </c>
      <c r="I538" s="26">
        <v>282.2</v>
      </c>
      <c r="J538" s="26">
        <v>186.1</v>
      </c>
      <c r="K538" s="28">
        <f t="shared" si="151"/>
        <v>1.5163890381515315</v>
      </c>
      <c r="L538" s="26">
        <v>0.28999999999999998</v>
      </c>
      <c r="M538" s="27"/>
      <c r="N538" s="27">
        <f t="shared" si="152"/>
        <v>0.77883999999999987</v>
      </c>
      <c r="O538" s="27">
        <f t="shared" si="153"/>
        <v>0.96631162390064473</v>
      </c>
      <c r="P538" s="27">
        <f t="shared" si="154"/>
        <v>0.29171303630306283</v>
      </c>
      <c r="Q538" s="27">
        <f t="shared" si="155"/>
        <v>5</v>
      </c>
      <c r="R538" s="27">
        <f t="shared" si="156"/>
        <v>1.2</v>
      </c>
      <c r="S538" s="28">
        <f t="shared" si="207"/>
        <v>26.599999999999998</v>
      </c>
      <c r="T538" s="28">
        <f t="shared" si="157"/>
        <v>0.30188298379928885</v>
      </c>
      <c r="U538" s="27">
        <f t="shared" si="158"/>
        <v>0.32768912298947134</v>
      </c>
      <c r="V538" s="26">
        <v>0</v>
      </c>
      <c r="W538" s="28">
        <f t="shared" si="208"/>
        <v>1.085483914546638</v>
      </c>
      <c r="X538" s="27">
        <f t="shared" si="209"/>
        <v>35</v>
      </c>
      <c r="Y538" s="27">
        <f t="shared" si="210"/>
        <v>2.466408552519606</v>
      </c>
      <c r="Z538" s="28">
        <f t="shared" si="211"/>
        <v>0.99317622141363149</v>
      </c>
      <c r="AA538" s="36">
        <f t="shared" si="212"/>
        <v>0.53199999999999992</v>
      </c>
      <c r="AB538" s="36">
        <f t="shared" si="213"/>
        <v>0</v>
      </c>
      <c r="AC538" s="36">
        <f t="shared" si="214"/>
        <v>1</v>
      </c>
      <c r="AD538" s="37"/>
      <c r="AE538" s="37"/>
      <c r="AF538" s="37">
        <v>0.11377065922132848</v>
      </c>
      <c r="AG538" s="37">
        <v>0.25317946550019371</v>
      </c>
    </row>
    <row r="539" spans="1:33" x14ac:dyDescent="0.3">
      <c r="A539" s="42"/>
      <c r="B539" s="42"/>
      <c r="C539" s="42"/>
      <c r="D539" s="26">
        <v>7.6</v>
      </c>
      <c r="E539" s="26">
        <v>17.8</v>
      </c>
      <c r="F539" s="26">
        <v>31</v>
      </c>
      <c r="G539" s="26">
        <v>80</v>
      </c>
      <c r="H539" s="26">
        <v>0.38</v>
      </c>
      <c r="I539" s="26">
        <v>342.5</v>
      </c>
      <c r="J539" s="26">
        <v>217</v>
      </c>
      <c r="K539" s="28">
        <f t="shared" si="151"/>
        <v>1.5783410138248848</v>
      </c>
      <c r="L539" s="26">
        <v>0.27</v>
      </c>
      <c r="M539" s="27"/>
      <c r="N539" s="27">
        <f t="shared" si="152"/>
        <v>0.69873999999999992</v>
      </c>
      <c r="O539" s="27">
        <f t="shared" si="153"/>
        <v>0.96631162390064473</v>
      </c>
      <c r="P539" s="27">
        <f t="shared" si="154"/>
        <v>0.27240395000000001</v>
      </c>
      <c r="Q539" s="27">
        <f t="shared" si="155"/>
        <v>5</v>
      </c>
      <c r="R539" s="27">
        <f t="shared" si="156"/>
        <v>1.2</v>
      </c>
      <c r="S539" s="28">
        <f t="shared" si="207"/>
        <v>42.199999999999996</v>
      </c>
      <c r="T539" s="28">
        <f t="shared" si="157"/>
        <v>0.28190072773874481</v>
      </c>
      <c r="U539" s="27">
        <f t="shared" si="158"/>
        <v>0.1858706372798756</v>
      </c>
      <c r="V539" s="26">
        <v>0</v>
      </c>
      <c r="W539" s="28">
        <f t="shared" si="208"/>
        <v>5</v>
      </c>
      <c r="X539" s="27">
        <f t="shared" si="209"/>
        <v>35</v>
      </c>
      <c r="Y539" s="27">
        <f t="shared" si="210"/>
        <v>-3.1498301984555646</v>
      </c>
      <c r="Z539" s="28">
        <f t="shared" si="211"/>
        <v>8.1682690913418275E-4</v>
      </c>
      <c r="AA539" s="36">
        <f t="shared" si="212"/>
        <v>0.84399999999999986</v>
      </c>
      <c r="AB539" s="36">
        <f t="shared" si="213"/>
        <v>0</v>
      </c>
      <c r="AC539" s="36">
        <f t="shared" si="214"/>
        <v>1</v>
      </c>
      <c r="AD539" s="37"/>
      <c r="AE539" s="37"/>
      <c r="AF539" s="37">
        <v>4.3564560570675266E-2</v>
      </c>
      <c r="AG539" s="37">
        <v>6.6421956837138724E-2</v>
      </c>
    </row>
    <row r="540" spans="1:33" x14ac:dyDescent="0.3">
      <c r="A540" s="42"/>
      <c r="B540" s="42"/>
      <c r="C540" s="42"/>
      <c r="D540" s="26">
        <v>7.6</v>
      </c>
      <c r="E540" s="26">
        <v>10.199999999999999</v>
      </c>
      <c r="F540" s="26">
        <v>5</v>
      </c>
      <c r="G540" s="26">
        <v>73</v>
      </c>
      <c r="H540" s="26">
        <v>0.38</v>
      </c>
      <c r="I540" s="26">
        <v>208</v>
      </c>
      <c r="J540" s="26">
        <v>122.7</v>
      </c>
      <c r="K540" s="28">
        <f t="shared" si="151"/>
        <v>1.6951915240423798</v>
      </c>
      <c r="L540" s="26">
        <v>0.38</v>
      </c>
      <c r="M540" s="27"/>
      <c r="N540" s="27">
        <f t="shared" si="152"/>
        <v>0.90165999999999991</v>
      </c>
      <c r="O540" s="27">
        <f t="shared" si="153"/>
        <v>0.96631162390064473</v>
      </c>
      <c r="P540" s="27">
        <f t="shared" si="154"/>
        <v>0.37753613822330889</v>
      </c>
      <c r="Q540" s="27">
        <f t="shared" si="155"/>
        <v>5</v>
      </c>
      <c r="R540" s="27">
        <f t="shared" si="156"/>
        <v>1.2</v>
      </c>
      <c r="S540" s="28">
        <f t="shared" si="207"/>
        <v>11</v>
      </c>
      <c r="T540" s="28">
        <f t="shared" si="157"/>
        <v>0.39069812355080064</v>
      </c>
      <c r="U540" s="27">
        <f t="shared" si="158"/>
        <v>0.12204090780370019</v>
      </c>
      <c r="V540" s="26">
        <v>0</v>
      </c>
      <c r="W540" s="28">
        <f t="shared" si="208"/>
        <v>0.31236625017430314</v>
      </c>
      <c r="X540" s="27">
        <f t="shared" si="209"/>
        <v>35</v>
      </c>
      <c r="Y540" s="27">
        <f t="shared" si="210"/>
        <v>8.6567664749765783</v>
      </c>
      <c r="Z540" s="28">
        <f t="shared" si="211"/>
        <v>1</v>
      </c>
      <c r="AA540" s="36">
        <f t="shared" si="212"/>
        <v>0.22</v>
      </c>
      <c r="AB540" s="36">
        <f t="shared" si="213"/>
        <v>0</v>
      </c>
      <c r="AC540" s="36">
        <f t="shared" si="214"/>
        <v>0</v>
      </c>
      <c r="AD540" s="37"/>
      <c r="AE540" s="37"/>
      <c r="AF540" s="37">
        <v>0.52456191133440067</v>
      </c>
      <c r="AG540" s="37">
        <v>0.56489733253395991</v>
      </c>
    </row>
    <row r="541" spans="1:33" x14ac:dyDescent="0.3">
      <c r="A541" s="42"/>
      <c r="B541" s="42"/>
      <c r="C541" s="42"/>
      <c r="D541" s="26">
        <v>7.6</v>
      </c>
      <c r="E541" s="26">
        <v>10.8</v>
      </c>
      <c r="F541" s="26">
        <v>4</v>
      </c>
      <c r="G541" s="26">
        <v>97</v>
      </c>
      <c r="H541" s="26">
        <v>0.38</v>
      </c>
      <c r="I541" s="26">
        <v>220.2</v>
      </c>
      <c r="J541" s="26">
        <v>129</v>
      </c>
      <c r="K541" s="28">
        <f t="shared" si="151"/>
        <v>1.7069767441860464</v>
      </c>
      <c r="L541" s="26">
        <v>0.38</v>
      </c>
      <c r="M541" s="27"/>
      <c r="N541" s="27">
        <f t="shared" si="152"/>
        <v>0.88563999999999987</v>
      </c>
      <c r="O541" s="27">
        <f t="shared" si="153"/>
        <v>0.96631162390064473</v>
      </c>
      <c r="P541" s="27">
        <f t="shared" si="154"/>
        <v>0.37340642027906973</v>
      </c>
      <c r="Q541" s="27">
        <f t="shared" si="155"/>
        <v>5</v>
      </c>
      <c r="R541" s="27">
        <f t="shared" si="156"/>
        <v>1.2</v>
      </c>
      <c r="S541" s="28">
        <f t="shared" si="207"/>
        <v>9.8000000000000007</v>
      </c>
      <c r="T541" s="28">
        <f t="shared" si="157"/>
        <v>0.38642443187402142</v>
      </c>
      <c r="U541" s="27">
        <f t="shared" si="158"/>
        <v>0.11136001398239161</v>
      </c>
      <c r="V541" s="26">
        <v>0</v>
      </c>
      <c r="W541" s="28">
        <f t="shared" si="208"/>
        <v>0.28818057244034762</v>
      </c>
      <c r="X541" s="27">
        <f t="shared" si="209"/>
        <v>35</v>
      </c>
      <c r="Y541" s="27">
        <f t="shared" si="210"/>
        <v>9.0933421245755355</v>
      </c>
      <c r="Z541" s="28">
        <f t="shared" si="211"/>
        <v>1</v>
      </c>
      <c r="AA541" s="36">
        <f t="shared" si="212"/>
        <v>0.19600000000000001</v>
      </c>
      <c r="AB541" s="36">
        <f t="shared" si="213"/>
        <v>0</v>
      </c>
      <c r="AC541" s="36">
        <f t="shared" si="214"/>
        <v>0</v>
      </c>
      <c r="AD541" s="37"/>
      <c r="AE541" s="37"/>
      <c r="AF541" s="37">
        <v>0.4098805873866912</v>
      </c>
      <c r="AG541" s="37">
        <v>0.55319286347543473</v>
      </c>
    </row>
    <row r="542" spans="1:33" x14ac:dyDescent="0.3">
      <c r="A542" s="43"/>
      <c r="B542" s="43"/>
      <c r="C542" s="43"/>
      <c r="D542" s="26">
        <v>7.6</v>
      </c>
      <c r="E542" s="26">
        <v>11.8</v>
      </c>
      <c r="F542" s="26">
        <v>16</v>
      </c>
      <c r="G542" s="26">
        <v>98</v>
      </c>
      <c r="H542" s="26">
        <v>0.38</v>
      </c>
      <c r="I542" s="26">
        <v>240.3</v>
      </c>
      <c r="J542" s="26">
        <v>139.30000000000001</v>
      </c>
      <c r="K542" s="28">
        <f t="shared" si="151"/>
        <v>1.72505384063173</v>
      </c>
      <c r="L542" s="26">
        <v>0.37</v>
      </c>
      <c r="M542" s="27"/>
      <c r="N542" s="27">
        <f t="shared" si="152"/>
        <v>0.85893999999999981</v>
      </c>
      <c r="O542" s="27">
        <f t="shared" si="153"/>
        <v>0.96631162390064473</v>
      </c>
      <c r="P542" s="27">
        <f t="shared" si="154"/>
        <v>0.36598428323043786</v>
      </c>
      <c r="Q542" s="27">
        <f t="shared" si="155"/>
        <v>5</v>
      </c>
      <c r="R542" s="27">
        <f t="shared" si="156"/>
        <v>1.2</v>
      </c>
      <c r="S542" s="28">
        <f t="shared" si="207"/>
        <v>24.2</v>
      </c>
      <c r="T542" s="28">
        <f t="shared" si="157"/>
        <v>0.37874353798321692</v>
      </c>
      <c r="U542" s="27">
        <f t="shared" si="158"/>
        <v>0.27690710007315766</v>
      </c>
      <c r="V542" s="26">
        <v>0</v>
      </c>
      <c r="W542" s="28">
        <f t="shared" si="208"/>
        <v>0.73112032893727708</v>
      </c>
      <c r="X542" s="27">
        <f t="shared" si="209"/>
        <v>35</v>
      </c>
      <c r="Y542" s="27">
        <f t="shared" si="210"/>
        <v>4.0328971476014503</v>
      </c>
      <c r="Z542" s="28">
        <f t="shared" si="211"/>
        <v>0.99997245330160234</v>
      </c>
      <c r="AA542" s="36">
        <f t="shared" si="212"/>
        <v>0.48399999999999999</v>
      </c>
      <c r="AB542" s="36">
        <f t="shared" si="213"/>
        <v>0</v>
      </c>
      <c r="AC542" s="36">
        <f t="shared" si="214"/>
        <v>0</v>
      </c>
      <c r="AD542" s="37"/>
      <c r="AE542" s="37"/>
      <c r="AF542" s="37">
        <v>0.37150264322915005</v>
      </c>
      <c r="AG542" s="37">
        <v>0.37147778232782136</v>
      </c>
    </row>
    <row r="543" spans="1:33" x14ac:dyDescent="0.3">
      <c r="A543" s="41" t="s">
        <v>17</v>
      </c>
      <c r="B543" s="41">
        <v>1999</v>
      </c>
      <c r="C543" s="41" t="s">
        <v>16</v>
      </c>
      <c r="D543" s="26">
        <v>7.6</v>
      </c>
      <c r="E543" s="26">
        <v>13.2</v>
      </c>
      <c r="F543" s="26">
        <v>14</v>
      </c>
      <c r="G543" s="26">
        <v>96</v>
      </c>
      <c r="H543" s="26">
        <v>0.38</v>
      </c>
      <c r="I543" s="26">
        <v>267.39999999999998</v>
      </c>
      <c r="J543" s="26">
        <v>152.69999999999999</v>
      </c>
      <c r="K543" s="28">
        <f t="shared" si="151"/>
        <v>1.7511460379829731</v>
      </c>
      <c r="L543" s="26">
        <v>0.36</v>
      </c>
      <c r="M543" s="27"/>
      <c r="N543" s="27">
        <f t="shared" si="152"/>
        <v>0.82155999999999996</v>
      </c>
      <c r="O543" s="27">
        <f t="shared" si="153"/>
        <v>0.96631162390064473</v>
      </c>
      <c r="P543" s="27">
        <f t="shared" si="154"/>
        <v>0.35535187012442698</v>
      </c>
      <c r="Q543" s="27">
        <f t="shared" si="155"/>
        <v>5</v>
      </c>
      <c r="R543" s="27">
        <f t="shared" si="156"/>
        <v>1.2</v>
      </c>
      <c r="S543" s="28">
        <f t="shared" si="207"/>
        <v>21.8</v>
      </c>
      <c r="T543" s="28">
        <f t="shared" si="157"/>
        <v>0.367740448666034</v>
      </c>
      <c r="U543" s="27">
        <f t="shared" si="158"/>
        <v>0.23917156177661986</v>
      </c>
      <c r="V543" s="26">
        <v>0</v>
      </c>
      <c r="W543" s="28">
        <f t="shared" si="208"/>
        <v>0.65038143789786129</v>
      </c>
      <c r="X543" s="27">
        <f t="shared" si="209"/>
        <v>35</v>
      </c>
      <c r="Y543" s="27">
        <f t="shared" si="210"/>
        <v>4.8577596311732263</v>
      </c>
      <c r="Z543" s="28">
        <f t="shared" si="211"/>
        <v>0.99999940639295382</v>
      </c>
      <c r="AA543" s="36">
        <f t="shared" si="212"/>
        <v>0.436</v>
      </c>
      <c r="AB543" s="36">
        <f t="shared" si="213"/>
        <v>0</v>
      </c>
      <c r="AC543" s="36">
        <f t="shared" si="214"/>
        <v>0</v>
      </c>
      <c r="AD543" s="37"/>
      <c r="AE543" s="37"/>
      <c r="AF543" s="37">
        <v>0.24612049300611991</v>
      </c>
      <c r="AG543" s="37">
        <v>0.39660229884307208</v>
      </c>
    </row>
    <row r="544" spans="1:33" x14ac:dyDescent="0.3">
      <c r="A544" s="42"/>
      <c r="B544" s="42"/>
      <c r="C544" s="42"/>
      <c r="D544" s="26">
        <v>7.6</v>
      </c>
      <c r="E544" s="26">
        <v>14.8</v>
      </c>
      <c r="F544" s="26">
        <v>18</v>
      </c>
      <c r="G544" s="26">
        <v>98</v>
      </c>
      <c r="H544" s="26">
        <v>0.38</v>
      </c>
      <c r="I544" s="26">
        <v>299.3</v>
      </c>
      <c r="J544" s="26">
        <v>168.9</v>
      </c>
      <c r="K544" s="28">
        <f t="shared" si="151"/>
        <v>1.7720544701006513</v>
      </c>
      <c r="L544" s="26">
        <v>0.34</v>
      </c>
      <c r="M544" s="27"/>
      <c r="N544" s="27">
        <f t="shared" si="152"/>
        <v>0.77883999999999987</v>
      </c>
      <c r="O544" s="27">
        <f t="shared" si="153"/>
        <v>0.96631162390064473</v>
      </c>
      <c r="P544" s="27">
        <f t="shared" si="154"/>
        <v>0.34089628516281822</v>
      </c>
      <c r="Q544" s="27">
        <f t="shared" si="155"/>
        <v>5</v>
      </c>
      <c r="R544" s="27">
        <f t="shared" si="156"/>
        <v>1.2</v>
      </c>
      <c r="S544" s="28">
        <f t="shared" si="207"/>
        <v>26.599999999999998</v>
      </c>
      <c r="T544" s="28">
        <f t="shared" si="157"/>
        <v>0.35278090083067121</v>
      </c>
      <c r="U544" s="27">
        <f t="shared" si="158"/>
        <v>0.32768912298947134</v>
      </c>
      <c r="V544" s="26">
        <v>0</v>
      </c>
      <c r="W544" s="28">
        <f t="shared" si="208"/>
        <v>0.92887433026527844</v>
      </c>
      <c r="X544" s="27">
        <f t="shared" si="209"/>
        <v>35</v>
      </c>
      <c r="Y544" s="27">
        <f t="shared" si="210"/>
        <v>3.1021650747667922</v>
      </c>
      <c r="Z544" s="28">
        <f t="shared" si="211"/>
        <v>0.99903944600607453</v>
      </c>
      <c r="AA544" s="36">
        <f t="shared" si="212"/>
        <v>0.53199999999999992</v>
      </c>
      <c r="AB544" s="36">
        <f t="shared" si="213"/>
        <v>0</v>
      </c>
      <c r="AC544" s="36">
        <f t="shared" si="214"/>
        <v>0</v>
      </c>
      <c r="AD544" s="37"/>
      <c r="AE544" s="37"/>
      <c r="AF544" s="37">
        <v>0.1478191744944766</v>
      </c>
      <c r="AG544" s="37">
        <v>0.31818583877122741</v>
      </c>
    </row>
    <row r="545" spans="1:33" x14ac:dyDescent="0.3">
      <c r="A545" s="42"/>
      <c r="B545" s="42"/>
      <c r="C545" s="42"/>
      <c r="D545" s="26">
        <v>7.6</v>
      </c>
      <c r="E545" s="26">
        <v>16.2</v>
      </c>
      <c r="F545" s="26">
        <v>18</v>
      </c>
      <c r="G545" s="26">
        <v>99</v>
      </c>
      <c r="H545" s="26">
        <v>0.38</v>
      </c>
      <c r="I545" s="26">
        <v>326.39999999999998</v>
      </c>
      <c r="J545" s="26">
        <v>182.2</v>
      </c>
      <c r="K545" s="28">
        <f t="shared" si="151"/>
        <v>1.7914379802414928</v>
      </c>
      <c r="L545" s="26">
        <v>0.32</v>
      </c>
      <c r="M545" s="27"/>
      <c r="N545" s="27">
        <f t="shared" si="152"/>
        <v>0.74146000000000001</v>
      </c>
      <c r="O545" s="27">
        <f t="shared" si="153"/>
        <v>0.96631162390064473</v>
      </c>
      <c r="P545" s="27">
        <f t="shared" si="154"/>
        <v>0.3280850623929748</v>
      </c>
      <c r="Q545" s="27">
        <f t="shared" si="155"/>
        <v>5</v>
      </c>
      <c r="R545" s="27">
        <f t="shared" si="156"/>
        <v>1.2</v>
      </c>
      <c r="S545" s="28">
        <f t="shared" si="207"/>
        <v>26.599999999999998</v>
      </c>
      <c r="T545" s="28">
        <f t="shared" si="157"/>
        <v>0.33952304233764263</v>
      </c>
      <c r="U545" s="27">
        <f t="shared" si="158"/>
        <v>0.32768912298947134</v>
      </c>
      <c r="V545" s="26">
        <v>0</v>
      </c>
      <c r="W545" s="28">
        <f t="shared" si="208"/>
        <v>0.9651454603296028</v>
      </c>
      <c r="X545" s="27">
        <f t="shared" si="209"/>
        <v>35</v>
      </c>
      <c r="Y545" s="27">
        <f t="shared" si="210"/>
        <v>3.0170634670605652</v>
      </c>
      <c r="Z545" s="28">
        <f t="shared" si="211"/>
        <v>0.99872381816735345</v>
      </c>
      <c r="AA545" s="36">
        <f t="shared" si="212"/>
        <v>0.53199999999999992</v>
      </c>
      <c r="AB545" s="36">
        <f t="shared" si="213"/>
        <v>0</v>
      </c>
      <c r="AC545" s="36">
        <f t="shared" si="214"/>
        <v>0</v>
      </c>
      <c r="AD545" s="37"/>
      <c r="AE545" s="37"/>
      <c r="AF545" s="37">
        <v>0.13838925794785056</v>
      </c>
      <c r="AG545" s="37">
        <v>0.27918804019633664</v>
      </c>
    </row>
    <row r="546" spans="1:33" x14ac:dyDescent="0.3">
      <c r="A546" s="42"/>
      <c r="B546" s="42"/>
      <c r="C546" s="42"/>
      <c r="D546" s="26">
        <v>7.6</v>
      </c>
      <c r="E546" s="26">
        <v>17.8</v>
      </c>
      <c r="F546" s="26">
        <v>28</v>
      </c>
      <c r="G546" s="26">
        <v>36</v>
      </c>
      <c r="H546" s="26">
        <v>0.38</v>
      </c>
      <c r="I546" s="26">
        <v>358.2</v>
      </c>
      <c r="J546" s="26">
        <v>198.3</v>
      </c>
      <c r="K546" s="28">
        <f t="shared" si="151"/>
        <v>1.8063540090771557</v>
      </c>
      <c r="L546" s="26">
        <v>0.3</v>
      </c>
      <c r="M546" s="27"/>
      <c r="N546" s="27">
        <f t="shared" si="152"/>
        <v>0.69873999999999992</v>
      </c>
      <c r="O546" s="27">
        <f t="shared" si="153"/>
        <v>0.96631162390064473</v>
      </c>
      <c r="P546" s="27">
        <f t="shared" si="154"/>
        <v>0.31175643467473524</v>
      </c>
      <c r="Q546" s="27">
        <f t="shared" si="155"/>
        <v>5</v>
      </c>
      <c r="R546" s="27">
        <f t="shared" si="156"/>
        <v>1.2</v>
      </c>
      <c r="S546" s="28">
        <f t="shared" si="207"/>
        <v>38.6</v>
      </c>
      <c r="T546" s="28">
        <f t="shared" si="157"/>
        <v>0.32262515213910925</v>
      </c>
      <c r="U546" s="27">
        <f t="shared" si="158"/>
        <v>6.380378464246754E-2</v>
      </c>
      <c r="V546" s="26">
        <v>0</v>
      </c>
      <c r="W546" s="28">
        <f t="shared" si="208"/>
        <v>5</v>
      </c>
      <c r="X546" s="27">
        <f t="shared" si="209"/>
        <v>35</v>
      </c>
      <c r="Y546" s="27">
        <f t="shared" si="210"/>
        <v>-1.3409712575171939</v>
      </c>
      <c r="Z546" s="28">
        <f t="shared" si="211"/>
        <v>8.9964892366414292E-2</v>
      </c>
      <c r="AA546" s="36">
        <f t="shared" si="212"/>
        <v>0.77200000000000002</v>
      </c>
      <c r="AB546" s="36">
        <f t="shared" si="213"/>
        <v>0</v>
      </c>
      <c r="AC546" s="36">
        <f t="shared" si="214"/>
        <v>1</v>
      </c>
      <c r="AD546" s="37"/>
      <c r="AE546" s="37"/>
      <c r="AF546" s="37">
        <v>0.36166603291286348</v>
      </c>
      <c r="AG546" s="37">
        <v>0.23198734314560385</v>
      </c>
    </row>
    <row r="547" spans="1:33" x14ac:dyDescent="0.3">
      <c r="A547" s="42"/>
      <c r="B547" s="42"/>
      <c r="C547" s="42"/>
      <c r="D547" s="26">
        <v>7.6</v>
      </c>
      <c r="E547" s="26">
        <v>7.2</v>
      </c>
      <c r="F547" s="26">
        <v>6</v>
      </c>
      <c r="G547" s="26">
        <v>94</v>
      </c>
      <c r="H547" s="26">
        <v>0.38</v>
      </c>
      <c r="I547" s="26">
        <v>147.5</v>
      </c>
      <c r="J547" s="26">
        <v>95.5</v>
      </c>
      <c r="K547" s="28">
        <f t="shared" si="151"/>
        <v>1.544502617801047</v>
      </c>
      <c r="L547" s="26">
        <v>0.37</v>
      </c>
      <c r="M547" s="27"/>
      <c r="N547" s="27">
        <f t="shared" si="152"/>
        <v>0.94491999999999998</v>
      </c>
      <c r="O547" s="27">
        <f t="shared" si="153"/>
        <v>0.96631162390064473</v>
      </c>
      <c r="P547" s="27">
        <f t="shared" si="154"/>
        <v>0.36047955916230373</v>
      </c>
      <c r="Q547" s="27">
        <f t="shared" si="155"/>
        <v>5</v>
      </c>
      <c r="R547" s="27">
        <f t="shared" si="156"/>
        <v>1.2</v>
      </c>
      <c r="S547" s="28">
        <f t="shared" si="207"/>
        <v>12.2</v>
      </c>
      <c r="T547" s="28">
        <f t="shared" si="157"/>
        <v>0.37304690355185866</v>
      </c>
      <c r="U547" s="27">
        <f t="shared" si="158"/>
        <v>0.13303475154594152</v>
      </c>
      <c r="V547" s="26">
        <v>0</v>
      </c>
      <c r="W547" s="28">
        <f t="shared" si="208"/>
        <v>0.35661668889163656</v>
      </c>
      <c r="X547" s="27">
        <f t="shared" si="209"/>
        <v>35</v>
      </c>
      <c r="Y547" s="27">
        <f t="shared" si="210"/>
        <v>7.6630342348845275</v>
      </c>
      <c r="Z547" s="28">
        <f t="shared" si="211"/>
        <v>0.9999999999999909</v>
      </c>
      <c r="AA547" s="36">
        <f t="shared" si="212"/>
        <v>0.24399999999999999</v>
      </c>
      <c r="AB547" s="36">
        <f t="shared" si="213"/>
        <v>0</v>
      </c>
      <c r="AC547" s="36">
        <f t="shared" si="214"/>
        <v>0</v>
      </c>
      <c r="AD547" s="37"/>
      <c r="AE547" s="37"/>
      <c r="AF547" s="37">
        <v>0.54128709424004562</v>
      </c>
      <c r="AG547" s="37">
        <v>0.59423434341351244</v>
      </c>
    </row>
    <row r="548" spans="1:33" x14ac:dyDescent="0.3">
      <c r="A548" s="42"/>
      <c r="B548" s="42"/>
      <c r="C548" s="42"/>
      <c r="D548" s="26">
        <v>7.6</v>
      </c>
      <c r="E548" s="26">
        <v>8.8000000000000007</v>
      </c>
      <c r="F548" s="26">
        <v>63</v>
      </c>
      <c r="G548" s="26">
        <v>67</v>
      </c>
      <c r="H548" s="26">
        <v>0.38</v>
      </c>
      <c r="I548" s="26">
        <v>179.4</v>
      </c>
      <c r="J548" s="26">
        <v>111.7</v>
      </c>
      <c r="K548" s="28">
        <f t="shared" si="151"/>
        <v>1.6060877350044762</v>
      </c>
      <c r="L548" s="26">
        <v>0.37</v>
      </c>
      <c r="M548" s="27"/>
      <c r="N548" s="27">
        <f t="shared" si="152"/>
        <v>0.93267999999999995</v>
      </c>
      <c r="O548" s="27">
        <f t="shared" si="153"/>
        <v>0.96631162390064473</v>
      </c>
      <c r="P548" s="27">
        <f t="shared" si="154"/>
        <v>0.36999757944494183</v>
      </c>
      <c r="Q548" s="27">
        <f t="shared" si="155"/>
        <v>5</v>
      </c>
      <c r="R548" s="27">
        <f t="shared" si="156"/>
        <v>1.2</v>
      </c>
      <c r="S548" s="28">
        <f t="shared" si="207"/>
        <v>50</v>
      </c>
      <c r="T548" s="28">
        <f t="shared" si="157"/>
        <v>0.38289674913709271</v>
      </c>
      <c r="U548" s="27">
        <f t="shared" si="158"/>
        <v>0.30303870636902364</v>
      </c>
      <c r="V548" s="26">
        <v>0</v>
      </c>
      <c r="W548" s="28">
        <f t="shared" si="208"/>
        <v>5</v>
      </c>
      <c r="X548" s="27">
        <f t="shared" si="209"/>
        <v>35</v>
      </c>
      <c r="Y548" s="27">
        <f t="shared" si="210"/>
        <v>-16.060339834942273</v>
      </c>
      <c r="Z548" s="28">
        <f t="shared" si="211"/>
        <v>2.4194641967188767E-58</v>
      </c>
      <c r="AA548" s="36">
        <f t="shared" si="212"/>
        <v>1</v>
      </c>
      <c r="AB548" s="36">
        <f t="shared" si="213"/>
        <v>0</v>
      </c>
      <c r="AC548" s="36">
        <f t="shared" si="214"/>
        <v>1</v>
      </c>
      <c r="AD548" s="37"/>
      <c r="AE548" s="37"/>
      <c r="AF548" s="37">
        <v>2.3253187436986001E-2</v>
      </c>
      <c r="AG548" s="37">
        <v>0.10100354328436736</v>
      </c>
    </row>
    <row r="549" spans="1:33" x14ac:dyDescent="0.3">
      <c r="A549" s="42"/>
      <c r="B549" s="42"/>
      <c r="C549" s="42"/>
      <c r="D549" s="26">
        <v>7.6</v>
      </c>
      <c r="E549" s="26">
        <v>12</v>
      </c>
      <c r="F549" s="26">
        <v>14</v>
      </c>
      <c r="G549" s="26">
        <v>75</v>
      </c>
      <c r="H549" s="26">
        <v>0.38</v>
      </c>
      <c r="I549" s="26">
        <v>245.5</v>
      </c>
      <c r="J549" s="26">
        <v>146.4</v>
      </c>
      <c r="K549" s="28">
        <f t="shared" si="151"/>
        <v>1.6769125683060109</v>
      </c>
      <c r="L549" s="26">
        <v>0.36</v>
      </c>
      <c r="M549" s="27"/>
      <c r="N549" s="27">
        <f t="shared" si="152"/>
        <v>0.85359999999999991</v>
      </c>
      <c r="O549" s="27">
        <f t="shared" si="153"/>
        <v>0.96631162390064473</v>
      </c>
      <c r="P549" s="27">
        <f t="shared" si="154"/>
        <v>0.35355890437158471</v>
      </c>
      <c r="Q549" s="27">
        <f t="shared" si="155"/>
        <v>5</v>
      </c>
      <c r="R549" s="27">
        <f t="shared" si="156"/>
        <v>1.2</v>
      </c>
      <c r="S549" s="28">
        <f t="shared" si="207"/>
        <v>21.8</v>
      </c>
      <c r="T549" s="28">
        <f t="shared" si="157"/>
        <v>0.36588497501913247</v>
      </c>
      <c r="U549" s="27">
        <f t="shared" si="158"/>
        <v>0.23917156177661986</v>
      </c>
      <c r="V549" s="26">
        <v>0</v>
      </c>
      <c r="W549" s="28">
        <f t="shared" si="208"/>
        <v>0.65367964826681757</v>
      </c>
      <c r="X549" s="27">
        <f t="shared" si="209"/>
        <v>35</v>
      </c>
      <c r="Y549" s="27">
        <f t="shared" si="210"/>
        <v>4.7750676816639324</v>
      </c>
      <c r="Z549" s="28">
        <f t="shared" si="211"/>
        <v>0.99999910176587548</v>
      </c>
      <c r="AA549" s="36">
        <f t="shared" si="212"/>
        <v>0.436</v>
      </c>
      <c r="AB549" s="36">
        <f t="shared" si="213"/>
        <v>0</v>
      </c>
      <c r="AC549" s="36">
        <f t="shared" si="214"/>
        <v>0</v>
      </c>
      <c r="AD549" s="37"/>
      <c r="AE549" s="37"/>
      <c r="AF549" s="37">
        <v>0.21416899570896611</v>
      </c>
      <c r="AG549" s="37">
        <v>0.39614197086084602</v>
      </c>
    </row>
    <row r="550" spans="1:33" x14ac:dyDescent="0.3">
      <c r="A550" s="42"/>
      <c r="B550" s="42"/>
      <c r="C550" s="42"/>
      <c r="D550" s="26">
        <v>7.6</v>
      </c>
      <c r="E550" s="26">
        <v>13.2</v>
      </c>
      <c r="F550" s="26">
        <v>42</v>
      </c>
      <c r="G550" s="26">
        <v>42</v>
      </c>
      <c r="H550" s="26">
        <v>0.38</v>
      </c>
      <c r="I550" s="26">
        <v>269.7</v>
      </c>
      <c r="J550" s="26">
        <v>158.9</v>
      </c>
      <c r="K550" s="28">
        <f t="shared" si="151"/>
        <v>1.6972938955317809</v>
      </c>
      <c r="L550" s="26">
        <v>0.35</v>
      </c>
      <c r="M550" s="27"/>
      <c r="N550" s="27">
        <f t="shared" si="152"/>
        <v>0.82155999999999996</v>
      </c>
      <c r="O550" s="27">
        <f t="shared" si="153"/>
        <v>0.96631162390064473</v>
      </c>
      <c r="P550" s="27">
        <f t="shared" si="154"/>
        <v>0.34442390688483326</v>
      </c>
      <c r="Q550" s="27">
        <f t="shared" si="155"/>
        <v>5</v>
      </c>
      <c r="R550" s="27">
        <f t="shared" si="156"/>
        <v>1.2</v>
      </c>
      <c r="S550" s="28">
        <f t="shared" si="207"/>
        <v>50</v>
      </c>
      <c r="T550" s="28">
        <f t="shared" si="157"/>
        <v>0.35643150549562946</v>
      </c>
      <c r="U550" s="27">
        <f t="shared" si="158"/>
        <v>0.30303870636902364</v>
      </c>
      <c r="V550" s="26">
        <v>0</v>
      </c>
      <c r="W550" s="28">
        <f t="shared" si="208"/>
        <v>5</v>
      </c>
      <c r="X550" s="27">
        <f t="shared" si="209"/>
        <v>35</v>
      </c>
      <c r="Y550" s="27">
        <f t="shared" si="210"/>
        <v>-7.0640161664990373</v>
      </c>
      <c r="Z550" s="28">
        <f t="shared" si="211"/>
        <v>8.0878956714804426E-13</v>
      </c>
      <c r="AA550" s="36">
        <f t="shared" si="212"/>
        <v>1</v>
      </c>
      <c r="AB550" s="36">
        <f t="shared" si="213"/>
        <v>0</v>
      </c>
      <c r="AC550" s="36">
        <f t="shared" si="214"/>
        <v>1</v>
      </c>
      <c r="AD550" s="37"/>
      <c r="AE550" s="37"/>
      <c r="AF550" s="37">
        <v>0.32522176482815179</v>
      </c>
      <c r="AG550" s="37">
        <v>3.7211186913436507E-2</v>
      </c>
    </row>
    <row r="551" spans="1:33" x14ac:dyDescent="0.3">
      <c r="A551" s="42"/>
      <c r="B551" s="42"/>
      <c r="C551" s="42"/>
      <c r="D551" s="26">
        <v>7.6</v>
      </c>
      <c r="E551" s="26">
        <v>16.2</v>
      </c>
      <c r="F551" s="26">
        <v>30</v>
      </c>
      <c r="G551" s="26">
        <v>91</v>
      </c>
      <c r="H551" s="26">
        <v>0.38</v>
      </c>
      <c r="I551" s="26">
        <v>332.1</v>
      </c>
      <c r="J551" s="26">
        <v>191.8</v>
      </c>
      <c r="K551" s="28">
        <f t="shared" si="151"/>
        <v>1.7314911366006256</v>
      </c>
      <c r="L551" s="26">
        <v>0.31</v>
      </c>
      <c r="M551" s="27"/>
      <c r="N551" s="27">
        <f t="shared" si="152"/>
        <v>0.74146000000000001</v>
      </c>
      <c r="O551" s="27">
        <f t="shared" si="153"/>
        <v>0.96631162390064473</v>
      </c>
      <c r="P551" s="27">
        <f t="shared" si="154"/>
        <v>0.31710636028154332</v>
      </c>
      <c r="Q551" s="27">
        <f t="shared" si="155"/>
        <v>5</v>
      </c>
      <c r="R551" s="27">
        <f t="shared" si="156"/>
        <v>1.2</v>
      </c>
      <c r="S551" s="28">
        <f t="shared" si="207"/>
        <v>41</v>
      </c>
      <c r="T551" s="28">
        <f t="shared" si="157"/>
        <v>0.32816159139377993</v>
      </c>
      <c r="U551" s="27">
        <f t="shared" si="158"/>
        <v>0.15608807757159404</v>
      </c>
      <c r="V551" s="26">
        <v>0</v>
      </c>
      <c r="W551" s="28">
        <f t="shared" si="208"/>
        <v>5</v>
      </c>
      <c r="X551" s="27">
        <f t="shared" si="209"/>
        <v>35</v>
      </c>
      <c r="Y551" s="27">
        <f t="shared" si="210"/>
        <v>-2.1471464952499728</v>
      </c>
      <c r="Z551" s="28">
        <f t="shared" si="211"/>
        <v>1.5890810366292071E-2</v>
      </c>
      <c r="AA551" s="36">
        <f t="shared" si="212"/>
        <v>0.82</v>
      </c>
      <c r="AB551" s="36">
        <f t="shared" si="213"/>
        <v>0</v>
      </c>
      <c r="AC551" s="36">
        <f t="shared" si="214"/>
        <v>1</v>
      </c>
      <c r="AD551" s="37"/>
      <c r="AE551" s="37"/>
      <c r="AF551" s="37">
        <v>9.1144057385382324E-2</v>
      </c>
      <c r="AG551" s="37">
        <v>7.8440564742403754E-2</v>
      </c>
    </row>
    <row r="552" spans="1:33" x14ac:dyDescent="0.3">
      <c r="A552" s="42"/>
      <c r="B552" s="42"/>
      <c r="C552" s="42"/>
      <c r="D552" s="26">
        <v>7.6</v>
      </c>
      <c r="E552" s="26">
        <v>17.8</v>
      </c>
      <c r="F552" s="26">
        <v>33</v>
      </c>
      <c r="G552" s="26">
        <v>49</v>
      </c>
      <c r="H552" s="26">
        <v>0.38</v>
      </c>
      <c r="I552" s="26">
        <v>366</v>
      </c>
      <c r="J552" s="26">
        <v>210.1</v>
      </c>
      <c r="K552" s="28">
        <f t="shared" si="151"/>
        <v>1.7420276059019515</v>
      </c>
      <c r="L552" s="26">
        <v>0.28999999999999998</v>
      </c>
      <c r="M552" s="27"/>
      <c r="N552" s="27">
        <f t="shared" si="152"/>
        <v>0.69873999999999992</v>
      </c>
      <c r="O552" s="27">
        <f t="shared" si="153"/>
        <v>0.96631162390064473</v>
      </c>
      <c r="P552" s="27">
        <f t="shared" si="154"/>
        <v>0.30065441922893865</v>
      </c>
      <c r="Q552" s="27">
        <f t="shared" si="155"/>
        <v>5</v>
      </c>
      <c r="R552" s="27">
        <f t="shared" si="156"/>
        <v>1.2</v>
      </c>
      <c r="S552" s="28">
        <f t="shared" si="207"/>
        <v>44.6</v>
      </c>
      <c r="T552" s="28">
        <f t="shared" si="157"/>
        <v>0.31113608880674259</v>
      </c>
      <c r="U552" s="27">
        <f t="shared" si="158"/>
        <v>0.23123814690175304</v>
      </c>
      <c r="V552" s="26">
        <v>0</v>
      </c>
      <c r="W552" s="28">
        <f t="shared" si="208"/>
        <v>5</v>
      </c>
      <c r="X552" s="27">
        <f t="shared" si="209"/>
        <v>35</v>
      </c>
      <c r="Y552" s="27">
        <f t="shared" si="210"/>
        <v>-3.5517576970315412</v>
      </c>
      <c r="Z552" s="28">
        <f t="shared" si="211"/>
        <v>1.9133353585372673E-4</v>
      </c>
      <c r="AA552" s="36">
        <f t="shared" si="212"/>
        <v>0.89200000000000002</v>
      </c>
      <c r="AB552" s="36">
        <f t="shared" si="213"/>
        <v>0</v>
      </c>
      <c r="AC552" s="36">
        <f t="shared" si="214"/>
        <v>1</v>
      </c>
      <c r="AD552" s="37"/>
      <c r="AE552" s="37"/>
      <c r="AF552" s="37">
        <v>3.7240890816303655E-2</v>
      </c>
      <c r="AG552" s="37">
        <v>0.20884497055102549</v>
      </c>
    </row>
    <row r="553" spans="1:33" x14ac:dyDescent="0.3">
      <c r="A553" s="42"/>
      <c r="B553" s="42"/>
      <c r="C553" s="42"/>
      <c r="D553" s="26">
        <v>7.6</v>
      </c>
      <c r="E553" s="26">
        <v>1.8</v>
      </c>
      <c r="F553" s="26">
        <v>4</v>
      </c>
      <c r="G553" s="26">
        <v>98</v>
      </c>
      <c r="H553" s="26">
        <v>0.67</v>
      </c>
      <c r="I553" s="26">
        <v>29.7</v>
      </c>
      <c r="J553" s="26">
        <v>23.2</v>
      </c>
      <c r="K553" s="28">
        <f t="shared" si="151"/>
        <v>1.2801724137931034</v>
      </c>
      <c r="L553" s="26">
        <v>0.56000000000000005</v>
      </c>
      <c r="M553" s="27"/>
      <c r="N553" s="27">
        <f t="shared" si="152"/>
        <v>0.98623000000000005</v>
      </c>
      <c r="O553" s="27">
        <f t="shared" si="153"/>
        <v>0.96631162390064473</v>
      </c>
      <c r="P553" s="27">
        <f t="shared" si="154"/>
        <v>0.54983810346982775</v>
      </c>
      <c r="Q553" s="27">
        <f t="shared" si="155"/>
        <v>5</v>
      </c>
      <c r="R553" s="27">
        <f t="shared" si="156"/>
        <v>1.2</v>
      </c>
      <c r="S553" s="28">
        <f t="shared" si="207"/>
        <v>9.8000000000000007</v>
      </c>
      <c r="T553" s="28">
        <f t="shared" si="157"/>
        <v>0.56900702617063992</v>
      </c>
      <c r="U553" s="27">
        <f t="shared" si="158"/>
        <v>0.11136001398239161</v>
      </c>
      <c r="V553" s="26">
        <v>1</v>
      </c>
      <c r="W553" s="28">
        <f t="shared" si="208"/>
        <v>0.19570938294353465</v>
      </c>
      <c r="X553" s="27">
        <f t="shared" si="209"/>
        <v>35</v>
      </c>
      <c r="Y553" s="27">
        <f t="shared" si="210"/>
        <v>8.6512374883804082</v>
      </c>
      <c r="Z553" s="28">
        <f t="shared" si="211"/>
        <v>1</v>
      </c>
      <c r="AA553" s="36">
        <f t="shared" si="212"/>
        <v>0.19600000000000001</v>
      </c>
      <c r="AB553" s="36">
        <f t="shared" si="213"/>
        <v>1</v>
      </c>
      <c r="AC553" s="36">
        <f t="shared" si="214"/>
        <v>0</v>
      </c>
      <c r="AD553" s="37"/>
      <c r="AE553" s="37"/>
      <c r="AF553" s="37">
        <v>0.56158047503536268</v>
      </c>
      <c r="AG553" s="37">
        <v>0.5976455533923245</v>
      </c>
    </row>
    <row r="554" spans="1:33" x14ac:dyDescent="0.3">
      <c r="A554" s="42"/>
      <c r="B554" s="42"/>
      <c r="C554" s="42"/>
      <c r="D554" s="26">
        <v>7.6</v>
      </c>
      <c r="E554" s="26">
        <v>3.2</v>
      </c>
      <c r="F554" s="26">
        <v>14</v>
      </c>
      <c r="G554" s="26">
        <v>51</v>
      </c>
      <c r="H554" s="26">
        <v>0.67</v>
      </c>
      <c r="I554" s="26">
        <v>56.9</v>
      </c>
      <c r="J554" s="26">
        <v>36.700000000000003</v>
      </c>
      <c r="K554" s="28">
        <f t="shared" si="151"/>
        <v>1.550408719346049</v>
      </c>
      <c r="L554" s="26">
        <v>0.67</v>
      </c>
      <c r="M554" s="27"/>
      <c r="N554" s="27">
        <f t="shared" si="152"/>
        <v>0.97551999999999994</v>
      </c>
      <c r="O554" s="27">
        <f t="shared" si="153"/>
        <v>0.96631162390064473</v>
      </c>
      <c r="P554" s="27">
        <f t="shared" si="154"/>
        <v>0.65867402790190743</v>
      </c>
      <c r="Q554" s="27">
        <f t="shared" si="155"/>
        <v>5</v>
      </c>
      <c r="R554" s="27">
        <f t="shared" si="156"/>
        <v>1.2</v>
      </c>
      <c r="S554" s="28">
        <f t="shared" si="207"/>
        <v>21.8</v>
      </c>
      <c r="T554" s="28">
        <f t="shared" si="157"/>
        <v>0.68163728098714427</v>
      </c>
      <c r="U554" s="27">
        <f t="shared" si="158"/>
        <v>0.23917156177661986</v>
      </c>
      <c r="V554" s="26">
        <v>0</v>
      </c>
      <c r="W554" s="28">
        <f t="shared" si="208"/>
        <v>0.35087805266497835</v>
      </c>
      <c r="X554" s="27">
        <f t="shared" si="209"/>
        <v>35</v>
      </c>
      <c r="Y554" s="27">
        <f t="shared" si="210"/>
        <v>5.9484847737342159</v>
      </c>
      <c r="Z554" s="28">
        <f t="shared" si="211"/>
        <v>0.99999999864681977</v>
      </c>
      <c r="AA554" s="36">
        <f t="shared" si="212"/>
        <v>0.436</v>
      </c>
      <c r="AB554" s="36">
        <f t="shared" si="213"/>
        <v>0</v>
      </c>
      <c r="AC554" s="36">
        <f t="shared" si="214"/>
        <v>0</v>
      </c>
      <c r="AD554" s="37"/>
      <c r="AE554" s="37"/>
      <c r="AF554" s="37">
        <v>0.55327067097366478</v>
      </c>
      <c r="AG554" s="37">
        <v>0.71841983410607679</v>
      </c>
    </row>
    <row r="555" spans="1:33" x14ac:dyDescent="0.3">
      <c r="A555" s="42"/>
      <c r="B555" s="42"/>
      <c r="C555" s="42"/>
      <c r="D555" s="26">
        <v>7.6</v>
      </c>
      <c r="E555" s="26">
        <v>5.2</v>
      </c>
      <c r="F555" s="26">
        <v>21</v>
      </c>
      <c r="G555" s="26">
        <v>46</v>
      </c>
      <c r="H555" s="26">
        <v>0.67</v>
      </c>
      <c r="I555" s="26">
        <v>96.1</v>
      </c>
      <c r="J555" s="26">
        <v>56.3</v>
      </c>
      <c r="K555" s="28">
        <f t="shared" si="151"/>
        <v>1.7069271758436946</v>
      </c>
      <c r="L555" s="26">
        <v>0.73</v>
      </c>
      <c r="M555" s="27"/>
      <c r="N555" s="27">
        <f t="shared" si="152"/>
        <v>0.96021999999999996</v>
      </c>
      <c r="O555" s="27">
        <f t="shared" si="153"/>
        <v>0.96631162390064473</v>
      </c>
      <c r="P555" s="27">
        <f t="shared" si="154"/>
        <v>0.71379565436944947</v>
      </c>
      <c r="Q555" s="27">
        <f t="shared" si="155"/>
        <v>5</v>
      </c>
      <c r="R555" s="27">
        <f t="shared" si="156"/>
        <v>1.2</v>
      </c>
      <c r="S555" s="28">
        <f t="shared" si="207"/>
        <v>30.2</v>
      </c>
      <c r="T555" s="28">
        <f t="shared" si="157"/>
        <v>0.73868060438734962</v>
      </c>
      <c r="U555" s="27">
        <f t="shared" si="158"/>
        <v>0.48227684979218893</v>
      </c>
      <c r="V555" s="26">
        <v>1</v>
      </c>
      <c r="W555" s="28">
        <f t="shared" si="208"/>
        <v>5</v>
      </c>
      <c r="X555" s="27">
        <f t="shared" si="209"/>
        <v>35</v>
      </c>
      <c r="Y555" s="27">
        <f t="shared" si="210"/>
        <v>3.9758169884964989</v>
      </c>
      <c r="Z555" s="28">
        <f t="shared" si="211"/>
        <v>0.99996493097513472</v>
      </c>
      <c r="AA555" s="36">
        <f t="shared" si="212"/>
        <v>0.60399999999999998</v>
      </c>
      <c r="AB555" s="36">
        <f t="shared" si="213"/>
        <v>0</v>
      </c>
      <c r="AC555" s="36">
        <f t="shared" si="214"/>
        <v>0</v>
      </c>
      <c r="AD555" s="37"/>
      <c r="AE555" s="37"/>
      <c r="AF555" s="37">
        <v>0.93546378173982692</v>
      </c>
      <c r="AG555" s="37">
        <v>0.83952549573590918</v>
      </c>
    </row>
    <row r="556" spans="1:33" x14ac:dyDescent="0.3">
      <c r="A556" s="42"/>
      <c r="B556" s="42"/>
      <c r="C556" s="42"/>
      <c r="D556" s="26">
        <v>7.6</v>
      </c>
      <c r="E556" s="26">
        <v>2</v>
      </c>
      <c r="F556" s="26">
        <v>10</v>
      </c>
      <c r="G556" s="26">
        <v>58</v>
      </c>
      <c r="H556" s="26">
        <v>0.67</v>
      </c>
      <c r="I556" s="26">
        <v>37.700000000000003</v>
      </c>
      <c r="J556" s="26">
        <v>25.4</v>
      </c>
      <c r="K556" s="28">
        <f t="shared" si="151"/>
        <v>1.4842519685039373</v>
      </c>
      <c r="L556" s="26">
        <v>0.65</v>
      </c>
      <c r="M556" s="27"/>
      <c r="N556" s="27">
        <f t="shared" si="152"/>
        <v>0.98470000000000002</v>
      </c>
      <c r="O556" s="27">
        <f t="shared" si="153"/>
        <v>0.96631162390064473</v>
      </c>
      <c r="P556" s="27">
        <f t="shared" si="154"/>
        <v>0.63650193877952776</v>
      </c>
      <c r="Q556" s="27">
        <f t="shared" si="155"/>
        <v>5</v>
      </c>
      <c r="R556" s="27">
        <f t="shared" si="156"/>
        <v>1.2</v>
      </c>
      <c r="S556" s="28">
        <f t="shared" si="207"/>
        <v>17</v>
      </c>
      <c r="T556" s="28">
        <f t="shared" si="157"/>
        <v>0.65869220967269693</v>
      </c>
      <c r="U556" s="27">
        <f t="shared" si="158"/>
        <v>0.18083112110296912</v>
      </c>
      <c r="V556" s="26">
        <v>0</v>
      </c>
      <c r="W556" s="28">
        <f t="shared" si="208"/>
        <v>0.27453052950607054</v>
      </c>
      <c r="X556" s="27">
        <f t="shared" si="209"/>
        <v>35</v>
      </c>
      <c r="Y556" s="27">
        <f t="shared" si="210"/>
        <v>6.9641158157885998</v>
      </c>
      <c r="Z556" s="28">
        <f t="shared" si="211"/>
        <v>0.99999999999834766</v>
      </c>
      <c r="AA556" s="36">
        <f t="shared" si="212"/>
        <v>0.34</v>
      </c>
      <c r="AB556" s="36">
        <f t="shared" si="213"/>
        <v>0</v>
      </c>
      <c r="AC556" s="36">
        <f t="shared" si="214"/>
        <v>0</v>
      </c>
      <c r="AD556" s="37"/>
      <c r="AE556" s="37"/>
      <c r="AF556" s="37">
        <v>0.60290318011559196</v>
      </c>
      <c r="AG556" s="37">
        <v>0.64888915720456464</v>
      </c>
    </row>
    <row r="557" spans="1:33" x14ac:dyDescent="0.3">
      <c r="A557" s="42"/>
      <c r="B557" s="42"/>
      <c r="C557" s="42"/>
      <c r="D557" s="26">
        <v>7.6</v>
      </c>
      <c r="E557" s="26">
        <v>4.2</v>
      </c>
      <c r="F557" s="26">
        <v>9</v>
      </c>
      <c r="G557" s="26">
        <v>54</v>
      </c>
      <c r="H557" s="26">
        <v>0.67</v>
      </c>
      <c r="I557" s="26">
        <v>82.5</v>
      </c>
      <c r="J557" s="26">
        <v>48.7</v>
      </c>
      <c r="K557" s="28">
        <f t="shared" si="151"/>
        <v>1.6940451745379876</v>
      </c>
      <c r="L557" s="26">
        <v>0.73</v>
      </c>
      <c r="M557" s="27"/>
      <c r="N557" s="27">
        <f t="shared" si="152"/>
        <v>0.96787000000000001</v>
      </c>
      <c r="O557" s="27">
        <f t="shared" si="153"/>
        <v>0.96631162390064473</v>
      </c>
      <c r="P557" s="27">
        <f t="shared" si="154"/>
        <v>0.71405255159137582</v>
      </c>
      <c r="Q557" s="27">
        <f t="shared" si="155"/>
        <v>5</v>
      </c>
      <c r="R557" s="27">
        <f t="shared" si="156"/>
        <v>1.2</v>
      </c>
      <c r="S557" s="28">
        <f t="shared" si="207"/>
        <v>15.799999999999999</v>
      </c>
      <c r="T557" s="28">
        <f t="shared" si="157"/>
        <v>0.73894645777829748</v>
      </c>
      <c r="U557" s="27">
        <f t="shared" si="158"/>
        <v>0.1681954191679009</v>
      </c>
      <c r="V557" s="26">
        <v>1</v>
      </c>
      <c r="W557" s="28">
        <f t="shared" si="208"/>
        <v>0.22761516399116938</v>
      </c>
      <c r="X557" s="27">
        <f t="shared" si="209"/>
        <v>35</v>
      </c>
      <c r="Y557" s="27">
        <f t="shared" si="210"/>
        <v>8.8455339059936655</v>
      </c>
      <c r="Z557" s="28">
        <f t="shared" si="211"/>
        <v>1</v>
      </c>
      <c r="AA557" s="36">
        <f t="shared" si="212"/>
        <v>0.316</v>
      </c>
      <c r="AB557" s="36">
        <f t="shared" si="213"/>
        <v>1</v>
      </c>
      <c r="AC557" s="36">
        <f t="shared" si="214"/>
        <v>0</v>
      </c>
      <c r="AD557" s="37"/>
      <c r="AE557" s="37"/>
      <c r="AF557" s="37">
        <v>0.61000730557861349</v>
      </c>
      <c r="AG557" s="37">
        <v>0.65418810308099373</v>
      </c>
    </row>
    <row r="558" spans="1:33" x14ac:dyDescent="0.3">
      <c r="A558" s="42"/>
      <c r="B558" s="42"/>
      <c r="C558" s="42"/>
      <c r="D558" s="26">
        <v>7.6</v>
      </c>
      <c r="E558" s="26">
        <v>7.2</v>
      </c>
      <c r="F558" s="26">
        <v>11</v>
      </c>
      <c r="G558" s="26">
        <v>55</v>
      </c>
      <c r="H558" s="26">
        <v>0.67</v>
      </c>
      <c r="I558" s="26">
        <v>144.6</v>
      </c>
      <c r="J558" s="26">
        <v>81.3</v>
      </c>
      <c r="K558" s="28">
        <f t="shared" si="151"/>
        <v>1.7785977859778597</v>
      </c>
      <c r="L558" s="26">
        <v>0.74</v>
      </c>
      <c r="M558" s="27"/>
      <c r="N558" s="27">
        <f t="shared" si="152"/>
        <v>0.94491999999999998</v>
      </c>
      <c r="O558" s="27">
        <f t="shared" si="153"/>
        <v>0.96631162390064473</v>
      </c>
      <c r="P558" s="27">
        <f t="shared" si="154"/>
        <v>0.73191550597785981</v>
      </c>
      <c r="Q558" s="27">
        <f t="shared" si="155"/>
        <v>5</v>
      </c>
      <c r="R558" s="27">
        <f t="shared" si="156"/>
        <v>1.2</v>
      </c>
      <c r="S558" s="28">
        <f t="shared" si="207"/>
        <v>18.2</v>
      </c>
      <c r="T558" s="28">
        <f t="shared" si="157"/>
        <v>0.75743216564381788</v>
      </c>
      <c r="U558" s="27">
        <f t="shared" si="158"/>
        <v>0.19407628144378197</v>
      </c>
      <c r="V558" s="26">
        <v>1</v>
      </c>
      <c r="W558" s="28">
        <f t="shared" si="208"/>
        <v>0.25622925754521791</v>
      </c>
      <c r="X558" s="27">
        <f t="shared" si="209"/>
        <v>35</v>
      </c>
      <c r="Y558" s="27">
        <f t="shared" si="210"/>
        <v>8.825254386162861</v>
      </c>
      <c r="Z558" s="28">
        <f t="shared" si="211"/>
        <v>1</v>
      </c>
      <c r="AA558" s="36">
        <f t="shared" si="212"/>
        <v>0.36399999999999999</v>
      </c>
      <c r="AB558" s="36">
        <f t="shared" si="213"/>
        <v>1</v>
      </c>
      <c r="AC558" s="36">
        <f t="shared" si="214"/>
        <v>0</v>
      </c>
      <c r="AD558" s="37"/>
      <c r="AE558" s="37"/>
      <c r="AF558" s="37">
        <v>0.66857535602351059</v>
      </c>
      <c r="AG558" s="37">
        <v>0.72172778683660388</v>
      </c>
    </row>
    <row r="559" spans="1:33" x14ac:dyDescent="0.3">
      <c r="A559" s="42"/>
      <c r="B559" s="42"/>
      <c r="C559" s="42"/>
      <c r="D559" s="26">
        <v>7.6</v>
      </c>
      <c r="E559" s="26">
        <v>10.199999999999999</v>
      </c>
      <c r="F559" s="26">
        <v>21</v>
      </c>
      <c r="G559" s="26">
        <v>52</v>
      </c>
      <c r="H559" s="26">
        <v>0.67</v>
      </c>
      <c r="I559" s="26">
        <v>206.5</v>
      </c>
      <c r="J559" s="26">
        <v>113.8</v>
      </c>
      <c r="K559" s="28">
        <f t="shared" si="151"/>
        <v>1.8145869947275923</v>
      </c>
      <c r="L559" s="26">
        <v>0.72</v>
      </c>
      <c r="M559" s="27"/>
      <c r="N559" s="27">
        <f t="shared" si="152"/>
        <v>0.90165999999999991</v>
      </c>
      <c r="O559" s="27">
        <f t="shared" si="153"/>
        <v>0.96631162390064473</v>
      </c>
      <c r="P559" s="27">
        <f t="shared" si="154"/>
        <v>0.71253919195957838</v>
      </c>
      <c r="Q559" s="27">
        <f t="shared" si="155"/>
        <v>5</v>
      </c>
      <c r="R559" s="27">
        <f t="shared" si="156"/>
        <v>1.2</v>
      </c>
      <c r="S559" s="28">
        <f t="shared" si="207"/>
        <v>30.2</v>
      </c>
      <c r="T559" s="28">
        <f t="shared" si="157"/>
        <v>0.73738033811838011</v>
      </c>
      <c r="U559" s="27">
        <f t="shared" si="158"/>
        <v>0.48227684979218893</v>
      </c>
      <c r="V559" s="26">
        <v>1</v>
      </c>
      <c r="W559" s="28">
        <f t="shared" si="208"/>
        <v>5</v>
      </c>
      <c r="X559" s="27">
        <f t="shared" si="209"/>
        <v>35</v>
      </c>
      <c r="Y559" s="27">
        <f t="shared" si="210"/>
        <v>4.9315208005803308</v>
      </c>
      <c r="Z559" s="28">
        <f t="shared" si="211"/>
        <v>0.99999959204061228</v>
      </c>
      <c r="AA559" s="36">
        <f t="shared" si="212"/>
        <v>0.60399999999999998</v>
      </c>
      <c r="AB559" s="36">
        <f t="shared" si="213"/>
        <v>0</v>
      </c>
      <c r="AC559" s="36">
        <f t="shared" si="214"/>
        <v>0</v>
      </c>
      <c r="AD559" s="37"/>
      <c r="AE559" s="37"/>
      <c r="AF559" s="37">
        <v>0.9420464701241209</v>
      </c>
      <c r="AG559" s="37">
        <v>0.84007600300935714</v>
      </c>
    </row>
    <row r="560" spans="1:33" x14ac:dyDescent="0.3">
      <c r="A560" s="42"/>
      <c r="B560" s="42"/>
      <c r="C560" s="42"/>
      <c r="D560" s="26">
        <v>7.6</v>
      </c>
      <c r="E560" s="26">
        <v>6.2</v>
      </c>
      <c r="F560" s="26">
        <v>13</v>
      </c>
      <c r="G560" s="26">
        <v>54</v>
      </c>
      <c r="H560" s="26">
        <v>0.67</v>
      </c>
      <c r="I560" s="26">
        <v>123.1</v>
      </c>
      <c r="J560" s="26">
        <v>67.2</v>
      </c>
      <c r="K560" s="28">
        <f t="shared" si="151"/>
        <v>1.8318452380952379</v>
      </c>
      <c r="L560" s="26">
        <v>0.77</v>
      </c>
      <c r="M560" s="27"/>
      <c r="N560" s="27">
        <f t="shared" si="152"/>
        <v>0.95257000000000003</v>
      </c>
      <c r="O560" s="27">
        <f t="shared" si="153"/>
        <v>0.96631162390064473</v>
      </c>
      <c r="P560" s="27">
        <f t="shared" si="154"/>
        <v>0.75993043643601199</v>
      </c>
      <c r="Q560" s="27">
        <f t="shared" si="155"/>
        <v>5</v>
      </c>
      <c r="R560" s="27">
        <f t="shared" si="156"/>
        <v>1.2</v>
      </c>
      <c r="S560" s="28">
        <f t="shared" si="207"/>
        <v>20.6</v>
      </c>
      <c r="T560" s="28">
        <f t="shared" si="157"/>
        <v>0.78642377638846173</v>
      </c>
      <c r="U560" s="27">
        <f t="shared" si="158"/>
        <v>0.2230130964604535</v>
      </c>
      <c r="V560" s="26">
        <v>0</v>
      </c>
      <c r="W560" s="28">
        <f t="shared" si="208"/>
        <v>0.28357878176650397</v>
      </c>
      <c r="X560" s="27">
        <f t="shared" si="209"/>
        <v>35</v>
      </c>
      <c r="Y560" s="27">
        <f t="shared" si="210"/>
        <v>7.9050966802611828</v>
      </c>
      <c r="Z560" s="28">
        <f t="shared" si="211"/>
        <v>0.99999999999999867</v>
      </c>
      <c r="AA560" s="36">
        <f t="shared" si="212"/>
        <v>0.41200000000000003</v>
      </c>
      <c r="AB560" s="36">
        <f t="shared" si="213"/>
        <v>0</v>
      </c>
      <c r="AC560" s="36">
        <f t="shared" si="214"/>
        <v>0</v>
      </c>
      <c r="AD560" s="37"/>
      <c r="AE560" s="37"/>
      <c r="AF560" s="37">
        <v>0.68310058312221544</v>
      </c>
      <c r="AG560" s="37">
        <v>0.74293016395088596</v>
      </c>
    </row>
    <row r="561" spans="1:33" x14ac:dyDescent="0.3">
      <c r="A561" s="42"/>
      <c r="B561" s="42"/>
      <c r="C561" s="42"/>
      <c r="D561" s="26">
        <v>7.6</v>
      </c>
      <c r="E561" s="26">
        <v>8.8000000000000007</v>
      </c>
      <c r="F561" s="26">
        <v>15</v>
      </c>
      <c r="G561" s="26">
        <v>51</v>
      </c>
      <c r="H561" s="26">
        <v>0.67</v>
      </c>
      <c r="I561" s="26">
        <v>176.8</v>
      </c>
      <c r="J561" s="26">
        <v>95.4</v>
      </c>
      <c r="K561" s="28">
        <f t="shared" si="151"/>
        <v>1.8532494758909854</v>
      </c>
      <c r="L561" s="26">
        <v>0.76</v>
      </c>
      <c r="M561" s="27"/>
      <c r="N561" s="27">
        <f t="shared" si="152"/>
        <v>0.93267999999999995</v>
      </c>
      <c r="O561" s="27">
        <f t="shared" si="153"/>
        <v>0.96631162390064473</v>
      </c>
      <c r="P561" s="27">
        <f t="shared" si="154"/>
        <v>0.7527568380712788</v>
      </c>
      <c r="Q561" s="27">
        <f t="shared" si="155"/>
        <v>5</v>
      </c>
      <c r="R561" s="27">
        <f t="shared" si="156"/>
        <v>1.2</v>
      </c>
      <c r="S561" s="28">
        <f t="shared" si="207"/>
        <v>23</v>
      </c>
      <c r="T561" s="28">
        <f t="shared" si="157"/>
        <v>0.77900008594812942</v>
      </c>
      <c r="U561" s="27">
        <f t="shared" si="158"/>
        <v>0.25694061830425469</v>
      </c>
      <c r="V561" s="26">
        <v>1</v>
      </c>
      <c r="W561" s="28">
        <f t="shared" si="208"/>
        <v>0.32983387670815145</v>
      </c>
      <c r="X561" s="27">
        <f t="shared" si="209"/>
        <v>35</v>
      </c>
      <c r="Y561" s="27">
        <f t="shared" si="210"/>
        <v>7.4940463954857481</v>
      </c>
      <c r="Z561" s="28">
        <f t="shared" si="211"/>
        <v>0.99999999999996658</v>
      </c>
      <c r="AA561" s="36">
        <f t="shared" si="212"/>
        <v>0.46</v>
      </c>
      <c r="AB561" s="36">
        <f t="shared" si="213"/>
        <v>1</v>
      </c>
      <c r="AC561" s="36">
        <f t="shared" si="214"/>
        <v>0</v>
      </c>
      <c r="AD561" s="37"/>
      <c r="AE561" s="37"/>
      <c r="AF561" s="37">
        <v>0.57977108867743177</v>
      </c>
      <c r="AG561" s="37">
        <v>0.70031623270800158</v>
      </c>
    </row>
    <row r="562" spans="1:33" x14ac:dyDescent="0.3">
      <c r="A562" s="42"/>
      <c r="B562" s="42"/>
      <c r="C562" s="42"/>
      <c r="D562" s="26">
        <v>7.6</v>
      </c>
      <c r="E562" s="26">
        <v>11.2</v>
      </c>
      <c r="F562" s="26">
        <v>13</v>
      </c>
      <c r="G562" s="26">
        <v>40</v>
      </c>
      <c r="H562" s="26">
        <v>0.67</v>
      </c>
      <c r="I562" s="26">
        <v>226.6</v>
      </c>
      <c r="J562" s="26">
        <v>121.7</v>
      </c>
      <c r="K562" s="28">
        <f t="shared" si="151"/>
        <v>1.8619556285949055</v>
      </c>
      <c r="L562" s="26">
        <v>0.72</v>
      </c>
      <c r="M562" s="27"/>
      <c r="N562" s="27">
        <f t="shared" si="152"/>
        <v>0.87495999999999996</v>
      </c>
      <c r="O562" s="27">
        <f t="shared" si="153"/>
        <v>0.96631162390064473</v>
      </c>
      <c r="P562" s="27">
        <f t="shared" si="154"/>
        <v>0.70948903145439612</v>
      </c>
      <c r="Q562" s="27">
        <f t="shared" si="155"/>
        <v>5</v>
      </c>
      <c r="R562" s="27">
        <f t="shared" si="156"/>
        <v>1.2</v>
      </c>
      <c r="S562" s="28">
        <f t="shared" si="207"/>
        <v>20.6</v>
      </c>
      <c r="T562" s="28">
        <f t="shared" si="157"/>
        <v>0.73422384032849541</v>
      </c>
      <c r="U562" s="27">
        <f t="shared" si="158"/>
        <v>0.2230130964604535</v>
      </c>
      <c r="V562" s="26">
        <v>1</v>
      </c>
      <c r="W562" s="28">
        <f t="shared" si="208"/>
        <v>0.30373992808606748</v>
      </c>
      <c r="X562" s="27">
        <f t="shared" si="209"/>
        <v>35</v>
      </c>
      <c r="Y562" s="27">
        <f t="shared" si="210"/>
        <v>8.380109603826206</v>
      </c>
      <c r="Z562" s="28">
        <f t="shared" si="211"/>
        <v>1</v>
      </c>
      <c r="AA562" s="36">
        <f t="shared" si="212"/>
        <v>0.41200000000000003</v>
      </c>
      <c r="AB562" s="36">
        <f t="shared" si="213"/>
        <v>1</v>
      </c>
      <c r="AC562" s="36">
        <f t="shared" si="214"/>
        <v>0</v>
      </c>
      <c r="AD562" s="37"/>
      <c r="AE562" s="37"/>
      <c r="AF562" s="37">
        <v>0.77754215353350864</v>
      </c>
      <c r="AG562" s="37">
        <v>0.92542652007774651</v>
      </c>
    </row>
    <row r="563" spans="1:33" x14ac:dyDescent="0.3">
      <c r="A563" s="42"/>
      <c r="B563" s="42"/>
      <c r="C563" s="42"/>
      <c r="D563" s="26">
        <v>7.6</v>
      </c>
      <c r="E563" s="26">
        <v>5.6</v>
      </c>
      <c r="F563" s="26">
        <v>26</v>
      </c>
      <c r="G563" s="26">
        <v>36</v>
      </c>
      <c r="H563" s="26">
        <v>0.67</v>
      </c>
      <c r="I563" s="26">
        <v>112.9</v>
      </c>
      <c r="J563" s="26">
        <v>73.400000000000006</v>
      </c>
      <c r="K563" s="28">
        <f t="shared" si="151"/>
        <v>1.5381471389645776</v>
      </c>
      <c r="L563" s="26">
        <v>0.65</v>
      </c>
      <c r="M563" s="27"/>
      <c r="N563" s="27">
        <f t="shared" si="152"/>
        <v>0.95716000000000001</v>
      </c>
      <c r="O563" s="27">
        <f t="shared" si="153"/>
        <v>0.96631162390064473</v>
      </c>
      <c r="P563" s="27">
        <f t="shared" si="154"/>
        <v>0.64116614471389655</v>
      </c>
      <c r="Q563" s="27">
        <f t="shared" si="155"/>
        <v>5</v>
      </c>
      <c r="R563" s="27">
        <f t="shared" si="156"/>
        <v>1.2</v>
      </c>
      <c r="S563" s="28">
        <f t="shared" si="207"/>
        <v>36.200000000000003</v>
      </c>
      <c r="T563" s="28">
        <f t="shared" si="157"/>
        <v>0.66351902311362509</v>
      </c>
      <c r="U563" s="27">
        <f t="shared" si="158"/>
        <v>-0.19109546334361999</v>
      </c>
      <c r="V563" s="26">
        <v>0</v>
      </c>
      <c r="W563" s="28">
        <f t="shared" si="208"/>
        <v>5</v>
      </c>
      <c r="X563" s="27">
        <f t="shared" si="209"/>
        <v>35</v>
      </c>
      <c r="Y563" s="27">
        <f t="shared" si="210"/>
        <v>1.6987817449266365</v>
      </c>
      <c r="Z563" s="28">
        <f t="shared" si="211"/>
        <v>0.95531984277710258</v>
      </c>
      <c r="AA563" s="36">
        <f t="shared" si="212"/>
        <v>0.72400000000000009</v>
      </c>
      <c r="AB563" s="36">
        <f t="shared" si="213"/>
        <v>0</v>
      </c>
      <c r="AC563" s="36">
        <f t="shared" si="214"/>
        <v>1</v>
      </c>
      <c r="AD563" s="37"/>
      <c r="AE563" s="37"/>
      <c r="AF563" s="37">
        <v>0.18218165749256948</v>
      </c>
      <c r="AG563" s="37">
        <v>0.33919138537639393</v>
      </c>
    </row>
    <row r="564" spans="1:33" x14ac:dyDescent="0.3">
      <c r="A564" s="42"/>
      <c r="B564" s="42"/>
      <c r="C564" s="42"/>
      <c r="D564" s="26">
        <v>7.6</v>
      </c>
      <c r="E564" s="26">
        <v>6.2</v>
      </c>
      <c r="F564" s="26">
        <v>14</v>
      </c>
      <c r="G564" s="26">
        <v>36</v>
      </c>
      <c r="H564" s="26">
        <v>0.67</v>
      </c>
      <c r="I564" s="26">
        <v>109.2</v>
      </c>
      <c r="J564" s="26">
        <v>83.7</v>
      </c>
      <c r="K564" s="28">
        <f t="shared" si="151"/>
        <v>1.3046594982078854</v>
      </c>
      <c r="L564" s="26">
        <v>0.55000000000000004</v>
      </c>
      <c r="M564" s="27"/>
      <c r="N564" s="27">
        <f t="shared" si="152"/>
        <v>0.95257000000000003</v>
      </c>
      <c r="O564" s="27">
        <f t="shared" si="153"/>
        <v>0.96631162390064473</v>
      </c>
      <c r="P564" s="27">
        <f t="shared" si="154"/>
        <v>0.54123047146953418</v>
      </c>
      <c r="Q564" s="27">
        <f t="shared" si="155"/>
        <v>5</v>
      </c>
      <c r="R564" s="27">
        <f t="shared" si="156"/>
        <v>1.2</v>
      </c>
      <c r="S564" s="28">
        <f t="shared" si="207"/>
        <v>21.8</v>
      </c>
      <c r="T564" s="28">
        <f t="shared" si="157"/>
        <v>0.56009930759684512</v>
      </c>
      <c r="U564" s="27">
        <f t="shared" si="158"/>
        <v>0.23917156177661986</v>
      </c>
      <c r="V564" s="26">
        <v>1</v>
      </c>
      <c r="W564" s="28">
        <f t="shared" si="208"/>
        <v>0.42701634965914576</v>
      </c>
      <c r="X564" s="27">
        <f t="shared" si="209"/>
        <v>35</v>
      </c>
      <c r="Y564" s="27">
        <f t="shared" si="210"/>
        <v>6.1094777761603085</v>
      </c>
      <c r="Z564" s="28">
        <f t="shared" si="211"/>
        <v>0.99999999950021168</v>
      </c>
      <c r="AA564" s="36">
        <f t="shared" si="212"/>
        <v>0.436</v>
      </c>
      <c r="AB564" s="36">
        <f t="shared" si="213"/>
        <v>1</v>
      </c>
      <c r="AC564" s="36">
        <f t="shared" si="214"/>
        <v>0</v>
      </c>
      <c r="AD564" s="37"/>
      <c r="AE564" s="37"/>
      <c r="AF564" s="37">
        <v>0.70412750123091528</v>
      </c>
      <c r="AG564" s="37">
        <v>0.72591147512724163</v>
      </c>
    </row>
    <row r="565" spans="1:33" x14ac:dyDescent="0.3">
      <c r="A565" s="42"/>
      <c r="B565" s="42"/>
      <c r="C565" s="42"/>
      <c r="D565" s="26">
        <v>7.6</v>
      </c>
      <c r="E565" s="26">
        <v>13.2</v>
      </c>
      <c r="F565" s="26">
        <v>25</v>
      </c>
      <c r="G565" s="26">
        <v>67</v>
      </c>
      <c r="H565" s="26">
        <v>0.67</v>
      </c>
      <c r="I565" s="26">
        <v>263.3</v>
      </c>
      <c r="J565" s="26">
        <v>169.2</v>
      </c>
      <c r="K565" s="28">
        <f t="shared" si="151"/>
        <v>1.5561465721040191</v>
      </c>
      <c r="L565" s="26">
        <v>0.56000000000000005</v>
      </c>
      <c r="M565" s="27"/>
      <c r="N565" s="27">
        <f t="shared" si="152"/>
        <v>0.82155999999999996</v>
      </c>
      <c r="O565" s="27">
        <f t="shared" si="153"/>
        <v>0.96631162390064473</v>
      </c>
      <c r="P565" s="27">
        <f t="shared" si="154"/>
        <v>0.55677271722222232</v>
      </c>
      <c r="Q565" s="27">
        <f t="shared" si="155"/>
        <v>5</v>
      </c>
      <c r="R565" s="27">
        <f t="shared" si="156"/>
        <v>1.2</v>
      </c>
      <c r="S565" s="28">
        <f t="shared" si="207"/>
        <v>35</v>
      </c>
      <c r="T565" s="28">
        <f t="shared" si="157"/>
        <v>0.57618340031421289</v>
      </c>
      <c r="U565" s="27">
        <f t="shared" si="158"/>
        <v>-0.74542027927623178</v>
      </c>
      <c r="V565" s="26">
        <v>0</v>
      </c>
      <c r="W565" s="28">
        <f t="shared" si="208"/>
        <v>5</v>
      </c>
      <c r="X565" s="27">
        <f t="shared" si="209"/>
        <v>35</v>
      </c>
      <c r="Y565" s="27">
        <f t="shared" si="210"/>
        <v>2.5692302885700413</v>
      </c>
      <c r="Z565" s="28">
        <f t="shared" si="211"/>
        <v>0.99490376505400824</v>
      </c>
      <c r="AA565" s="36">
        <f t="shared" si="212"/>
        <v>0.7</v>
      </c>
      <c r="AB565" s="36">
        <f t="shared" si="213"/>
        <v>0</v>
      </c>
      <c r="AC565" s="36">
        <f t="shared" si="214"/>
        <v>1</v>
      </c>
      <c r="AD565" s="37"/>
      <c r="AE565" s="37"/>
      <c r="AF565" s="37">
        <v>0.15420372255150833</v>
      </c>
      <c r="AG565" s="37">
        <v>0.20132535789321346</v>
      </c>
    </row>
    <row r="566" spans="1:33" x14ac:dyDescent="0.3">
      <c r="A566" s="42"/>
      <c r="B566" s="42"/>
      <c r="C566" s="42"/>
      <c r="D566" s="26">
        <v>7.6</v>
      </c>
      <c r="E566" s="26">
        <v>14.2</v>
      </c>
      <c r="F566" s="26">
        <v>22</v>
      </c>
      <c r="G566" s="26">
        <v>52</v>
      </c>
      <c r="H566" s="26">
        <v>0.67</v>
      </c>
      <c r="I566" s="26">
        <v>284.60000000000002</v>
      </c>
      <c r="J566" s="26">
        <v>180.6</v>
      </c>
      <c r="K566" s="28">
        <f t="shared" si="151"/>
        <v>1.575858250276855</v>
      </c>
      <c r="L566" s="26">
        <v>0.55000000000000004</v>
      </c>
      <c r="M566" s="27"/>
      <c r="N566" s="27">
        <f t="shared" si="152"/>
        <v>0.7948599999999999</v>
      </c>
      <c r="O566" s="27">
        <f t="shared" si="153"/>
        <v>0.96631162390064473</v>
      </c>
      <c r="P566" s="27">
        <f t="shared" si="154"/>
        <v>0.54550150297895905</v>
      </c>
      <c r="Q566" s="27">
        <f t="shared" si="155"/>
        <v>5</v>
      </c>
      <c r="R566" s="27">
        <f t="shared" si="156"/>
        <v>1.2</v>
      </c>
      <c r="S566" s="28">
        <f t="shared" si="207"/>
        <v>31.4</v>
      </c>
      <c r="T566" s="28">
        <f t="shared" si="157"/>
        <v>0.56451923943227555</v>
      </c>
      <c r="U566" s="27">
        <f t="shared" si="158"/>
        <v>0.61259593198796791</v>
      </c>
      <c r="V566" s="26">
        <v>0</v>
      </c>
      <c r="W566" s="28">
        <f t="shared" si="208"/>
        <v>5</v>
      </c>
      <c r="X566" s="27">
        <f t="shared" si="209"/>
        <v>35</v>
      </c>
      <c r="Y566" s="27">
        <f t="shared" si="210"/>
        <v>3.8243551762426655</v>
      </c>
      <c r="Z566" s="28">
        <f t="shared" si="211"/>
        <v>0.99993444260565345</v>
      </c>
      <c r="AA566" s="36">
        <f t="shared" si="212"/>
        <v>0.628</v>
      </c>
      <c r="AB566" s="36">
        <f t="shared" si="213"/>
        <v>0</v>
      </c>
      <c r="AC566" s="36">
        <f t="shared" si="214"/>
        <v>1</v>
      </c>
      <c r="AD566" s="37"/>
      <c r="AE566" s="37"/>
      <c r="AF566" s="37">
        <v>0.21841385267515262</v>
      </c>
      <c r="AG566" s="37">
        <v>0.45199572314623698</v>
      </c>
    </row>
    <row r="567" spans="1:33" x14ac:dyDescent="0.3">
      <c r="A567" s="42"/>
      <c r="B567" s="42"/>
      <c r="C567" s="42"/>
      <c r="D567" s="26">
        <v>7.6</v>
      </c>
      <c r="E567" s="26">
        <v>15.2</v>
      </c>
      <c r="F567" s="26">
        <v>15</v>
      </c>
      <c r="G567" s="26">
        <v>53</v>
      </c>
      <c r="H567" s="26">
        <v>0.67</v>
      </c>
      <c r="I567" s="26">
        <v>305.8</v>
      </c>
      <c r="J567" s="26">
        <v>192</v>
      </c>
      <c r="K567" s="28">
        <f t="shared" si="151"/>
        <v>1.5927083333333334</v>
      </c>
      <c r="L567" s="26">
        <v>0.53</v>
      </c>
      <c r="M567" s="27"/>
      <c r="N567" s="27">
        <f t="shared" si="152"/>
        <v>0.76815999999999995</v>
      </c>
      <c r="O567" s="27">
        <f t="shared" si="153"/>
        <v>0.96631162390064473</v>
      </c>
      <c r="P567" s="27">
        <f t="shared" si="154"/>
        <v>0.5328145799166667</v>
      </c>
      <c r="Q567" s="27">
        <f t="shared" si="155"/>
        <v>5</v>
      </c>
      <c r="R567" s="27">
        <f t="shared" si="156"/>
        <v>1.2</v>
      </c>
      <c r="S567" s="28">
        <f t="shared" si="207"/>
        <v>23</v>
      </c>
      <c r="T567" s="28">
        <f t="shared" si="157"/>
        <v>0.55139001408871613</v>
      </c>
      <c r="U567" s="27">
        <f t="shared" si="158"/>
        <v>0.25694061830425469</v>
      </c>
      <c r="V567" s="26">
        <v>1</v>
      </c>
      <c r="W567" s="28">
        <f t="shared" si="208"/>
        <v>0.46598707219770963</v>
      </c>
      <c r="X567" s="27">
        <f t="shared" si="209"/>
        <v>35</v>
      </c>
      <c r="Y567" s="27">
        <f t="shared" si="210"/>
        <v>6.747700524395646</v>
      </c>
      <c r="Z567" s="28">
        <f t="shared" si="211"/>
        <v>0.99999999999248967</v>
      </c>
      <c r="AA567" s="36">
        <f t="shared" si="212"/>
        <v>0.46</v>
      </c>
      <c r="AB567" s="36">
        <f t="shared" si="213"/>
        <v>1</v>
      </c>
      <c r="AC567" s="36">
        <f t="shared" si="214"/>
        <v>0</v>
      </c>
      <c r="AD567" s="37"/>
      <c r="AE567" s="37"/>
      <c r="AF567" s="37">
        <v>0.83259023671025623</v>
      </c>
      <c r="AG567" s="37">
        <v>0.83557899381890388</v>
      </c>
    </row>
    <row r="568" spans="1:33" x14ac:dyDescent="0.3">
      <c r="A568" s="42"/>
      <c r="B568" s="42"/>
      <c r="C568" s="42"/>
      <c r="D568" s="26">
        <v>7.6</v>
      </c>
      <c r="E568" s="26">
        <v>5.8</v>
      </c>
      <c r="F568" s="26">
        <v>16</v>
      </c>
      <c r="G568" s="26">
        <v>50</v>
      </c>
      <c r="H568" s="26">
        <v>0.67</v>
      </c>
      <c r="I568" s="26">
        <v>108.7</v>
      </c>
      <c r="J568" s="26">
        <v>83.2</v>
      </c>
      <c r="K568" s="28">
        <f t="shared" si="151"/>
        <v>1.3064903846153846</v>
      </c>
      <c r="L568" s="26">
        <v>0.55000000000000004</v>
      </c>
      <c r="M568" s="27"/>
      <c r="N568" s="27">
        <f t="shared" si="152"/>
        <v>0.95562999999999998</v>
      </c>
      <c r="O568" s="27">
        <f t="shared" si="153"/>
        <v>0.96631162390064473</v>
      </c>
      <c r="P568" s="27">
        <f t="shared" si="154"/>
        <v>0.54373107242187513</v>
      </c>
      <c r="Q568" s="27">
        <f t="shared" si="155"/>
        <v>5</v>
      </c>
      <c r="R568" s="27">
        <f t="shared" si="156"/>
        <v>1.2</v>
      </c>
      <c r="S568" s="28">
        <f t="shared" ref="S568:S584" si="215">IF(Q568+R568*F568&lt;=50,Q568+R568*F568,50)</f>
        <v>24.2</v>
      </c>
      <c r="T568" s="28">
        <f t="shared" si="157"/>
        <v>0.56268708662225619</v>
      </c>
      <c r="U568" s="27">
        <f t="shared" si="158"/>
        <v>0.27690710007315766</v>
      </c>
      <c r="V568" s="26">
        <v>1</v>
      </c>
      <c r="W568" s="28">
        <f t="shared" ref="W568:W584" si="216">IF(S568&lt;=30,U568/T568,5)</f>
        <v>0.49211561213426475</v>
      </c>
      <c r="X568" s="27">
        <f t="shared" ref="X568:X584" si="217">IF(G568&lt;5,5,IF(G568&gt;35,35,G568))</f>
        <v>35</v>
      </c>
      <c r="Y568" s="27">
        <f t="shared" ref="Y568:Y584" si="218">-(F568*(1+0.004*X568)-13.32*LN(P568)-29.53*LN(D568)-3.7*LN(J568/100)+0.05*X568+16.85)/2.7</f>
        <v>5.2795631460902346</v>
      </c>
      <c r="Z568" s="28">
        <f t="shared" ref="Z568:Z584" si="219">_xlfn.NORM.S.DIST(Y568,TRUE)</f>
        <v>0.9999999352538762</v>
      </c>
      <c r="AA568" s="36">
        <f t="shared" ref="AA568:AA584" si="220">S568/50</f>
        <v>0.48399999999999999</v>
      </c>
      <c r="AB568" s="36">
        <f t="shared" ref="AB568:AB584" si="221">IF(AND(V568=1,W568&lt;=1),1,0)</f>
        <v>1</v>
      </c>
      <c r="AC568" s="36">
        <f t="shared" ref="AC568:AC584" si="222">IF(AND(V568=0,W568&gt;1),1,0)</f>
        <v>0</v>
      </c>
      <c r="AD568" s="37"/>
      <c r="AE568" s="37"/>
      <c r="AF568" s="37">
        <v>0.66031683916542583</v>
      </c>
      <c r="AG568" s="37">
        <v>0.75086007011783329</v>
      </c>
    </row>
    <row r="569" spans="1:33" x14ac:dyDescent="0.3">
      <c r="A569" s="42"/>
      <c r="B569" s="42"/>
      <c r="C569" s="42"/>
      <c r="D569" s="26">
        <v>7.6</v>
      </c>
      <c r="E569" s="26">
        <v>7.2</v>
      </c>
      <c r="F569" s="26">
        <v>16</v>
      </c>
      <c r="G569" s="26">
        <v>40</v>
      </c>
      <c r="H569" s="26">
        <v>0.67</v>
      </c>
      <c r="I569" s="26">
        <v>138.4</v>
      </c>
      <c r="J569" s="26">
        <v>99.2</v>
      </c>
      <c r="K569" s="28">
        <f t="shared" si="151"/>
        <v>1.3951612903225807</v>
      </c>
      <c r="L569" s="26">
        <v>0.57999999999999996</v>
      </c>
      <c r="M569" s="27"/>
      <c r="N569" s="27">
        <f t="shared" si="152"/>
        <v>0.94491999999999998</v>
      </c>
      <c r="O569" s="27">
        <f t="shared" si="153"/>
        <v>0.96631162390064473</v>
      </c>
      <c r="P569" s="27">
        <f t="shared" si="154"/>
        <v>0.57412653370967748</v>
      </c>
      <c r="Q569" s="27">
        <f t="shared" si="155"/>
        <v>5</v>
      </c>
      <c r="R569" s="27">
        <f t="shared" si="156"/>
        <v>1.2</v>
      </c>
      <c r="S569" s="28">
        <f t="shared" si="215"/>
        <v>24.2</v>
      </c>
      <c r="T569" s="28">
        <f t="shared" si="157"/>
        <v>0.59414222028307984</v>
      </c>
      <c r="U569" s="27">
        <f t="shared" si="158"/>
        <v>0.27690710007315766</v>
      </c>
      <c r="V569" s="26">
        <v>1</v>
      </c>
      <c r="W569" s="28">
        <f t="shared" si="216"/>
        <v>0.46606198081870853</v>
      </c>
      <c r="X569" s="27">
        <f t="shared" si="217"/>
        <v>35</v>
      </c>
      <c r="Y569" s="27">
        <f t="shared" si="218"/>
        <v>5.7889473755858489</v>
      </c>
      <c r="Z569" s="28">
        <f t="shared" si="219"/>
        <v>0.99999999645855586</v>
      </c>
      <c r="AA569" s="36">
        <f t="shared" si="220"/>
        <v>0.48399999999999999</v>
      </c>
      <c r="AB569" s="36">
        <f t="shared" si="221"/>
        <v>1</v>
      </c>
      <c r="AC569" s="36">
        <f t="shared" si="222"/>
        <v>0</v>
      </c>
      <c r="AD569" s="37"/>
      <c r="AE569" s="37"/>
      <c r="AF569" s="37">
        <v>0.65963618136911506</v>
      </c>
      <c r="AG569" s="37">
        <v>0.81762093133117142</v>
      </c>
    </row>
    <row r="570" spans="1:33" x14ac:dyDescent="0.3">
      <c r="A570" s="42"/>
      <c r="B570" s="42"/>
      <c r="C570" s="42"/>
      <c r="D570" s="26">
        <v>7.6</v>
      </c>
      <c r="E570" s="26">
        <v>8.8000000000000007</v>
      </c>
      <c r="F570" s="26">
        <v>15</v>
      </c>
      <c r="G570" s="26">
        <v>72</v>
      </c>
      <c r="H570" s="26">
        <v>0.67</v>
      </c>
      <c r="I570" s="26">
        <v>171.8</v>
      </c>
      <c r="J570" s="26">
        <v>116.9</v>
      </c>
      <c r="K570" s="28">
        <f t="shared" si="151"/>
        <v>1.4696321642429426</v>
      </c>
      <c r="L570" s="26">
        <v>0.6</v>
      </c>
      <c r="M570" s="27"/>
      <c r="N570" s="27">
        <f t="shared" si="152"/>
        <v>0.93267999999999995</v>
      </c>
      <c r="O570" s="27">
        <f t="shared" si="153"/>
        <v>0.96631162390064473</v>
      </c>
      <c r="P570" s="27">
        <f t="shared" si="154"/>
        <v>0.59693833748503</v>
      </c>
      <c r="Q570" s="27">
        <f t="shared" si="155"/>
        <v>5</v>
      </c>
      <c r="R570" s="27">
        <f t="shared" si="156"/>
        <v>1.2</v>
      </c>
      <c r="S570" s="28">
        <f t="shared" si="215"/>
        <v>23</v>
      </c>
      <c r="T570" s="28">
        <f t="shared" si="157"/>
        <v>0.6177493085257626</v>
      </c>
      <c r="U570" s="27">
        <f t="shared" si="158"/>
        <v>0.25694061830425469</v>
      </c>
      <c r="V570" s="26">
        <v>0</v>
      </c>
      <c r="W570" s="28">
        <f t="shared" si="216"/>
        <v>0.41593024024168412</v>
      </c>
      <c r="X570" s="27">
        <f t="shared" si="217"/>
        <v>35</v>
      </c>
      <c r="Y570" s="27">
        <f t="shared" si="218"/>
        <v>6.6283806089924484</v>
      </c>
      <c r="Z570" s="28">
        <f t="shared" si="219"/>
        <v>0.99999999998303057</v>
      </c>
      <c r="AA570" s="36">
        <f t="shared" si="220"/>
        <v>0.46</v>
      </c>
      <c r="AB570" s="36">
        <f t="shared" si="221"/>
        <v>0</v>
      </c>
      <c r="AC570" s="36">
        <f t="shared" si="222"/>
        <v>0</v>
      </c>
      <c r="AD570" s="37"/>
      <c r="AE570" s="37"/>
      <c r="AF570" s="37">
        <v>0.43322378261420608</v>
      </c>
      <c r="AG570" s="37">
        <v>0.67880253558099157</v>
      </c>
    </row>
    <row r="571" spans="1:33" x14ac:dyDescent="0.3">
      <c r="A571" s="42"/>
      <c r="B571" s="42"/>
      <c r="C571" s="42"/>
      <c r="D571" s="26">
        <v>7.6</v>
      </c>
      <c r="E571" s="26">
        <v>10.199999999999999</v>
      </c>
      <c r="F571" s="26">
        <v>13</v>
      </c>
      <c r="G571" s="26">
        <v>65</v>
      </c>
      <c r="H571" s="26">
        <v>0.67</v>
      </c>
      <c r="I571" s="26">
        <v>200.9</v>
      </c>
      <c r="J571" s="26">
        <v>132.30000000000001</v>
      </c>
      <c r="K571" s="28">
        <f t="shared" si="151"/>
        <v>1.5185185185185184</v>
      </c>
      <c r="L571" s="26">
        <v>0.61</v>
      </c>
      <c r="M571" s="27"/>
      <c r="N571" s="27">
        <f t="shared" si="152"/>
        <v>0.90165999999999991</v>
      </c>
      <c r="O571" s="27">
        <f t="shared" si="153"/>
        <v>0.96631162390064473</v>
      </c>
      <c r="P571" s="27">
        <f t="shared" si="154"/>
        <v>0.59628111592592592</v>
      </c>
      <c r="Q571" s="27">
        <f t="shared" si="155"/>
        <v>5</v>
      </c>
      <c r="R571" s="27">
        <f t="shared" si="156"/>
        <v>1.2</v>
      </c>
      <c r="S571" s="28">
        <f t="shared" si="215"/>
        <v>20.6</v>
      </c>
      <c r="T571" s="28">
        <f t="shared" si="157"/>
        <v>0.61706917435077335</v>
      </c>
      <c r="U571" s="27">
        <f t="shared" si="158"/>
        <v>0.2230130964604535</v>
      </c>
      <c r="V571" s="26">
        <v>1</v>
      </c>
      <c r="W571" s="28">
        <f t="shared" si="216"/>
        <v>0.3614069633199366</v>
      </c>
      <c r="X571" s="27">
        <f t="shared" si="217"/>
        <v>35</v>
      </c>
      <c r="Y571" s="27">
        <f t="shared" si="218"/>
        <v>7.6369782457536086</v>
      </c>
      <c r="Z571" s="28">
        <f t="shared" si="219"/>
        <v>0.9999999999999889</v>
      </c>
      <c r="AA571" s="36">
        <f t="shared" si="220"/>
        <v>0.41200000000000003</v>
      </c>
      <c r="AB571" s="36">
        <f t="shared" si="221"/>
        <v>1</v>
      </c>
      <c r="AC571" s="36">
        <f t="shared" si="222"/>
        <v>0</v>
      </c>
      <c r="AD571" s="37"/>
      <c r="AE571" s="37"/>
      <c r="AF571" s="37">
        <v>0.53831151034664182</v>
      </c>
      <c r="AG571" s="37">
        <v>0.67517292527104278</v>
      </c>
    </row>
    <row r="572" spans="1:33" x14ac:dyDescent="0.3">
      <c r="A572" s="42"/>
      <c r="B572" s="42"/>
      <c r="C572" s="42"/>
      <c r="D572" s="26">
        <v>7.6</v>
      </c>
      <c r="E572" s="26">
        <v>14.8</v>
      </c>
      <c r="F572" s="26">
        <v>35</v>
      </c>
      <c r="G572" s="26">
        <v>49</v>
      </c>
      <c r="H572" s="26">
        <v>0.67</v>
      </c>
      <c r="I572" s="26">
        <v>296.89999999999998</v>
      </c>
      <c r="J572" s="26">
        <v>183.1</v>
      </c>
      <c r="K572" s="28">
        <f t="shared" si="151"/>
        <v>1.6215182960131076</v>
      </c>
      <c r="L572" s="26">
        <v>0.55000000000000004</v>
      </c>
      <c r="M572" s="27"/>
      <c r="N572" s="27">
        <f t="shared" si="152"/>
        <v>0.77883999999999987</v>
      </c>
      <c r="O572" s="27">
        <f t="shared" si="153"/>
        <v>0.96631162390064473</v>
      </c>
      <c r="P572" s="27">
        <f t="shared" si="154"/>
        <v>0.54999439135991246</v>
      </c>
      <c r="Q572" s="27">
        <f t="shared" si="155"/>
        <v>5</v>
      </c>
      <c r="R572" s="27">
        <f t="shared" si="156"/>
        <v>1.2</v>
      </c>
      <c r="S572" s="28">
        <f t="shared" si="215"/>
        <v>47</v>
      </c>
      <c r="T572" s="28">
        <f t="shared" si="157"/>
        <v>0.56916876270181593</v>
      </c>
      <c r="U572" s="27">
        <f t="shared" si="158"/>
        <v>0.26641359040689799</v>
      </c>
      <c r="V572" s="26">
        <v>0</v>
      </c>
      <c r="W572" s="28">
        <f t="shared" si="216"/>
        <v>5</v>
      </c>
      <c r="X572" s="27">
        <f t="shared" si="217"/>
        <v>35</v>
      </c>
      <c r="Y572" s="27">
        <f t="shared" si="218"/>
        <v>-1.6052283541555099</v>
      </c>
      <c r="Z572" s="28">
        <f t="shared" si="219"/>
        <v>5.4221779846260788E-2</v>
      </c>
      <c r="AA572" s="36">
        <f t="shared" si="220"/>
        <v>0.94</v>
      </c>
      <c r="AB572" s="36">
        <f t="shared" si="221"/>
        <v>0</v>
      </c>
      <c r="AC572" s="36">
        <f t="shared" si="222"/>
        <v>1</v>
      </c>
      <c r="AD572" s="37"/>
      <c r="AE572" s="37"/>
      <c r="AF572" s="37">
        <v>0.38578892145238181</v>
      </c>
      <c r="AG572" s="37">
        <v>0.2948929620061887</v>
      </c>
    </row>
    <row r="573" spans="1:33" x14ac:dyDescent="0.3">
      <c r="A573" s="42"/>
      <c r="B573" s="42"/>
      <c r="C573" s="42"/>
      <c r="D573" s="26">
        <v>7.6</v>
      </c>
      <c r="E573" s="26">
        <v>18.8</v>
      </c>
      <c r="F573" s="26">
        <v>24</v>
      </c>
      <c r="G573" s="26">
        <v>45</v>
      </c>
      <c r="H573" s="26">
        <v>0.67</v>
      </c>
      <c r="I573" s="26">
        <v>386.7</v>
      </c>
      <c r="J573" s="26">
        <v>233.7</v>
      </c>
      <c r="K573" s="28">
        <f t="shared" si="151"/>
        <v>1.6546854942233633</v>
      </c>
      <c r="L573" s="26">
        <v>0.47</v>
      </c>
      <c r="M573" s="27"/>
      <c r="N573" s="27">
        <f t="shared" si="152"/>
        <v>0.67203999999999986</v>
      </c>
      <c r="O573" s="27">
        <f t="shared" si="153"/>
        <v>0.96631162390064473</v>
      </c>
      <c r="P573" s="27">
        <f t="shared" si="154"/>
        <v>0.48428246261874197</v>
      </c>
      <c r="Q573" s="27">
        <f t="shared" si="155"/>
        <v>5</v>
      </c>
      <c r="R573" s="27">
        <f t="shared" si="156"/>
        <v>1.2</v>
      </c>
      <c r="S573" s="28">
        <f t="shared" si="215"/>
        <v>33.799999999999997</v>
      </c>
      <c r="T573" s="28">
        <f t="shared" si="157"/>
        <v>0.50116592892039502</v>
      </c>
      <c r="U573" s="27">
        <f t="shared" si="158"/>
        <v>5.2457112275579547</v>
      </c>
      <c r="V573" s="26">
        <v>0</v>
      </c>
      <c r="W573" s="28">
        <f t="shared" si="216"/>
        <v>5</v>
      </c>
      <c r="X573" s="27">
        <f t="shared" si="217"/>
        <v>35</v>
      </c>
      <c r="Y573" s="27">
        <f t="shared" si="218"/>
        <v>2.745878325963182</v>
      </c>
      <c r="Z573" s="28">
        <f t="shared" si="219"/>
        <v>0.99698254295224298</v>
      </c>
      <c r="AA573" s="36">
        <f t="shared" si="220"/>
        <v>0.67599999999999993</v>
      </c>
      <c r="AB573" s="36">
        <f t="shared" si="221"/>
        <v>0</v>
      </c>
      <c r="AC573" s="36">
        <f t="shared" si="222"/>
        <v>1</v>
      </c>
      <c r="AD573" s="37"/>
      <c r="AE573" s="37"/>
      <c r="AF573" s="37">
        <v>0.21854286956652916</v>
      </c>
      <c r="AG573" s="37">
        <v>0.20915823397888814</v>
      </c>
    </row>
    <row r="574" spans="1:33" x14ac:dyDescent="0.3">
      <c r="A574" s="42"/>
      <c r="B574" s="42"/>
      <c r="C574" s="42"/>
      <c r="D574" s="26">
        <v>7.6</v>
      </c>
      <c r="E574" s="26">
        <v>1.2</v>
      </c>
      <c r="F574" s="26">
        <v>3</v>
      </c>
      <c r="G574" s="26">
        <v>65</v>
      </c>
      <c r="H574" s="26">
        <v>0.67</v>
      </c>
      <c r="I574" s="26">
        <v>21.7</v>
      </c>
      <c r="J574" s="26">
        <v>14.8</v>
      </c>
      <c r="K574" s="28">
        <f t="shared" si="151"/>
        <v>1.466216216216216</v>
      </c>
      <c r="L574" s="26">
        <v>0.64</v>
      </c>
      <c r="M574" s="27"/>
      <c r="N574" s="27">
        <f t="shared" si="152"/>
        <v>0.99082000000000003</v>
      </c>
      <c r="O574" s="27">
        <f t="shared" si="153"/>
        <v>0.96631162390064473</v>
      </c>
      <c r="P574" s="27">
        <f t="shared" si="154"/>
        <v>0.63267539101351356</v>
      </c>
      <c r="Q574" s="27">
        <f t="shared" si="155"/>
        <v>5</v>
      </c>
      <c r="R574" s="27">
        <f t="shared" si="156"/>
        <v>1.2</v>
      </c>
      <c r="S574" s="28">
        <f t="shared" si="215"/>
        <v>8.6</v>
      </c>
      <c r="T574" s="28">
        <f t="shared" si="157"/>
        <v>0.65473225755024622</v>
      </c>
      <c r="U574" s="27">
        <f t="shared" si="158"/>
        <v>0.10098736556838772</v>
      </c>
      <c r="V574" s="26">
        <v>1</v>
      </c>
      <c r="W574" s="28">
        <f t="shared" si="216"/>
        <v>0.15424223322407118</v>
      </c>
      <c r="X574" s="27">
        <f t="shared" si="217"/>
        <v>35</v>
      </c>
      <c r="Y574" s="27">
        <f t="shared" si="218"/>
        <v>9.1497562753875776</v>
      </c>
      <c r="Z574" s="28">
        <f t="shared" si="219"/>
        <v>1</v>
      </c>
      <c r="AA574" s="36">
        <f t="shared" si="220"/>
        <v>0.17199999999999999</v>
      </c>
      <c r="AB574" s="36">
        <f t="shared" si="221"/>
        <v>1</v>
      </c>
      <c r="AC574" s="36">
        <f t="shared" si="222"/>
        <v>0</v>
      </c>
      <c r="AD574" s="37"/>
      <c r="AE574" s="37"/>
      <c r="AF574" s="37">
        <v>0.55749679580116651</v>
      </c>
      <c r="AG574" s="37">
        <v>0.58925486470115718</v>
      </c>
    </row>
    <row r="575" spans="1:33" x14ac:dyDescent="0.3">
      <c r="A575" s="42"/>
      <c r="B575" s="42"/>
      <c r="C575" s="42"/>
      <c r="D575" s="26">
        <v>7.6</v>
      </c>
      <c r="E575" s="26">
        <v>3.8</v>
      </c>
      <c r="F575" s="26">
        <v>8</v>
      </c>
      <c r="G575" s="26">
        <v>61</v>
      </c>
      <c r="H575" s="26">
        <v>0.67</v>
      </c>
      <c r="I575" s="26">
        <v>74</v>
      </c>
      <c r="J575" s="26">
        <v>41.6</v>
      </c>
      <c r="K575" s="28">
        <f t="shared" si="151"/>
        <v>1.7788461538461537</v>
      </c>
      <c r="L575" s="26">
        <v>0.77</v>
      </c>
      <c r="M575" s="27"/>
      <c r="N575" s="27">
        <f t="shared" si="152"/>
        <v>0.97092999999999996</v>
      </c>
      <c r="O575" s="27">
        <f t="shared" si="153"/>
        <v>0.96631162390064473</v>
      </c>
      <c r="P575" s="27">
        <f t="shared" si="154"/>
        <v>0.75216733437500005</v>
      </c>
      <c r="Q575" s="27">
        <f t="shared" si="155"/>
        <v>5</v>
      </c>
      <c r="R575" s="27">
        <f t="shared" si="156"/>
        <v>1.2</v>
      </c>
      <c r="S575" s="28">
        <f t="shared" si="215"/>
        <v>14.6</v>
      </c>
      <c r="T575" s="28">
        <f t="shared" si="157"/>
        <v>0.77839003047358268</v>
      </c>
      <c r="U575" s="27">
        <f t="shared" si="158"/>
        <v>0.15606511636518641</v>
      </c>
      <c r="V575" s="26">
        <v>1</v>
      </c>
      <c r="W575" s="28">
        <f t="shared" si="216"/>
        <v>0.20049732172216331</v>
      </c>
      <c r="X575" s="27">
        <f t="shared" si="217"/>
        <v>35</v>
      </c>
      <c r="Y575" s="27">
        <f t="shared" si="218"/>
        <v>9.3083591915353274</v>
      </c>
      <c r="Z575" s="28">
        <f t="shared" si="219"/>
        <v>1</v>
      </c>
      <c r="AA575" s="36">
        <f t="shared" si="220"/>
        <v>0.29199999999999998</v>
      </c>
      <c r="AB575" s="36">
        <f t="shared" si="221"/>
        <v>1</v>
      </c>
      <c r="AC575" s="36">
        <f t="shared" si="222"/>
        <v>0</v>
      </c>
      <c r="AD575" s="37"/>
      <c r="AE575" s="37"/>
      <c r="AF575" s="37">
        <v>0.59975374982867291</v>
      </c>
      <c r="AG575" s="37">
        <v>0.63052988596741499</v>
      </c>
    </row>
    <row r="576" spans="1:33" x14ac:dyDescent="0.3">
      <c r="A576" s="42"/>
      <c r="B576" s="42"/>
      <c r="C576" s="42"/>
      <c r="D576" s="26">
        <v>7.6</v>
      </c>
      <c r="E576" s="26">
        <v>5.8</v>
      </c>
      <c r="F576" s="26">
        <v>9</v>
      </c>
      <c r="G576" s="26">
        <v>75</v>
      </c>
      <c r="H576" s="26">
        <v>0.67</v>
      </c>
      <c r="I576" s="26">
        <v>115.4</v>
      </c>
      <c r="J576" s="26">
        <v>63.4</v>
      </c>
      <c r="K576" s="28">
        <f t="shared" si="151"/>
        <v>1.8201892744479498</v>
      </c>
      <c r="L576" s="26">
        <v>0.77</v>
      </c>
      <c r="M576" s="27"/>
      <c r="N576" s="27">
        <f t="shared" si="152"/>
        <v>0.95562999999999998</v>
      </c>
      <c r="O576" s="27">
        <f t="shared" si="153"/>
        <v>0.96631162390064473</v>
      </c>
      <c r="P576" s="27">
        <f t="shared" si="154"/>
        <v>0.75752066594637235</v>
      </c>
      <c r="Q576" s="27">
        <f t="shared" si="155"/>
        <v>5</v>
      </c>
      <c r="R576" s="27">
        <f t="shared" si="156"/>
        <v>1.2</v>
      </c>
      <c r="S576" s="28">
        <f t="shared" si="215"/>
        <v>15.799999999999999</v>
      </c>
      <c r="T576" s="28">
        <f t="shared" si="157"/>
        <v>0.78392999443444544</v>
      </c>
      <c r="U576" s="27">
        <f t="shared" si="158"/>
        <v>0.1681954191679009</v>
      </c>
      <c r="V576" s="26">
        <v>0</v>
      </c>
      <c r="W576" s="28">
        <f t="shared" si="216"/>
        <v>0.21455413157043821</v>
      </c>
      <c r="X576" s="27">
        <f t="shared" si="217"/>
        <v>35</v>
      </c>
      <c r="Y576" s="27">
        <f t="shared" si="218"/>
        <v>9.4985484933145887</v>
      </c>
      <c r="Z576" s="28">
        <f t="shared" si="219"/>
        <v>1</v>
      </c>
      <c r="AA576" s="36">
        <f t="shared" si="220"/>
        <v>0.316</v>
      </c>
      <c r="AB576" s="36">
        <f t="shared" si="221"/>
        <v>0</v>
      </c>
      <c r="AC576" s="36">
        <f t="shared" si="222"/>
        <v>0</v>
      </c>
      <c r="AD576" s="37"/>
      <c r="AE576" s="37"/>
      <c r="AF576" s="37">
        <v>0.60134926409945799</v>
      </c>
      <c r="AG576" s="37">
        <v>0.67807922423710121</v>
      </c>
    </row>
    <row r="577" spans="1:33" x14ac:dyDescent="0.3">
      <c r="A577" s="42"/>
      <c r="B577" s="42"/>
      <c r="C577" s="42"/>
      <c r="D577" s="26">
        <v>7.6</v>
      </c>
      <c r="E577" s="26">
        <v>7.5</v>
      </c>
      <c r="F577" s="26">
        <v>25</v>
      </c>
      <c r="G577" s="26">
        <v>45</v>
      </c>
      <c r="H577" s="26">
        <v>0.67</v>
      </c>
      <c r="I577" s="26">
        <v>151.69999999999999</v>
      </c>
      <c r="J577" s="26">
        <v>83</v>
      </c>
      <c r="K577" s="28">
        <f t="shared" si="151"/>
        <v>1.8277108433734939</v>
      </c>
      <c r="L577" s="26">
        <v>0.76</v>
      </c>
      <c r="M577" s="27"/>
      <c r="N577" s="27">
        <f t="shared" si="152"/>
        <v>0.94262500000000005</v>
      </c>
      <c r="O577" s="27">
        <f t="shared" si="153"/>
        <v>0.96631162390064473</v>
      </c>
      <c r="P577" s="27">
        <f t="shared" si="154"/>
        <v>0.75029940414156637</v>
      </c>
      <c r="Q577" s="27">
        <f t="shared" si="155"/>
        <v>5</v>
      </c>
      <c r="R577" s="27">
        <f t="shared" si="156"/>
        <v>1.2</v>
      </c>
      <c r="S577" s="28">
        <f t="shared" si="215"/>
        <v>35</v>
      </c>
      <c r="T577" s="28">
        <f t="shared" si="157"/>
        <v>0.77645697887073273</v>
      </c>
      <c r="U577" s="27">
        <f t="shared" si="158"/>
        <v>-0.74542027927623178</v>
      </c>
      <c r="V577" s="26">
        <v>1</v>
      </c>
      <c r="W577" s="28">
        <f t="shared" si="216"/>
        <v>5</v>
      </c>
      <c r="X577" s="27">
        <f t="shared" si="217"/>
        <v>35</v>
      </c>
      <c r="Y577" s="27">
        <f t="shared" si="218"/>
        <v>3.0648849832001139</v>
      </c>
      <c r="Z577" s="28">
        <f t="shared" si="219"/>
        <v>0.99891123139638849</v>
      </c>
      <c r="AA577" s="36">
        <f t="shared" si="220"/>
        <v>0.7</v>
      </c>
      <c r="AB577" s="36">
        <f t="shared" si="221"/>
        <v>0</v>
      </c>
      <c r="AC577" s="36">
        <f t="shared" si="222"/>
        <v>0</v>
      </c>
      <c r="AD577" s="37"/>
      <c r="AE577" s="37"/>
      <c r="AF577" s="37">
        <v>0.47919546935638907</v>
      </c>
      <c r="AG577" s="37">
        <v>0.5048526622078513</v>
      </c>
    </row>
    <row r="578" spans="1:33" x14ac:dyDescent="0.3">
      <c r="A578" s="42"/>
      <c r="B578" s="42"/>
      <c r="C578" s="42"/>
      <c r="D578" s="26">
        <v>7.6</v>
      </c>
      <c r="E578" s="26">
        <v>8.8000000000000007</v>
      </c>
      <c r="F578" s="26">
        <v>21</v>
      </c>
      <c r="G578" s="26">
        <v>44</v>
      </c>
      <c r="H578" s="26">
        <v>0.67</v>
      </c>
      <c r="I578" s="26">
        <v>179.1</v>
      </c>
      <c r="J578" s="26">
        <v>97.7</v>
      </c>
      <c r="K578" s="28">
        <f t="shared" si="151"/>
        <v>1.8331627430910951</v>
      </c>
      <c r="L578" s="26">
        <v>0.75</v>
      </c>
      <c r="M578" s="27"/>
      <c r="N578" s="27">
        <f t="shared" si="152"/>
        <v>0.93267999999999995</v>
      </c>
      <c r="O578" s="27">
        <f t="shared" si="153"/>
        <v>0.96631162390064473</v>
      </c>
      <c r="P578" s="27">
        <f t="shared" si="154"/>
        <v>0.74459796595701122</v>
      </c>
      <c r="Q578" s="27">
        <f t="shared" si="155"/>
        <v>5</v>
      </c>
      <c r="R578" s="27">
        <f t="shared" si="156"/>
        <v>1.2</v>
      </c>
      <c r="S578" s="28">
        <f t="shared" si="215"/>
        <v>30.2</v>
      </c>
      <c r="T578" s="28">
        <f t="shared" si="157"/>
        <v>0.77055677230844333</v>
      </c>
      <c r="U578" s="27">
        <f t="shared" si="158"/>
        <v>0.48227684979218893</v>
      </c>
      <c r="V578" s="26">
        <v>1</v>
      </c>
      <c r="W578" s="28">
        <f t="shared" si="216"/>
        <v>5</v>
      </c>
      <c r="X578" s="27">
        <f t="shared" si="217"/>
        <v>35</v>
      </c>
      <c r="Y578" s="27">
        <f t="shared" si="218"/>
        <v>4.939596781684914</v>
      </c>
      <c r="Z578" s="28">
        <f t="shared" si="219"/>
        <v>0.99999960857859271</v>
      </c>
      <c r="AA578" s="36">
        <f t="shared" si="220"/>
        <v>0.60399999999999998</v>
      </c>
      <c r="AB578" s="36">
        <f t="shared" si="221"/>
        <v>0</v>
      </c>
      <c r="AC578" s="36">
        <f t="shared" si="222"/>
        <v>0</v>
      </c>
      <c r="AD578" s="37"/>
      <c r="AE578" s="37"/>
      <c r="AF578" s="37">
        <v>0.850632994235752</v>
      </c>
      <c r="AG578" s="37">
        <v>0.73843025017258868</v>
      </c>
    </row>
    <row r="579" spans="1:33" x14ac:dyDescent="0.3">
      <c r="A579" s="42"/>
      <c r="B579" s="42"/>
      <c r="C579" s="42"/>
      <c r="D579" s="26">
        <v>7.6</v>
      </c>
      <c r="E579" s="26">
        <v>10.199999999999999</v>
      </c>
      <c r="F579" s="26">
        <v>24</v>
      </c>
      <c r="G579" s="26">
        <v>51</v>
      </c>
      <c r="H579" s="26">
        <v>0.67</v>
      </c>
      <c r="I579" s="26">
        <v>208.5</v>
      </c>
      <c r="J579" s="26">
        <v>113.4</v>
      </c>
      <c r="K579" s="28">
        <f t="shared" si="151"/>
        <v>1.8386243386243386</v>
      </c>
      <c r="L579" s="26">
        <v>0.73</v>
      </c>
      <c r="M579" s="27"/>
      <c r="N579" s="27">
        <f t="shared" si="152"/>
        <v>0.90165999999999991</v>
      </c>
      <c r="O579" s="27">
        <f t="shared" si="153"/>
        <v>0.96631162390064473</v>
      </c>
      <c r="P579" s="27">
        <f t="shared" si="154"/>
        <v>0.7219780062169312</v>
      </c>
      <c r="Q579" s="27">
        <f t="shared" si="155"/>
        <v>5</v>
      </c>
      <c r="R579" s="27">
        <f t="shared" si="156"/>
        <v>1.2</v>
      </c>
      <c r="S579" s="28">
        <f t="shared" si="215"/>
        <v>33.799999999999997</v>
      </c>
      <c r="T579" s="28">
        <f t="shared" si="157"/>
        <v>0.74714821633064021</v>
      </c>
      <c r="U579" s="27">
        <f t="shared" si="158"/>
        <v>5.2457112275579547</v>
      </c>
      <c r="V579" s="26">
        <v>0</v>
      </c>
      <c r="W579" s="28">
        <f t="shared" si="216"/>
        <v>5</v>
      </c>
      <c r="X579" s="27">
        <f t="shared" si="217"/>
        <v>35</v>
      </c>
      <c r="Y579" s="27">
        <f t="shared" si="218"/>
        <v>3.724950360044553</v>
      </c>
      <c r="Z579" s="28">
        <f t="shared" si="219"/>
        <v>0.99990232317013505</v>
      </c>
      <c r="AA579" s="36">
        <f t="shared" si="220"/>
        <v>0.67599999999999993</v>
      </c>
      <c r="AB579" s="36">
        <f t="shared" si="221"/>
        <v>0</v>
      </c>
      <c r="AC579" s="36">
        <f t="shared" si="222"/>
        <v>1</v>
      </c>
      <c r="AD579" s="37"/>
      <c r="AE579" s="37"/>
      <c r="AF579" s="37">
        <v>0.56642972725984087</v>
      </c>
      <c r="AG579" s="37">
        <v>0.55272847543587156</v>
      </c>
    </row>
    <row r="580" spans="1:33" x14ac:dyDescent="0.3">
      <c r="A580" s="42"/>
      <c r="B580" s="42"/>
      <c r="C580" s="42"/>
      <c r="D580" s="26">
        <v>7.6</v>
      </c>
      <c r="E580" s="26">
        <v>11.8</v>
      </c>
      <c r="F580" s="26">
        <v>27</v>
      </c>
      <c r="G580" s="26">
        <v>58</v>
      </c>
      <c r="H580" s="26">
        <v>0.67</v>
      </c>
      <c r="I580" s="26">
        <v>242.3</v>
      </c>
      <c r="J580" s="26">
        <v>131.4</v>
      </c>
      <c r="K580" s="28">
        <f t="shared" si="151"/>
        <v>1.8439878234398783</v>
      </c>
      <c r="L580" s="26">
        <v>0.7</v>
      </c>
      <c r="M580" s="27"/>
      <c r="N580" s="27">
        <f t="shared" si="152"/>
        <v>0.85893999999999981</v>
      </c>
      <c r="O580" s="27">
        <f t="shared" si="153"/>
        <v>0.96631162390064473</v>
      </c>
      <c r="P580" s="27">
        <f t="shared" si="154"/>
        <v>0.689777519414003</v>
      </c>
      <c r="Q580" s="27">
        <f t="shared" si="155"/>
        <v>5</v>
      </c>
      <c r="R580" s="27">
        <f t="shared" si="156"/>
        <v>1.2</v>
      </c>
      <c r="S580" s="28">
        <f t="shared" si="215"/>
        <v>37.4</v>
      </c>
      <c r="T580" s="28">
        <f t="shared" si="157"/>
        <v>0.71382512882296167</v>
      </c>
      <c r="U580" s="27">
        <f t="shared" si="158"/>
        <v>-2.1795808727649545E-2</v>
      </c>
      <c r="V580" s="26">
        <v>0</v>
      </c>
      <c r="W580" s="28">
        <f t="shared" si="216"/>
        <v>5</v>
      </c>
      <c r="X580" s="27">
        <f t="shared" si="217"/>
        <v>35</v>
      </c>
      <c r="Y580" s="27">
        <f t="shared" si="218"/>
        <v>2.4350869909168833</v>
      </c>
      <c r="Z580" s="28">
        <f t="shared" si="219"/>
        <v>0.99255589502616259</v>
      </c>
      <c r="AA580" s="36">
        <f t="shared" si="220"/>
        <v>0.748</v>
      </c>
      <c r="AB580" s="36">
        <f t="shared" si="221"/>
        <v>0</v>
      </c>
      <c r="AC580" s="36">
        <f t="shared" si="222"/>
        <v>1</v>
      </c>
      <c r="AD580" s="37"/>
      <c r="AE580" s="37"/>
      <c r="AF580" s="37">
        <v>0.13858701862927192</v>
      </c>
      <c r="AG580" s="37">
        <v>0.32937512593054685</v>
      </c>
    </row>
    <row r="581" spans="1:33" x14ac:dyDescent="0.3">
      <c r="A581" s="42"/>
      <c r="B581" s="42"/>
      <c r="C581" s="42"/>
      <c r="D581" s="26">
        <v>7.6</v>
      </c>
      <c r="E581" s="26">
        <v>13.2</v>
      </c>
      <c r="F581" s="26">
        <v>17</v>
      </c>
      <c r="G581" s="26">
        <v>77</v>
      </c>
      <c r="H581" s="26">
        <v>0.67</v>
      </c>
      <c r="I581" s="26">
        <v>270.8</v>
      </c>
      <c r="J581" s="26">
        <v>146.30000000000001</v>
      </c>
      <c r="K581" s="28">
        <f t="shared" si="151"/>
        <v>1.8509911141490087</v>
      </c>
      <c r="L581" s="26">
        <v>0.67</v>
      </c>
      <c r="M581" s="27"/>
      <c r="N581" s="27">
        <f t="shared" si="152"/>
        <v>0.82155999999999996</v>
      </c>
      <c r="O581" s="27">
        <f t="shared" si="153"/>
        <v>0.96631162390064473</v>
      </c>
      <c r="P581" s="27">
        <f t="shared" si="154"/>
        <v>0.6622649631168831</v>
      </c>
      <c r="Q581" s="27">
        <f t="shared" si="155"/>
        <v>5</v>
      </c>
      <c r="R581" s="27">
        <f t="shared" si="156"/>
        <v>1.2</v>
      </c>
      <c r="S581" s="28">
        <f t="shared" si="215"/>
        <v>25.4</v>
      </c>
      <c r="T581" s="28">
        <f t="shared" si="157"/>
        <v>0.68535340643379916</v>
      </c>
      <c r="U581" s="27">
        <f t="shared" si="158"/>
        <v>0.29998649577601666</v>
      </c>
      <c r="V581" s="26">
        <v>0</v>
      </c>
      <c r="W581" s="28">
        <f t="shared" si="216"/>
        <v>0.43771066570892353</v>
      </c>
      <c r="X581" s="27">
        <f t="shared" si="217"/>
        <v>35</v>
      </c>
      <c r="Y581" s="27">
        <f t="shared" si="218"/>
        <v>6.6037017031635772</v>
      </c>
      <c r="Z581" s="28">
        <f t="shared" si="219"/>
        <v>0.99999999997994915</v>
      </c>
      <c r="AA581" s="36">
        <f t="shared" si="220"/>
        <v>0.50800000000000001</v>
      </c>
      <c r="AB581" s="36">
        <f t="shared" si="221"/>
        <v>0</v>
      </c>
      <c r="AC581" s="36">
        <f t="shared" si="222"/>
        <v>0</v>
      </c>
      <c r="AD581" s="37"/>
      <c r="AE581" s="37"/>
      <c r="AF581" s="37">
        <v>0.59826536201223079</v>
      </c>
      <c r="AG581" s="37">
        <v>0.76005319308081354</v>
      </c>
    </row>
    <row r="582" spans="1:33" x14ac:dyDescent="0.3">
      <c r="A582" s="42"/>
      <c r="B582" s="42"/>
      <c r="C582" s="42"/>
      <c r="D582" s="26">
        <v>7.6</v>
      </c>
      <c r="E582" s="26">
        <v>16.2</v>
      </c>
      <c r="F582" s="26">
        <v>13</v>
      </c>
      <c r="G582" s="26">
        <v>72</v>
      </c>
      <c r="H582" s="26">
        <v>0.67</v>
      </c>
      <c r="I582" s="26">
        <v>334.1</v>
      </c>
      <c r="J582" s="26">
        <v>180.1</v>
      </c>
      <c r="K582" s="28">
        <f t="shared" si="151"/>
        <v>1.8550805108273183</v>
      </c>
      <c r="L582" s="26">
        <v>0.59</v>
      </c>
      <c r="M582" s="27"/>
      <c r="N582" s="27">
        <f t="shared" si="152"/>
        <v>0.74146000000000001</v>
      </c>
      <c r="O582" s="27">
        <f t="shared" si="153"/>
        <v>0.96631162390064473</v>
      </c>
      <c r="P582" s="27">
        <f t="shared" si="154"/>
        <v>0.59901631206551931</v>
      </c>
      <c r="Q582" s="27">
        <f t="shared" si="155"/>
        <v>5</v>
      </c>
      <c r="R582" s="27">
        <f t="shared" si="156"/>
        <v>1.2</v>
      </c>
      <c r="S582" s="28">
        <f t="shared" si="215"/>
        <v>20.6</v>
      </c>
      <c r="T582" s="28">
        <f t="shared" si="157"/>
        <v>0.6198997272199942</v>
      </c>
      <c r="U582" s="27">
        <f t="shared" si="158"/>
        <v>0.2230130964604535</v>
      </c>
      <c r="V582" s="26">
        <v>0</v>
      </c>
      <c r="W582" s="28">
        <f t="shared" si="216"/>
        <v>0.35975672623793414</v>
      </c>
      <c r="X582" s="27">
        <f t="shared" si="217"/>
        <v>35</v>
      </c>
      <c r="Y582" s="27">
        <f t="shared" si="218"/>
        <v>8.0822334391791326</v>
      </c>
      <c r="Z582" s="28">
        <f t="shared" si="219"/>
        <v>0.99999999999999967</v>
      </c>
      <c r="AA582" s="36">
        <f t="shared" si="220"/>
        <v>0.41200000000000003</v>
      </c>
      <c r="AB582" s="36">
        <f t="shared" si="221"/>
        <v>0</v>
      </c>
      <c r="AC582" s="36">
        <f t="shared" si="222"/>
        <v>0</v>
      </c>
      <c r="AD582" s="37"/>
      <c r="AE582" s="37"/>
      <c r="AF582" s="37">
        <v>0.54252571541327932</v>
      </c>
      <c r="AG582" s="37">
        <v>0.67861761700056156</v>
      </c>
    </row>
    <row r="583" spans="1:33" x14ac:dyDescent="0.3">
      <c r="A583" s="42"/>
      <c r="B583" s="42"/>
      <c r="C583" s="42"/>
      <c r="D583" s="26">
        <v>7.6</v>
      </c>
      <c r="E583" s="26">
        <v>17.8</v>
      </c>
      <c r="F583" s="26">
        <v>13</v>
      </c>
      <c r="G583" s="26">
        <v>76</v>
      </c>
      <c r="H583" s="26">
        <v>0.67</v>
      </c>
      <c r="I583" s="26">
        <v>367.5</v>
      </c>
      <c r="J583" s="26">
        <v>197.7</v>
      </c>
      <c r="K583" s="28">
        <f t="shared" si="151"/>
        <v>1.8588770864946891</v>
      </c>
      <c r="L583" s="26">
        <v>0.55000000000000004</v>
      </c>
      <c r="M583" s="27"/>
      <c r="N583" s="27">
        <f t="shared" si="152"/>
        <v>0.69873999999999992</v>
      </c>
      <c r="O583" s="27">
        <f t="shared" si="153"/>
        <v>0.96631162390064473</v>
      </c>
      <c r="P583" s="27">
        <f t="shared" si="154"/>
        <v>0.56565865819423378</v>
      </c>
      <c r="Q583" s="27">
        <f t="shared" si="155"/>
        <v>5</v>
      </c>
      <c r="R583" s="27">
        <f t="shared" si="156"/>
        <v>1.2</v>
      </c>
      <c r="S583" s="28">
        <f t="shared" si="215"/>
        <v>20.6</v>
      </c>
      <c r="T583" s="28">
        <f t="shared" si="157"/>
        <v>0.585379130503344</v>
      </c>
      <c r="U583" s="27">
        <f t="shared" si="158"/>
        <v>0.2230130964604535</v>
      </c>
      <c r="V583" s="26">
        <v>0</v>
      </c>
      <c r="W583" s="28">
        <f t="shared" si="216"/>
        <v>0.38097206552050034</v>
      </c>
      <c r="X583" s="27">
        <f t="shared" si="217"/>
        <v>35</v>
      </c>
      <c r="Y583" s="27">
        <f t="shared" si="218"/>
        <v>7.9273344990833081</v>
      </c>
      <c r="Z583" s="28">
        <f t="shared" si="219"/>
        <v>0.99999999999999889</v>
      </c>
      <c r="AA583" s="36">
        <f t="shared" si="220"/>
        <v>0.41200000000000003</v>
      </c>
      <c r="AB583" s="36">
        <f t="shared" si="221"/>
        <v>0</v>
      </c>
      <c r="AC583" s="36">
        <f t="shared" si="222"/>
        <v>0</v>
      </c>
      <c r="AD583" s="37"/>
      <c r="AE583" s="37"/>
      <c r="AF583" s="37">
        <v>0.62619614447079153</v>
      </c>
      <c r="AG583" s="37">
        <v>0.66510223081578634</v>
      </c>
    </row>
    <row r="584" spans="1:33" x14ac:dyDescent="0.3">
      <c r="A584" s="42"/>
      <c r="B584" s="42"/>
      <c r="C584" s="42"/>
      <c r="D584" s="26">
        <v>7.6</v>
      </c>
      <c r="E584" s="26">
        <v>19.2</v>
      </c>
      <c r="F584" s="26">
        <v>11</v>
      </c>
      <c r="G584" s="26">
        <v>82</v>
      </c>
      <c r="H584" s="26">
        <v>0.67</v>
      </c>
      <c r="I584" s="26">
        <v>396.8</v>
      </c>
      <c r="J584" s="26">
        <v>213.3</v>
      </c>
      <c r="K584" s="28">
        <f t="shared" si="151"/>
        <v>1.8602906704172526</v>
      </c>
      <c r="L584" s="26">
        <v>0.52</v>
      </c>
      <c r="M584" s="27"/>
      <c r="N584" s="27">
        <f t="shared" si="152"/>
        <v>0.66135999999999995</v>
      </c>
      <c r="O584" s="27">
        <f t="shared" si="153"/>
        <v>0.96631162390064473</v>
      </c>
      <c r="P584" s="27">
        <f t="shared" si="154"/>
        <v>0.53580516035630565</v>
      </c>
      <c r="Q584" s="27">
        <f t="shared" si="155"/>
        <v>5</v>
      </c>
      <c r="R584" s="27">
        <f t="shared" si="156"/>
        <v>1.2</v>
      </c>
      <c r="S584" s="28">
        <f t="shared" si="215"/>
        <v>18.2</v>
      </c>
      <c r="T584" s="28">
        <f t="shared" si="157"/>
        <v>0.55448485468223718</v>
      </c>
      <c r="U584" s="27">
        <f t="shared" si="158"/>
        <v>0.19407628144378197</v>
      </c>
      <c r="V584" s="26">
        <v>0</v>
      </c>
      <c r="W584" s="28">
        <f t="shared" si="216"/>
        <v>0.35001187102757336</v>
      </c>
      <c r="X584" s="27">
        <f t="shared" si="217"/>
        <v>35</v>
      </c>
      <c r="Y584" s="27">
        <f t="shared" si="218"/>
        <v>8.6083705878802714</v>
      </c>
      <c r="Z584" s="28">
        <f t="shared" si="219"/>
        <v>1</v>
      </c>
      <c r="AA584" s="36">
        <f t="shared" si="220"/>
        <v>0.36399999999999999</v>
      </c>
      <c r="AB584" s="36">
        <f t="shared" si="221"/>
        <v>0</v>
      </c>
      <c r="AC584" s="36">
        <f t="shared" si="222"/>
        <v>0</v>
      </c>
      <c r="AD584" s="37"/>
      <c r="AE584" s="37"/>
      <c r="AF584" s="37">
        <v>0.64163674945763116</v>
      </c>
      <c r="AG584" s="37">
        <v>0.65740340254651453</v>
      </c>
    </row>
    <row r="585" spans="1:33" x14ac:dyDescent="0.3">
      <c r="A585" s="42"/>
      <c r="B585" s="42"/>
      <c r="C585" s="42"/>
      <c r="D585" s="26">
        <v>7.6</v>
      </c>
      <c r="E585" s="26">
        <v>3.8</v>
      </c>
      <c r="F585" s="26">
        <v>14</v>
      </c>
      <c r="G585" s="26">
        <v>69</v>
      </c>
      <c r="H585" s="26">
        <v>0.67</v>
      </c>
      <c r="I585" s="26">
        <v>70.3</v>
      </c>
      <c r="J585" s="26">
        <v>46.7</v>
      </c>
      <c r="K585" s="28">
        <f t="shared" si="151"/>
        <v>1.5053533190578157</v>
      </c>
      <c r="L585" s="26">
        <v>0.65</v>
      </c>
      <c r="M585" s="27"/>
      <c r="N585" s="27">
        <f t="shared" si="152"/>
        <v>0.97092999999999996</v>
      </c>
      <c r="O585" s="27">
        <f t="shared" si="153"/>
        <v>0.96631162390064473</v>
      </c>
      <c r="P585" s="27">
        <f t="shared" si="154"/>
        <v>0.63652362001070661</v>
      </c>
      <c r="Q585" s="27">
        <f t="shared" si="155"/>
        <v>5</v>
      </c>
      <c r="R585" s="27">
        <f t="shared" si="156"/>
        <v>1.2</v>
      </c>
      <c r="S585" s="28">
        <f t="shared" ref="S585:S644" si="223">IF(Q585+R585*F585&lt;=50,Q585+R585*F585,50)</f>
        <v>21.8</v>
      </c>
      <c r="T585" s="28">
        <f t="shared" si="157"/>
        <v>0.65871464677336156</v>
      </c>
      <c r="U585" s="27">
        <f t="shared" si="158"/>
        <v>0.23917156177661986</v>
      </c>
      <c r="V585" s="26">
        <v>1</v>
      </c>
      <c r="W585" s="28">
        <f t="shared" ref="W585:W644" si="224">IF(S585&lt;=30,U585/T585,5)</f>
        <v>0.36308827038866437</v>
      </c>
      <c r="X585" s="27">
        <f t="shared" ref="X585:X644" si="225">IF(G585&lt;5,5,IF(G585&gt;35,35,G585))</f>
        <v>35</v>
      </c>
      <c r="Y585" s="27">
        <f t="shared" ref="Y585:Y644" si="226">-(F585*(1+0.004*X585)-13.32*LN(P585)-29.53*LN(D585)-3.7*LN(J585/100)+0.05*X585+16.85)/2.7</f>
        <v>6.1099436595710284</v>
      </c>
      <c r="Z585" s="28">
        <f t="shared" ref="Z585:Z644" si="227">_xlfn.NORM.S.DIST(Y585,TRUE)</f>
        <v>0.9999999995016684</v>
      </c>
      <c r="AA585" s="36">
        <f t="shared" ref="AA585:AA644" si="228">S585/50</f>
        <v>0.436</v>
      </c>
      <c r="AB585" s="36">
        <f t="shared" ref="AB585:AB644" si="229">IF(AND(V585=1,W585&lt;=1),1,0)</f>
        <v>1</v>
      </c>
      <c r="AC585" s="36">
        <f t="shared" ref="AC585:AC644" si="230">IF(AND(V585=0,W585&gt;1),1,0)</f>
        <v>0</v>
      </c>
      <c r="AD585" s="37"/>
      <c r="AE585" s="37"/>
      <c r="AF585" s="37">
        <v>0.57082068033955236</v>
      </c>
      <c r="AG585" s="37">
        <v>0.68241970387442696</v>
      </c>
    </row>
    <row r="586" spans="1:33" x14ac:dyDescent="0.3">
      <c r="A586" s="42"/>
      <c r="B586" s="42"/>
      <c r="C586" s="42"/>
      <c r="D586" s="26">
        <v>7.6</v>
      </c>
      <c r="E586" s="26">
        <v>7.2</v>
      </c>
      <c r="F586" s="26">
        <v>19</v>
      </c>
      <c r="G586" s="26">
        <v>70</v>
      </c>
      <c r="H586" s="26">
        <v>0.67</v>
      </c>
      <c r="I586" s="26">
        <v>139.1</v>
      </c>
      <c r="J586" s="26">
        <v>82.2</v>
      </c>
      <c r="K586" s="28">
        <f t="shared" si="151"/>
        <v>1.692214111922141</v>
      </c>
      <c r="L586" s="26">
        <v>0.71</v>
      </c>
      <c r="M586" s="27"/>
      <c r="N586" s="27">
        <f t="shared" si="152"/>
        <v>0.94491999999999998</v>
      </c>
      <c r="O586" s="27">
        <f t="shared" si="153"/>
        <v>0.96631162390064473</v>
      </c>
      <c r="P586" s="27">
        <f t="shared" si="154"/>
        <v>0.69636753048661792</v>
      </c>
      <c r="Q586" s="27">
        <f t="shared" si="155"/>
        <v>5</v>
      </c>
      <c r="R586" s="27">
        <f t="shared" si="156"/>
        <v>1.2</v>
      </c>
      <c r="S586" s="28">
        <f t="shared" si="223"/>
        <v>27.8</v>
      </c>
      <c r="T586" s="28">
        <f t="shared" si="157"/>
        <v>0.72064488645561176</v>
      </c>
      <c r="U586" s="27">
        <f t="shared" si="158"/>
        <v>0.36269550163849029</v>
      </c>
      <c r="V586" s="26">
        <v>1</v>
      </c>
      <c r="W586" s="28">
        <f t="shared" si="224"/>
        <v>0.50329296503074628</v>
      </c>
      <c r="X586" s="27">
        <f t="shared" si="225"/>
        <v>35</v>
      </c>
      <c r="Y586" s="27">
        <f t="shared" si="226"/>
        <v>5.2169450919467559</v>
      </c>
      <c r="Z586" s="28">
        <f t="shared" si="227"/>
        <v>0.99999990905092417</v>
      </c>
      <c r="AA586" s="36">
        <f t="shared" si="228"/>
        <v>0.55600000000000005</v>
      </c>
      <c r="AB586" s="36">
        <f t="shared" si="229"/>
        <v>1</v>
      </c>
      <c r="AC586" s="36">
        <f t="shared" si="230"/>
        <v>0</v>
      </c>
      <c r="AD586" s="37"/>
      <c r="AE586" s="37"/>
      <c r="AF586" s="37">
        <v>0.70519978795787963</v>
      </c>
      <c r="AG586" s="37">
        <v>0.85035942157722277</v>
      </c>
    </row>
    <row r="587" spans="1:33" x14ac:dyDescent="0.3">
      <c r="A587" s="42"/>
      <c r="B587" s="42"/>
      <c r="C587" s="42"/>
      <c r="D587" s="26">
        <v>7.6</v>
      </c>
      <c r="E587" s="26">
        <v>8.8000000000000007</v>
      </c>
      <c r="F587" s="26">
        <v>28</v>
      </c>
      <c r="G587" s="26">
        <v>71</v>
      </c>
      <c r="H587" s="26">
        <v>0.67</v>
      </c>
      <c r="I587" s="26">
        <v>173.1</v>
      </c>
      <c r="J587" s="26">
        <v>100.5</v>
      </c>
      <c r="K587" s="28">
        <f t="shared" si="151"/>
        <v>1.7223880597014924</v>
      </c>
      <c r="L587" s="26">
        <v>0.71</v>
      </c>
      <c r="M587" s="27"/>
      <c r="N587" s="27">
        <f t="shared" si="152"/>
        <v>0.93267999999999995</v>
      </c>
      <c r="O587" s="27">
        <f t="shared" si="153"/>
        <v>0.96631162390064473</v>
      </c>
      <c r="P587" s="27">
        <f t="shared" si="154"/>
        <v>0.69960326800000006</v>
      </c>
      <c r="Q587" s="27">
        <f t="shared" si="155"/>
        <v>5</v>
      </c>
      <c r="R587" s="27">
        <f t="shared" si="156"/>
        <v>1.2</v>
      </c>
      <c r="S587" s="28">
        <f t="shared" si="223"/>
        <v>38.6</v>
      </c>
      <c r="T587" s="28">
        <f t="shared" si="157"/>
        <v>0.72399343099688573</v>
      </c>
      <c r="U587" s="27">
        <f t="shared" si="158"/>
        <v>6.380378464246754E-2</v>
      </c>
      <c r="V587" s="26">
        <v>0</v>
      </c>
      <c r="W587" s="28">
        <f t="shared" si="224"/>
        <v>5</v>
      </c>
      <c r="X587" s="27">
        <f t="shared" si="225"/>
        <v>35</v>
      </c>
      <c r="Y587" s="27">
        <f t="shared" si="226"/>
        <v>1.7152629665018193</v>
      </c>
      <c r="Z587" s="28">
        <f t="shared" si="227"/>
        <v>0.95685148745819848</v>
      </c>
      <c r="AA587" s="36">
        <f t="shared" si="228"/>
        <v>0.77200000000000002</v>
      </c>
      <c r="AB587" s="36">
        <f t="shared" si="229"/>
        <v>0</v>
      </c>
      <c r="AC587" s="36">
        <f t="shared" si="230"/>
        <v>1</v>
      </c>
      <c r="AD587" s="37"/>
      <c r="AE587" s="37"/>
      <c r="AF587" s="37">
        <v>0.16932063133194444</v>
      </c>
      <c r="AG587" s="37">
        <v>0.32551026963347501</v>
      </c>
    </row>
    <row r="588" spans="1:33" x14ac:dyDescent="0.3">
      <c r="A588" s="42"/>
      <c r="B588" s="42"/>
      <c r="C588" s="42"/>
      <c r="D588" s="26">
        <v>7.6</v>
      </c>
      <c r="E588" s="26">
        <v>10.199999999999999</v>
      </c>
      <c r="F588" s="26">
        <v>21</v>
      </c>
      <c r="G588" s="26">
        <v>71</v>
      </c>
      <c r="H588" s="26">
        <v>0.67</v>
      </c>
      <c r="I588" s="26">
        <v>202.9</v>
      </c>
      <c r="J588" s="26">
        <v>116.6</v>
      </c>
      <c r="K588" s="28">
        <f t="shared" si="151"/>
        <v>1.7401372212692969</v>
      </c>
      <c r="L588" s="26">
        <v>0.69</v>
      </c>
      <c r="M588" s="27"/>
      <c r="N588" s="27">
        <f t="shared" si="152"/>
        <v>0.90165999999999991</v>
      </c>
      <c r="O588" s="27">
        <f t="shared" si="153"/>
        <v>0.96631162390064473</v>
      </c>
      <c r="P588" s="27">
        <f t="shared" si="154"/>
        <v>0.6833047812778732</v>
      </c>
      <c r="Q588" s="27">
        <f t="shared" si="155"/>
        <v>5</v>
      </c>
      <c r="R588" s="27">
        <f t="shared" si="156"/>
        <v>1.2</v>
      </c>
      <c r="S588" s="28">
        <f t="shared" si="223"/>
        <v>30.2</v>
      </c>
      <c r="T588" s="28">
        <f t="shared" si="157"/>
        <v>0.70712673259545722</v>
      </c>
      <c r="U588" s="27">
        <f t="shared" si="158"/>
        <v>0.48227684979218893</v>
      </c>
      <c r="V588" s="26">
        <v>1</v>
      </c>
      <c r="W588" s="28">
        <f t="shared" si="224"/>
        <v>5</v>
      </c>
      <c r="X588" s="27">
        <f t="shared" si="225"/>
        <v>35</v>
      </c>
      <c r="Y588" s="27">
        <f t="shared" si="226"/>
        <v>4.7581533925137549</v>
      </c>
      <c r="Z588" s="28">
        <f t="shared" si="227"/>
        <v>0.99999902313993316</v>
      </c>
      <c r="AA588" s="36">
        <f t="shared" si="228"/>
        <v>0.60399999999999998</v>
      </c>
      <c r="AB588" s="36">
        <f t="shared" si="229"/>
        <v>0</v>
      </c>
      <c r="AC588" s="36">
        <f t="shared" si="230"/>
        <v>0</v>
      </c>
      <c r="AD588" s="37"/>
      <c r="AE588" s="37"/>
      <c r="AF588" s="37">
        <v>0.79654649281413781</v>
      </c>
      <c r="AG588" s="37">
        <v>0.71278803286112657</v>
      </c>
    </row>
    <row r="589" spans="1:33" x14ac:dyDescent="0.3">
      <c r="A589" s="42"/>
      <c r="B589" s="42"/>
      <c r="C589" s="42"/>
      <c r="D589" s="26">
        <v>7.6</v>
      </c>
      <c r="E589" s="26">
        <v>11.8</v>
      </c>
      <c r="F589" s="26">
        <v>26</v>
      </c>
      <c r="G589" s="26">
        <v>51</v>
      </c>
      <c r="H589" s="26">
        <v>0.67</v>
      </c>
      <c r="I589" s="26">
        <v>236.6</v>
      </c>
      <c r="J589" s="26">
        <v>134.6</v>
      </c>
      <c r="K589" s="28">
        <f t="shared" si="151"/>
        <v>1.7578008915304606</v>
      </c>
      <c r="L589" s="26">
        <v>0.67</v>
      </c>
      <c r="M589" s="27"/>
      <c r="N589" s="27">
        <f t="shared" si="152"/>
        <v>0.85893999999999981</v>
      </c>
      <c r="O589" s="27">
        <f t="shared" si="153"/>
        <v>0.96631162390064473</v>
      </c>
      <c r="P589" s="27">
        <f t="shared" si="154"/>
        <v>0.65753771427934615</v>
      </c>
      <c r="Q589" s="27">
        <f t="shared" si="155"/>
        <v>5</v>
      </c>
      <c r="R589" s="27">
        <f t="shared" si="156"/>
        <v>1.2</v>
      </c>
      <c r="S589" s="28">
        <f t="shared" si="223"/>
        <v>36.200000000000003</v>
      </c>
      <c r="T589" s="28">
        <f t="shared" si="157"/>
        <v>0.68046135223449777</v>
      </c>
      <c r="U589" s="27">
        <f t="shared" si="158"/>
        <v>-0.19109546334361999</v>
      </c>
      <c r="V589" s="26">
        <v>0</v>
      </c>
      <c r="W589" s="28">
        <f t="shared" si="224"/>
        <v>5</v>
      </c>
      <c r="X589" s="27">
        <f t="shared" si="225"/>
        <v>35</v>
      </c>
      <c r="Y589" s="27">
        <f t="shared" si="226"/>
        <v>2.6541383163295253</v>
      </c>
      <c r="Z589" s="28">
        <f t="shared" si="227"/>
        <v>0.9960244386286351</v>
      </c>
      <c r="AA589" s="36">
        <f t="shared" si="228"/>
        <v>0.72400000000000009</v>
      </c>
      <c r="AB589" s="36">
        <f t="shared" si="229"/>
        <v>0</v>
      </c>
      <c r="AC589" s="36">
        <f t="shared" si="230"/>
        <v>1</v>
      </c>
      <c r="AD589" s="37"/>
      <c r="AE589" s="37"/>
      <c r="AF589" s="37">
        <v>0.1401459851008903</v>
      </c>
      <c r="AG589" s="37">
        <v>0.28154258094022566</v>
      </c>
    </row>
    <row r="590" spans="1:33" x14ac:dyDescent="0.3">
      <c r="A590" s="42"/>
      <c r="B590" s="42"/>
      <c r="C590" s="42"/>
      <c r="D590" s="26">
        <v>7.6</v>
      </c>
      <c r="E590" s="26">
        <v>13.2</v>
      </c>
      <c r="F590" s="26">
        <v>18</v>
      </c>
      <c r="G590" s="26">
        <v>74</v>
      </c>
      <c r="H590" s="26">
        <v>0.67</v>
      </c>
      <c r="I590" s="26">
        <v>266.39999999999998</v>
      </c>
      <c r="J590" s="26">
        <v>150.6</v>
      </c>
      <c r="K590" s="28">
        <f t="shared" si="151"/>
        <v>1.7689243027888446</v>
      </c>
      <c r="L590" s="26">
        <v>0.64</v>
      </c>
      <c r="M590" s="27"/>
      <c r="N590" s="27">
        <f t="shared" si="152"/>
        <v>0.82155999999999996</v>
      </c>
      <c r="O590" s="27">
        <f t="shared" si="153"/>
        <v>0.96631162390064473</v>
      </c>
      <c r="P590" s="27">
        <f t="shared" si="154"/>
        <v>0.63290232956175296</v>
      </c>
      <c r="Q590" s="27">
        <f t="shared" si="155"/>
        <v>5</v>
      </c>
      <c r="R590" s="27">
        <f t="shared" si="156"/>
        <v>1.2</v>
      </c>
      <c r="S590" s="28">
        <f t="shared" si="223"/>
        <v>26.599999999999998</v>
      </c>
      <c r="T590" s="28">
        <f t="shared" si="157"/>
        <v>0.65496710782279421</v>
      </c>
      <c r="U590" s="27">
        <f t="shared" si="158"/>
        <v>0.32768912298947134</v>
      </c>
      <c r="V590" s="26">
        <v>0</v>
      </c>
      <c r="W590" s="28">
        <f t="shared" si="224"/>
        <v>0.50031386168193637</v>
      </c>
      <c r="X590" s="27">
        <f t="shared" si="225"/>
        <v>35</v>
      </c>
      <c r="Y590" s="27">
        <f t="shared" si="226"/>
        <v>5.9974516386444749</v>
      </c>
      <c r="Z590" s="28">
        <f t="shared" si="227"/>
        <v>0.99999999899780989</v>
      </c>
      <c r="AA590" s="36">
        <f t="shared" si="228"/>
        <v>0.53199999999999992</v>
      </c>
      <c r="AB590" s="36">
        <f t="shared" si="229"/>
        <v>0</v>
      </c>
      <c r="AC590" s="36">
        <f t="shared" si="230"/>
        <v>0</v>
      </c>
      <c r="AD590" s="37"/>
      <c r="AE590" s="37"/>
      <c r="AF590" s="37">
        <v>0.45310091384553258</v>
      </c>
      <c r="AG590" s="37">
        <v>0.71478870319357468</v>
      </c>
    </row>
    <row r="591" spans="1:33" x14ac:dyDescent="0.3">
      <c r="A591" s="42"/>
      <c r="B591" s="42"/>
      <c r="C591" s="42"/>
      <c r="D591" s="26">
        <v>7.6</v>
      </c>
      <c r="E591" s="26">
        <v>14.8</v>
      </c>
      <c r="F591" s="26">
        <v>23</v>
      </c>
      <c r="G591" s="26">
        <v>40</v>
      </c>
      <c r="H591" s="26">
        <v>0.67</v>
      </c>
      <c r="I591" s="26">
        <v>299.3</v>
      </c>
      <c r="J591" s="26">
        <v>167.8</v>
      </c>
      <c r="K591" s="28">
        <f t="shared" si="151"/>
        <v>1.7836710369487485</v>
      </c>
      <c r="L591" s="26">
        <v>0.61</v>
      </c>
      <c r="M591" s="27"/>
      <c r="N591" s="27">
        <f t="shared" si="152"/>
        <v>0.77883999999999987</v>
      </c>
      <c r="O591" s="27">
        <f t="shared" si="153"/>
        <v>0.96631162390064473</v>
      </c>
      <c r="P591" s="27">
        <f t="shared" si="154"/>
        <v>0.60499413960667447</v>
      </c>
      <c r="Q591" s="27">
        <f t="shared" si="155"/>
        <v>5</v>
      </c>
      <c r="R591" s="27">
        <f t="shared" si="156"/>
        <v>1.2</v>
      </c>
      <c r="S591" s="28">
        <f t="shared" si="223"/>
        <v>32.599999999999994</v>
      </c>
      <c r="T591" s="28">
        <f t="shared" si="157"/>
        <v>0.62608595885925034</v>
      </c>
      <c r="U591" s="27">
        <f t="shared" si="158"/>
        <v>0.95113045962025988</v>
      </c>
      <c r="V591" s="26">
        <v>0</v>
      </c>
      <c r="W591" s="28">
        <f t="shared" si="224"/>
        <v>5</v>
      </c>
      <c r="X591" s="27">
        <f t="shared" si="225"/>
        <v>35</v>
      </c>
      <c r="Y591" s="27">
        <f t="shared" si="226"/>
        <v>3.8120596707749614</v>
      </c>
      <c r="Z591" s="28">
        <f t="shared" si="227"/>
        <v>0.99993109320272422</v>
      </c>
      <c r="AA591" s="36">
        <f t="shared" si="228"/>
        <v>0.65199999999999991</v>
      </c>
      <c r="AB591" s="36">
        <f t="shared" si="229"/>
        <v>0</v>
      </c>
      <c r="AC591" s="36">
        <f t="shared" si="230"/>
        <v>1</v>
      </c>
      <c r="AD591" s="37"/>
      <c r="AE591" s="37"/>
      <c r="AF591" s="37">
        <v>0.19982896914692747</v>
      </c>
      <c r="AG591" s="37">
        <v>0.28059642518071132</v>
      </c>
    </row>
    <row r="592" spans="1:33" x14ac:dyDescent="0.3">
      <c r="A592" s="42"/>
      <c r="B592" s="42"/>
      <c r="C592" s="42"/>
      <c r="D592" s="26">
        <v>7.6</v>
      </c>
      <c r="E592" s="26">
        <v>17.8</v>
      </c>
      <c r="F592" s="26">
        <v>16</v>
      </c>
      <c r="G592" s="26">
        <v>67</v>
      </c>
      <c r="H592" s="26">
        <v>0.67</v>
      </c>
      <c r="I592" s="26">
        <v>362.9</v>
      </c>
      <c r="J592" s="26">
        <v>202</v>
      </c>
      <c r="K592" s="28">
        <f t="shared" si="151"/>
        <v>1.7965346534653464</v>
      </c>
      <c r="L592" s="26">
        <v>0.53</v>
      </c>
      <c r="M592" s="27"/>
      <c r="N592" s="27">
        <f t="shared" si="152"/>
        <v>0.69873999999999992</v>
      </c>
      <c r="O592" s="27">
        <f t="shared" si="153"/>
        <v>0.96631162390064473</v>
      </c>
      <c r="P592" s="27">
        <f t="shared" si="154"/>
        <v>0.54668777664851487</v>
      </c>
      <c r="Q592" s="27">
        <f t="shared" si="155"/>
        <v>5</v>
      </c>
      <c r="R592" s="27">
        <f t="shared" si="156"/>
        <v>1.2</v>
      </c>
      <c r="S592" s="28">
        <f t="shared" si="223"/>
        <v>24.2</v>
      </c>
      <c r="T592" s="28">
        <f t="shared" si="157"/>
        <v>0.56574686998148416</v>
      </c>
      <c r="U592" s="27">
        <f t="shared" si="158"/>
        <v>0.27690710007315766</v>
      </c>
      <c r="V592" s="26">
        <v>0</v>
      </c>
      <c r="W592" s="28">
        <f t="shared" si="224"/>
        <v>0.48945405580806894</v>
      </c>
      <c r="X592" s="27">
        <f t="shared" si="225"/>
        <v>35</v>
      </c>
      <c r="Y592" s="27">
        <f t="shared" si="226"/>
        <v>6.521863386579577</v>
      </c>
      <c r="Z592" s="28">
        <f t="shared" si="227"/>
        <v>0.99999999996528033</v>
      </c>
      <c r="AA592" s="36">
        <f t="shared" si="228"/>
        <v>0.48399999999999999</v>
      </c>
      <c r="AB592" s="36">
        <f t="shared" si="229"/>
        <v>0</v>
      </c>
      <c r="AC592" s="36">
        <f t="shared" si="230"/>
        <v>0</v>
      </c>
      <c r="AD592" s="37"/>
      <c r="AE592" s="37"/>
      <c r="AF592" s="37">
        <v>0.66660683634005757</v>
      </c>
      <c r="AG592" s="37">
        <v>0.71343354783770208</v>
      </c>
    </row>
    <row r="593" spans="1:33" x14ac:dyDescent="0.3">
      <c r="A593" s="43"/>
      <c r="B593" s="43"/>
      <c r="C593" s="43"/>
      <c r="D593" s="26">
        <v>7.6</v>
      </c>
      <c r="E593" s="26">
        <v>19.2</v>
      </c>
      <c r="F593" s="26">
        <v>17</v>
      </c>
      <c r="G593" s="26">
        <v>67</v>
      </c>
      <c r="H593" s="26">
        <v>0.67</v>
      </c>
      <c r="I593" s="26">
        <v>391.8</v>
      </c>
      <c r="J593" s="26">
        <v>217.2</v>
      </c>
      <c r="K593" s="28">
        <f t="shared" si="151"/>
        <v>1.8038674033149174</v>
      </c>
      <c r="L593" s="26">
        <v>0.51</v>
      </c>
      <c r="M593" s="27"/>
      <c r="N593" s="27">
        <f t="shared" si="152"/>
        <v>0.66135999999999995</v>
      </c>
      <c r="O593" s="27">
        <f t="shared" si="153"/>
        <v>0.96631162390064473</v>
      </c>
      <c r="P593" s="27">
        <f t="shared" si="154"/>
        <v>0.51955400232044202</v>
      </c>
      <c r="Q593" s="27">
        <f t="shared" si="155"/>
        <v>5</v>
      </c>
      <c r="R593" s="27">
        <f t="shared" si="156"/>
        <v>1.2</v>
      </c>
      <c r="S593" s="28">
        <f t="shared" si="223"/>
        <v>25.4</v>
      </c>
      <c r="T593" s="28">
        <f t="shared" si="157"/>
        <v>0.53766713497990792</v>
      </c>
      <c r="U593" s="27">
        <f t="shared" si="158"/>
        <v>0.29998649577601666</v>
      </c>
      <c r="V593" s="26">
        <v>0</v>
      </c>
      <c r="W593" s="28">
        <f t="shared" si="224"/>
        <v>0.55794091968672554</v>
      </c>
      <c r="X593" s="27">
        <f t="shared" si="225"/>
        <v>35</v>
      </c>
      <c r="Y593" s="27">
        <f t="shared" si="226"/>
        <v>5.9479211037635649</v>
      </c>
      <c r="Z593" s="28">
        <f t="shared" si="227"/>
        <v>0.99999999864215283</v>
      </c>
      <c r="AA593" s="36">
        <f t="shared" si="228"/>
        <v>0.50800000000000001</v>
      </c>
      <c r="AB593" s="36">
        <f t="shared" si="229"/>
        <v>0</v>
      </c>
      <c r="AC593" s="36">
        <f t="shared" si="230"/>
        <v>0</v>
      </c>
      <c r="AD593" s="37"/>
      <c r="AE593" s="37"/>
      <c r="AF593" s="37">
        <v>0.39925730733509113</v>
      </c>
      <c r="AG593" s="37">
        <v>0.61523659256979046</v>
      </c>
    </row>
    <row r="594" spans="1:33" x14ac:dyDescent="0.3">
      <c r="A594" s="47" t="s">
        <v>18</v>
      </c>
      <c r="B594" s="47">
        <v>1891</v>
      </c>
      <c r="C594" s="47" t="s">
        <v>19</v>
      </c>
      <c r="D594" s="26">
        <v>7.9</v>
      </c>
      <c r="E594" s="29">
        <f>(1-(L594/(0.1*H594*(D594-1)*(I594/J594))))/0.015</f>
        <v>10.627760154257652</v>
      </c>
      <c r="F594" s="26">
        <v>20</v>
      </c>
      <c r="G594" s="26">
        <v>0</v>
      </c>
      <c r="H594" s="26">
        <v>0.32</v>
      </c>
      <c r="I594" s="26">
        <v>186.4</v>
      </c>
      <c r="J594" s="26">
        <v>96.1</v>
      </c>
      <c r="K594" s="28">
        <f t="shared" si="151"/>
        <v>1.9396462018730491</v>
      </c>
      <c r="L594" s="26">
        <v>0.36</v>
      </c>
      <c r="M594" s="27"/>
      <c r="N594" s="27">
        <f t="shared" si="152"/>
        <v>0.8902388038813206</v>
      </c>
      <c r="O594" s="27">
        <f t="shared" si="153"/>
        <v>0.87513417988240705</v>
      </c>
      <c r="P594" s="27">
        <f t="shared" si="154"/>
        <v>0.35916364945934931</v>
      </c>
      <c r="Q594" s="27">
        <f t="shared" si="155"/>
        <v>0</v>
      </c>
      <c r="R594" s="27">
        <f t="shared" si="156"/>
        <v>1</v>
      </c>
      <c r="S594" s="28">
        <f t="shared" si="223"/>
        <v>20</v>
      </c>
      <c r="T594" s="28">
        <f t="shared" si="157"/>
        <v>0.41040980653687942</v>
      </c>
      <c r="U594" s="27">
        <f t="shared" si="158"/>
        <v>0.21540970583244634</v>
      </c>
      <c r="V594" s="26">
        <v>1</v>
      </c>
      <c r="W594" s="28">
        <f t="shared" si="224"/>
        <v>0.5248649091748484</v>
      </c>
      <c r="X594" s="27">
        <f t="shared" si="225"/>
        <v>5</v>
      </c>
      <c r="Y594" s="27">
        <f t="shared" si="226"/>
        <v>3.61033054802926</v>
      </c>
      <c r="Z594" s="28">
        <f t="shared" si="227"/>
        <v>0.99984709648232617</v>
      </c>
      <c r="AA594" s="36">
        <f t="shared" si="228"/>
        <v>0.4</v>
      </c>
      <c r="AB594" s="36">
        <f t="shared" si="229"/>
        <v>1</v>
      </c>
      <c r="AC594" s="36">
        <f t="shared" si="230"/>
        <v>0</v>
      </c>
      <c r="AD594" s="37">
        <v>0.59927978330865816</v>
      </c>
      <c r="AE594" s="37">
        <v>0.73481014501026443</v>
      </c>
      <c r="AF594" s="37"/>
      <c r="AG594" s="37">
        <v>0.70416484966051773</v>
      </c>
    </row>
    <row r="595" spans="1:33" x14ac:dyDescent="0.3">
      <c r="A595" s="47"/>
      <c r="B595" s="47"/>
      <c r="C595" s="47"/>
      <c r="D595" s="26">
        <v>7.9</v>
      </c>
      <c r="E595" s="29">
        <f t="shared" ref="E595:E666" si="231">(1-(L595/(0.1*H595*(D595-1)*(I595/J595))))/0.015</f>
        <v>6.4005034519777126</v>
      </c>
      <c r="F595" s="26">
        <v>10</v>
      </c>
      <c r="G595" s="26">
        <v>5</v>
      </c>
      <c r="H595" s="26">
        <v>0.32</v>
      </c>
      <c r="I595" s="26">
        <v>130.5</v>
      </c>
      <c r="J595" s="26">
        <v>81.400000000000006</v>
      </c>
      <c r="K595" s="28">
        <f t="shared" si="151"/>
        <v>1.603194103194103</v>
      </c>
      <c r="L595" s="26">
        <v>0.32</v>
      </c>
      <c r="M595" s="27"/>
      <c r="N595" s="27">
        <f t="shared" si="152"/>
        <v>0.95103614859237051</v>
      </c>
      <c r="O595" s="27">
        <f t="shared" si="153"/>
        <v>0.87513417988240705</v>
      </c>
      <c r="P595" s="27">
        <f t="shared" si="154"/>
        <v>0.3171366734323256</v>
      </c>
      <c r="Q595" s="27">
        <f t="shared" si="155"/>
        <v>0</v>
      </c>
      <c r="R595" s="27">
        <f t="shared" si="156"/>
        <v>1</v>
      </c>
      <c r="S595" s="28">
        <f t="shared" si="223"/>
        <v>10</v>
      </c>
      <c r="T595" s="28">
        <f t="shared" si="157"/>
        <v>0.36238634111507301</v>
      </c>
      <c r="U595" s="27">
        <f t="shared" si="158"/>
        <v>0.11311886202492621</v>
      </c>
      <c r="V595" s="26">
        <v>1</v>
      </c>
      <c r="W595" s="28">
        <f t="shared" si="224"/>
        <v>0.3121499052002244</v>
      </c>
      <c r="X595" s="27">
        <f t="shared" si="225"/>
        <v>5</v>
      </c>
      <c r="Y595" s="27">
        <f t="shared" si="226"/>
        <v>6.5466774276291613</v>
      </c>
      <c r="Z595" s="28">
        <f t="shared" si="227"/>
        <v>0.99999999997058442</v>
      </c>
      <c r="AA595" s="36">
        <f t="shared" si="228"/>
        <v>0.2</v>
      </c>
      <c r="AB595" s="36">
        <f t="shared" si="229"/>
        <v>1</v>
      </c>
      <c r="AC595" s="36">
        <f t="shared" si="230"/>
        <v>0</v>
      </c>
      <c r="AD595" s="37">
        <v>0.84706728096246486</v>
      </c>
      <c r="AE595" s="37">
        <v>0.79690487942534527</v>
      </c>
      <c r="AF595" s="37"/>
      <c r="AG595" s="37">
        <v>0.58297956581271348</v>
      </c>
    </row>
    <row r="596" spans="1:33" x14ac:dyDescent="0.3">
      <c r="A596" s="47"/>
      <c r="B596" s="47"/>
      <c r="C596" s="47"/>
      <c r="D596" s="26">
        <v>7.9</v>
      </c>
      <c r="E596" s="29">
        <f t="shared" si="231"/>
        <v>4.7894359320041904</v>
      </c>
      <c r="F596" s="26">
        <v>17</v>
      </c>
      <c r="G596" s="26">
        <v>3</v>
      </c>
      <c r="H596" s="26">
        <v>0.28000000000000003</v>
      </c>
      <c r="I596" s="26">
        <v>111.8</v>
      </c>
      <c r="J596" s="26">
        <v>71.599999999999994</v>
      </c>
      <c r="K596" s="28">
        <f t="shared" si="151"/>
        <v>1.5614525139664805</v>
      </c>
      <c r="L596" s="26">
        <v>0.28000000000000003</v>
      </c>
      <c r="M596" s="27"/>
      <c r="N596" s="27">
        <f t="shared" si="152"/>
        <v>0.96336081512016791</v>
      </c>
      <c r="O596" s="27">
        <f t="shared" si="153"/>
        <v>0.87513417988240705</v>
      </c>
      <c r="P596" s="27">
        <f t="shared" si="154"/>
        <v>0.27377207432596556</v>
      </c>
      <c r="Q596" s="27">
        <f t="shared" si="155"/>
        <v>0</v>
      </c>
      <c r="R596" s="27">
        <f t="shared" si="156"/>
        <v>1</v>
      </c>
      <c r="S596" s="28">
        <f t="shared" si="223"/>
        <v>17</v>
      </c>
      <c r="T596" s="28">
        <f t="shared" si="157"/>
        <v>0.31283439799226292</v>
      </c>
      <c r="U596" s="27">
        <f t="shared" si="158"/>
        <v>0.18083112110296912</v>
      </c>
      <c r="V596" s="26">
        <v>1</v>
      </c>
      <c r="W596" s="28">
        <f t="shared" si="224"/>
        <v>0.57804104108603005</v>
      </c>
      <c r="X596" s="27">
        <f t="shared" si="225"/>
        <v>5</v>
      </c>
      <c r="Y596" s="27">
        <f t="shared" si="226"/>
        <v>3.0010594964241277</v>
      </c>
      <c r="Z596" s="28">
        <f t="shared" si="227"/>
        <v>0.99865479004059632</v>
      </c>
      <c r="AA596" s="36">
        <f t="shared" si="228"/>
        <v>0.34</v>
      </c>
      <c r="AB596" s="36">
        <f t="shared" si="229"/>
        <v>1</v>
      </c>
      <c r="AC596" s="36">
        <f t="shared" si="230"/>
        <v>0</v>
      </c>
      <c r="AD596" s="37">
        <v>0.79135368029163966</v>
      </c>
      <c r="AE596" s="37">
        <v>0.6910777033265485</v>
      </c>
      <c r="AF596" s="37"/>
      <c r="AG596" s="37">
        <v>0.59952706750600804</v>
      </c>
    </row>
    <row r="597" spans="1:33" x14ac:dyDescent="0.3">
      <c r="A597" s="47"/>
      <c r="B597" s="47"/>
      <c r="C597" s="47"/>
      <c r="D597" s="26">
        <v>7.9</v>
      </c>
      <c r="E597" s="29">
        <f t="shared" si="231"/>
        <v>4.0032048149234223</v>
      </c>
      <c r="F597" s="26">
        <v>13</v>
      </c>
      <c r="G597" s="26">
        <v>4</v>
      </c>
      <c r="H597" s="26">
        <v>0.28000000000000003</v>
      </c>
      <c r="I597" s="26">
        <v>93.2</v>
      </c>
      <c r="J597" s="26">
        <v>67.7</v>
      </c>
      <c r="K597" s="28">
        <f t="shared" si="151"/>
        <v>1.3766617429837518</v>
      </c>
      <c r="L597" s="26">
        <v>0.25</v>
      </c>
      <c r="M597" s="27"/>
      <c r="N597" s="27">
        <f t="shared" si="152"/>
        <v>0.96937548316583577</v>
      </c>
      <c r="O597" s="27">
        <f t="shared" si="153"/>
        <v>0.87513417988240705</v>
      </c>
      <c r="P597" s="27">
        <f t="shared" si="154"/>
        <v>0.24287938989146488</v>
      </c>
      <c r="Q597" s="27">
        <f t="shared" si="155"/>
        <v>0</v>
      </c>
      <c r="R597" s="27">
        <f t="shared" si="156"/>
        <v>1</v>
      </c>
      <c r="S597" s="28">
        <f t="shared" si="223"/>
        <v>13</v>
      </c>
      <c r="T597" s="28">
        <f t="shared" si="157"/>
        <v>0.27753388620257169</v>
      </c>
      <c r="U597" s="27">
        <f t="shared" si="158"/>
        <v>0.14054799697656839</v>
      </c>
      <c r="V597" s="26">
        <v>1</v>
      </c>
      <c r="W597" s="28">
        <f t="shared" si="224"/>
        <v>0.5064174285153149</v>
      </c>
      <c r="X597" s="27">
        <f t="shared" si="225"/>
        <v>5</v>
      </c>
      <c r="Y597" s="27">
        <f t="shared" si="226"/>
        <v>3.8447450785279949</v>
      </c>
      <c r="Z597" s="28">
        <f t="shared" si="227"/>
        <v>0.99993966108773291</v>
      </c>
      <c r="AA597" s="36">
        <f t="shared" si="228"/>
        <v>0.26</v>
      </c>
      <c r="AB597" s="36">
        <f t="shared" si="229"/>
        <v>1</v>
      </c>
      <c r="AC597" s="36">
        <f t="shared" si="230"/>
        <v>0</v>
      </c>
      <c r="AD597" s="37">
        <v>0.86043486383811174</v>
      </c>
      <c r="AE597" s="37">
        <v>0.74438861600185824</v>
      </c>
      <c r="AF597" s="37"/>
      <c r="AG597" s="37">
        <v>0.61619742761210372</v>
      </c>
    </row>
    <row r="598" spans="1:33" x14ac:dyDescent="0.3">
      <c r="A598" s="47"/>
      <c r="B598" s="47"/>
      <c r="C598" s="47"/>
      <c r="D598" s="26">
        <v>7.9</v>
      </c>
      <c r="E598" s="29">
        <f t="shared" si="231"/>
        <v>7.9075742172415753</v>
      </c>
      <c r="F598" s="26">
        <v>10</v>
      </c>
      <c r="G598" s="26">
        <v>10</v>
      </c>
      <c r="H598" s="26">
        <v>0.2</v>
      </c>
      <c r="I598" s="26">
        <v>122.6</v>
      </c>
      <c r="J598" s="26">
        <v>93.2</v>
      </c>
      <c r="K598" s="28">
        <f t="shared" si="151"/>
        <v>1.3154506437768239</v>
      </c>
      <c r="L598" s="26">
        <v>0.16</v>
      </c>
      <c r="M598" s="27"/>
      <c r="N598" s="27">
        <f t="shared" si="152"/>
        <v>0.93950705723810191</v>
      </c>
      <c r="O598" s="27">
        <f t="shared" si="153"/>
        <v>0.87513417988240705</v>
      </c>
      <c r="P598" s="27">
        <f t="shared" si="154"/>
        <v>0.16066377122597497</v>
      </c>
      <c r="Q598" s="27">
        <f t="shared" si="155"/>
        <v>0.86935823539880586</v>
      </c>
      <c r="R598" s="27">
        <f t="shared" si="156"/>
        <v>1.0216227766016839</v>
      </c>
      <c r="S598" s="28">
        <f t="shared" si="223"/>
        <v>11.085586001415646</v>
      </c>
      <c r="T598" s="28">
        <f t="shared" si="157"/>
        <v>0.18358758567464886</v>
      </c>
      <c r="U598" s="27">
        <f t="shared" si="158"/>
        <v>0.12281447666761458</v>
      </c>
      <c r="V598" s="26">
        <v>1</v>
      </c>
      <c r="W598" s="28">
        <f t="shared" si="224"/>
        <v>0.66896939799221788</v>
      </c>
      <c r="X598" s="27">
        <f t="shared" si="225"/>
        <v>10</v>
      </c>
      <c r="Y598" s="27">
        <f t="shared" si="226"/>
        <v>3.2107606370297845</v>
      </c>
      <c r="Z598" s="28">
        <f t="shared" si="227"/>
        <v>0.99933807922307283</v>
      </c>
      <c r="AA598" s="36">
        <f t="shared" si="228"/>
        <v>0.22171172002831291</v>
      </c>
      <c r="AB598" s="36">
        <f t="shared" si="229"/>
        <v>1</v>
      </c>
      <c r="AC598" s="36">
        <f t="shared" si="230"/>
        <v>0</v>
      </c>
      <c r="AD598" s="37">
        <v>0.79014177398320451</v>
      </c>
      <c r="AE598" s="37">
        <v>0.74000347699892677</v>
      </c>
      <c r="AF598" s="37"/>
      <c r="AG598" s="37">
        <v>0.66976139089866393</v>
      </c>
    </row>
    <row r="599" spans="1:33" x14ac:dyDescent="0.3">
      <c r="A599" s="47" t="s">
        <v>20</v>
      </c>
      <c r="B599" s="47">
        <v>1923</v>
      </c>
      <c r="C599" s="47" t="s">
        <v>19</v>
      </c>
      <c r="D599" s="26">
        <v>7.9</v>
      </c>
      <c r="E599" s="29">
        <f t="shared" si="231"/>
        <v>7.3827912653722905</v>
      </c>
      <c r="F599" s="26">
        <v>1</v>
      </c>
      <c r="G599" s="26">
        <v>14</v>
      </c>
      <c r="H599" s="26">
        <v>0.2</v>
      </c>
      <c r="I599" s="26">
        <v>141.30000000000001</v>
      </c>
      <c r="J599" s="26">
        <v>102</v>
      </c>
      <c r="K599" s="28">
        <f t="shared" si="151"/>
        <v>1.385294117647059</v>
      </c>
      <c r="L599" s="26">
        <v>0.17</v>
      </c>
      <c r="M599" s="27"/>
      <c r="N599" s="27">
        <f t="shared" si="152"/>
        <v>0.94352164681990203</v>
      </c>
      <c r="O599" s="27">
        <f t="shared" si="153"/>
        <v>0.87513417988240705</v>
      </c>
      <c r="P599" s="27">
        <f t="shared" si="154"/>
        <v>0.16991714833759591</v>
      </c>
      <c r="Q599" s="27">
        <f t="shared" si="155"/>
        <v>2.204745857525146</v>
      </c>
      <c r="R599" s="27">
        <f t="shared" si="156"/>
        <v>1.042383203414835</v>
      </c>
      <c r="S599" s="28">
        <f t="shared" si="223"/>
        <v>3.2471290609399812</v>
      </c>
      <c r="T599" s="28">
        <f t="shared" si="157"/>
        <v>0.19416125234695772</v>
      </c>
      <c r="U599" s="27">
        <f t="shared" si="158"/>
        <v>5.9900929999362064E-2</v>
      </c>
      <c r="V599" s="26">
        <v>1</v>
      </c>
      <c r="W599" s="28">
        <f t="shared" si="224"/>
        <v>0.30851124658138124</v>
      </c>
      <c r="X599" s="27">
        <f t="shared" si="225"/>
        <v>14</v>
      </c>
      <c r="Y599" s="27">
        <f t="shared" si="226"/>
        <v>6.9973217110578005</v>
      </c>
      <c r="Z599" s="28">
        <f t="shared" si="227"/>
        <v>0.99999999999869549</v>
      </c>
      <c r="AA599" s="36">
        <f t="shared" si="228"/>
        <v>6.494258121879963E-2</v>
      </c>
      <c r="AB599" s="36">
        <f t="shared" si="229"/>
        <v>1</v>
      </c>
      <c r="AC599" s="36">
        <f t="shared" si="230"/>
        <v>0</v>
      </c>
      <c r="AD599" s="37">
        <v>0.88896599276506671</v>
      </c>
      <c r="AE599" s="37">
        <v>0.80396962568537234</v>
      </c>
      <c r="AF599" s="37"/>
      <c r="AG599" s="37">
        <v>0.69005085736653449</v>
      </c>
    </row>
    <row r="600" spans="1:33" x14ac:dyDescent="0.3">
      <c r="A600" s="47"/>
      <c r="B600" s="47"/>
      <c r="C600" s="47"/>
      <c r="D600" s="26">
        <v>7.9</v>
      </c>
      <c r="E600" s="29">
        <f t="shared" si="231"/>
        <v>6.7516208361278887</v>
      </c>
      <c r="F600" s="26">
        <v>16.5</v>
      </c>
      <c r="G600" s="26">
        <v>1</v>
      </c>
      <c r="H600" s="26">
        <v>0.2</v>
      </c>
      <c r="I600" s="26">
        <v>149.1</v>
      </c>
      <c r="J600" s="26">
        <v>80.400000000000006</v>
      </c>
      <c r="K600" s="28">
        <f t="shared" si="151"/>
        <v>1.8544776119402984</v>
      </c>
      <c r="L600" s="26">
        <v>0.23</v>
      </c>
      <c r="M600" s="27"/>
      <c r="N600" s="27">
        <f t="shared" si="152"/>
        <v>0.94835010060362168</v>
      </c>
      <c r="O600" s="27">
        <f t="shared" si="153"/>
        <v>0.87513417988240705</v>
      </c>
      <c r="P600" s="27">
        <f t="shared" si="154"/>
        <v>0.22863022388059698</v>
      </c>
      <c r="Q600" s="27">
        <f t="shared" si="155"/>
        <v>0</v>
      </c>
      <c r="R600" s="27">
        <f t="shared" si="156"/>
        <v>1</v>
      </c>
      <c r="S600" s="28">
        <f t="shared" si="223"/>
        <v>16.5</v>
      </c>
      <c r="T600" s="28">
        <f t="shared" si="157"/>
        <v>0.26125162190707524</v>
      </c>
      <c r="U600" s="27">
        <f t="shared" si="158"/>
        <v>0.17549886621315192</v>
      </c>
      <c r="V600" s="26">
        <v>1</v>
      </c>
      <c r="W600" s="28">
        <f t="shared" si="224"/>
        <v>0.67176182460438549</v>
      </c>
      <c r="X600" s="27">
        <f t="shared" si="225"/>
        <v>5</v>
      </c>
      <c r="Y600" s="27">
        <f t="shared" si="226"/>
        <v>2.4598633567210264</v>
      </c>
      <c r="Z600" s="28">
        <f t="shared" si="227"/>
        <v>0.99305050386168026</v>
      </c>
      <c r="AA600" s="36">
        <f t="shared" si="228"/>
        <v>0.33</v>
      </c>
      <c r="AB600" s="36">
        <f t="shared" si="229"/>
        <v>1</v>
      </c>
      <c r="AC600" s="36">
        <f t="shared" si="230"/>
        <v>0</v>
      </c>
      <c r="AD600" s="37">
        <v>0.65553243623993784</v>
      </c>
      <c r="AE600" s="37">
        <v>0.68351355893044063</v>
      </c>
      <c r="AF600" s="37"/>
      <c r="AG600" s="37">
        <v>0.55884909615680323</v>
      </c>
    </row>
    <row r="601" spans="1:33" x14ac:dyDescent="0.3">
      <c r="A601" s="47"/>
      <c r="B601" s="47"/>
      <c r="C601" s="47"/>
      <c r="D601" s="26">
        <v>7.9</v>
      </c>
      <c r="E601" s="29">
        <f t="shared" si="231"/>
        <v>3.8336339698534339</v>
      </c>
      <c r="F601" s="26">
        <v>11.9</v>
      </c>
      <c r="G601" s="26">
        <v>5</v>
      </c>
      <c r="H601" s="26">
        <v>0.2</v>
      </c>
      <c r="I601" s="26">
        <v>93.2</v>
      </c>
      <c r="J601" s="26">
        <v>63.8</v>
      </c>
      <c r="K601" s="28">
        <f t="shared" si="151"/>
        <v>1.4608150470219436</v>
      </c>
      <c r="L601" s="26">
        <v>0.19</v>
      </c>
      <c r="M601" s="27"/>
      <c r="N601" s="27">
        <f t="shared" si="152"/>
        <v>0.97067270013062124</v>
      </c>
      <c r="O601" s="27">
        <f t="shared" si="153"/>
        <v>0.87513417988240705</v>
      </c>
      <c r="P601" s="27">
        <f t="shared" si="154"/>
        <v>0.18433652719094998</v>
      </c>
      <c r="Q601" s="27">
        <f t="shared" si="155"/>
        <v>0</v>
      </c>
      <c r="R601" s="27">
        <f t="shared" si="156"/>
        <v>1</v>
      </c>
      <c r="S601" s="28">
        <f t="shared" si="223"/>
        <v>11.9</v>
      </c>
      <c r="T601" s="28">
        <f t="shared" si="157"/>
        <v>0.21063801577915689</v>
      </c>
      <c r="U601" s="27">
        <f t="shared" si="158"/>
        <v>0.13025602941899264</v>
      </c>
      <c r="V601" s="26">
        <v>1</v>
      </c>
      <c r="W601" s="28">
        <f t="shared" si="224"/>
        <v>0.61838803853697222</v>
      </c>
      <c r="X601" s="27">
        <f t="shared" si="225"/>
        <v>5</v>
      </c>
      <c r="Y601" s="27">
        <f t="shared" si="226"/>
        <v>2.8183695444361589</v>
      </c>
      <c r="Z601" s="28">
        <f t="shared" si="227"/>
        <v>0.99758658894882912</v>
      </c>
      <c r="AA601" s="36">
        <f t="shared" si="228"/>
        <v>0.23800000000000002</v>
      </c>
      <c r="AB601" s="36">
        <f t="shared" si="229"/>
        <v>1</v>
      </c>
      <c r="AC601" s="36">
        <f t="shared" si="230"/>
        <v>0</v>
      </c>
      <c r="AD601" s="37">
        <v>0.77627616726434501</v>
      </c>
      <c r="AE601" s="37">
        <v>0.72491191758498286</v>
      </c>
      <c r="AF601" s="37"/>
      <c r="AG601" s="37">
        <v>0.57401345045725538</v>
      </c>
    </row>
    <row r="602" spans="1:33" x14ac:dyDescent="0.3">
      <c r="A602" s="47"/>
      <c r="B602" s="47"/>
      <c r="C602" s="47"/>
      <c r="D602" s="26">
        <v>7.9</v>
      </c>
      <c r="E602" s="29">
        <f t="shared" si="231"/>
        <v>5.5312660243435143</v>
      </c>
      <c r="F602" s="26">
        <v>2.2000000000000002</v>
      </c>
      <c r="G602" s="26">
        <v>22</v>
      </c>
      <c r="H602" s="26">
        <v>0.2</v>
      </c>
      <c r="I602" s="26">
        <v>71.599999999999994</v>
      </c>
      <c r="J602" s="26">
        <v>69.7</v>
      </c>
      <c r="K602" s="28">
        <f t="shared" si="151"/>
        <v>1.0272596843615494</v>
      </c>
      <c r="L602" s="26">
        <v>0.13</v>
      </c>
      <c r="M602" s="27"/>
      <c r="N602" s="27">
        <f t="shared" si="152"/>
        <v>0.95768581491377214</v>
      </c>
      <c r="O602" s="27">
        <f t="shared" si="153"/>
        <v>0.87513417988240705</v>
      </c>
      <c r="P602" s="27">
        <f t="shared" si="154"/>
        <v>0.12789296363296113</v>
      </c>
      <c r="Q602" s="27">
        <f t="shared" si="155"/>
        <v>3.925281296360597</v>
      </c>
      <c r="R602" s="27">
        <f t="shared" si="156"/>
        <v>1.0931891467161154</v>
      </c>
      <c r="S602" s="28">
        <f t="shared" si="223"/>
        <v>6.330297419136051</v>
      </c>
      <c r="T602" s="28">
        <f t="shared" si="157"/>
        <v>0.14614097651876226</v>
      </c>
      <c r="U602" s="27">
        <f t="shared" si="158"/>
        <v>8.2294448393435027E-2</v>
      </c>
      <c r="V602" s="26">
        <v>1</v>
      </c>
      <c r="W602" s="28">
        <f t="shared" si="224"/>
        <v>0.56311686396094174</v>
      </c>
      <c r="X602" s="27">
        <f t="shared" si="225"/>
        <v>22</v>
      </c>
      <c r="Y602" s="27">
        <f t="shared" si="226"/>
        <v>4.4303216453799514</v>
      </c>
      <c r="Z602" s="28">
        <f t="shared" si="227"/>
        <v>0.99999529536798082</v>
      </c>
      <c r="AA602" s="36">
        <f t="shared" si="228"/>
        <v>0.12660594838272102</v>
      </c>
      <c r="AB602" s="36">
        <f t="shared" si="229"/>
        <v>1</v>
      </c>
      <c r="AC602" s="36">
        <f t="shared" si="230"/>
        <v>0</v>
      </c>
      <c r="AD602" s="37"/>
      <c r="AE602" s="37">
        <v>0.79243203169569632</v>
      </c>
      <c r="AF602" s="37"/>
      <c r="AG602" s="37">
        <v>0.79825336694766069</v>
      </c>
    </row>
    <row r="603" spans="1:33" x14ac:dyDescent="0.3">
      <c r="A603" s="47"/>
      <c r="B603" s="47"/>
      <c r="C603" s="47"/>
      <c r="D603" s="26">
        <v>7.9</v>
      </c>
      <c r="E603" s="29">
        <f t="shared" si="231"/>
        <v>5.6270863137816152</v>
      </c>
      <c r="F603" s="26">
        <v>5.7</v>
      </c>
      <c r="G603" s="26">
        <v>20</v>
      </c>
      <c r="H603" s="26">
        <v>0.2</v>
      </c>
      <c r="I603" s="26">
        <v>93.2</v>
      </c>
      <c r="J603" s="26">
        <v>73.599999999999994</v>
      </c>
      <c r="K603" s="28">
        <f t="shared" si="151"/>
        <v>1.2663043478260871</v>
      </c>
      <c r="L603" s="26">
        <v>0.16</v>
      </c>
      <c r="M603" s="27"/>
      <c r="N603" s="27">
        <f t="shared" si="152"/>
        <v>0.95695278969957065</v>
      </c>
      <c r="O603" s="27">
        <f t="shared" si="153"/>
        <v>0.87513417988240705</v>
      </c>
      <c r="P603" s="27">
        <f t="shared" si="154"/>
        <v>0.15753315217391303</v>
      </c>
      <c r="Q603" s="27">
        <f t="shared" si="155"/>
        <v>3.6146679572174487</v>
      </c>
      <c r="R603" s="27">
        <f t="shared" si="156"/>
        <v>1.0794427190999916</v>
      </c>
      <c r="S603" s="28">
        <f t="shared" si="223"/>
        <v>9.7674914560874004</v>
      </c>
      <c r="T603" s="28">
        <f t="shared" si="157"/>
        <v>0.18001028390307069</v>
      </c>
      <c r="U603" s="27">
        <f t="shared" si="158"/>
        <v>0.11107493005877662</v>
      </c>
      <c r="V603" s="26">
        <v>0</v>
      </c>
      <c r="W603" s="28">
        <f t="shared" si="224"/>
        <v>0.61704769111184021</v>
      </c>
      <c r="X603" s="27">
        <f t="shared" si="225"/>
        <v>20</v>
      </c>
      <c r="Y603" s="27">
        <f t="shared" si="226"/>
        <v>4.1768016348252139</v>
      </c>
      <c r="Z603" s="28">
        <f t="shared" si="227"/>
        <v>0.99998521816871522</v>
      </c>
      <c r="AA603" s="36">
        <f t="shared" si="228"/>
        <v>0.195349829121748</v>
      </c>
      <c r="AB603" s="36">
        <f t="shared" si="229"/>
        <v>0</v>
      </c>
      <c r="AC603" s="36">
        <f t="shared" si="230"/>
        <v>0</v>
      </c>
      <c r="AD603" s="37"/>
      <c r="AE603" s="37">
        <v>0.75126517705488349</v>
      </c>
      <c r="AF603" s="37"/>
      <c r="AG603" s="37">
        <v>0.69348954195010615</v>
      </c>
    </row>
    <row r="604" spans="1:33" x14ac:dyDescent="0.3">
      <c r="A604" s="47"/>
      <c r="B604" s="47"/>
      <c r="C604" s="47"/>
      <c r="D604" s="26">
        <v>7.9</v>
      </c>
      <c r="E604" s="29">
        <f t="shared" si="231"/>
        <v>8.2874055929781818</v>
      </c>
      <c r="F604" s="26">
        <v>2</v>
      </c>
      <c r="G604" s="26">
        <v>33</v>
      </c>
      <c r="H604" s="26">
        <v>0.2</v>
      </c>
      <c r="I604" s="26">
        <v>149.1</v>
      </c>
      <c r="J604" s="26">
        <v>100.1</v>
      </c>
      <c r="K604" s="28">
        <f t="shared" si="151"/>
        <v>1.4895104895104896</v>
      </c>
      <c r="L604" s="26">
        <v>0.18</v>
      </c>
      <c r="M604" s="27"/>
      <c r="N604" s="27">
        <f t="shared" si="152"/>
        <v>0.93660134721371691</v>
      </c>
      <c r="O604" s="27">
        <f t="shared" si="153"/>
        <v>0.87513417988240705</v>
      </c>
      <c r="P604" s="27">
        <f t="shared" si="154"/>
        <v>0.18136007905138335</v>
      </c>
      <c r="Q604" s="27">
        <f t="shared" si="155"/>
        <v>4.8818683604776183</v>
      </c>
      <c r="R604" s="27">
        <f t="shared" si="156"/>
        <v>1.179570567335755</v>
      </c>
      <c r="S604" s="28">
        <f t="shared" si="223"/>
        <v>7.2410094951491288</v>
      </c>
      <c r="T604" s="28">
        <f t="shared" si="157"/>
        <v>0.20723688232100929</v>
      </c>
      <c r="U604" s="27">
        <f t="shared" si="158"/>
        <v>8.9634821544330001E-2</v>
      </c>
      <c r="V604" s="26">
        <v>0</v>
      </c>
      <c r="W604" s="28">
        <f t="shared" si="224"/>
        <v>0.4325234993908369</v>
      </c>
      <c r="X604" s="27">
        <f t="shared" si="225"/>
        <v>33</v>
      </c>
      <c r="Y604" s="27">
        <f t="shared" si="226"/>
        <v>6.4938177373835853</v>
      </c>
      <c r="Z604" s="28">
        <f t="shared" si="227"/>
        <v>0.99999999995815603</v>
      </c>
      <c r="AA604" s="36">
        <f t="shared" si="228"/>
        <v>0.14482018990298257</v>
      </c>
      <c r="AB604" s="36">
        <f t="shared" si="229"/>
        <v>0</v>
      </c>
      <c r="AC604" s="36">
        <f t="shared" si="230"/>
        <v>0</v>
      </c>
      <c r="AD604" s="37"/>
      <c r="AE604" s="37">
        <v>0.80111402593797965</v>
      </c>
      <c r="AF604" s="37"/>
      <c r="AG604" s="37">
        <v>0.6922578819776255</v>
      </c>
    </row>
    <row r="605" spans="1:33" x14ac:dyDescent="0.3">
      <c r="A605" s="47" t="s">
        <v>21</v>
      </c>
      <c r="B605" s="47">
        <v>1944</v>
      </c>
      <c r="C605" s="47" t="s">
        <v>19</v>
      </c>
      <c r="D605" s="26">
        <v>8</v>
      </c>
      <c r="E605" s="29">
        <f t="shared" si="231"/>
        <v>6.0790273556231051</v>
      </c>
      <c r="F605" s="26">
        <v>8</v>
      </c>
      <c r="G605" s="26">
        <v>10</v>
      </c>
      <c r="H605" s="26">
        <v>0.2</v>
      </c>
      <c r="I605" s="26">
        <v>89.3</v>
      </c>
      <c r="J605" s="26">
        <v>59.8</v>
      </c>
      <c r="K605" s="28">
        <f t="shared" si="151"/>
        <v>1.4933110367892977</v>
      </c>
      <c r="L605" s="26">
        <v>0.19</v>
      </c>
      <c r="M605" s="27"/>
      <c r="N605" s="27">
        <f t="shared" si="152"/>
        <v>0.95349544072948322</v>
      </c>
      <c r="O605" s="27">
        <f t="shared" si="153"/>
        <v>0.84740229001343259</v>
      </c>
      <c r="P605" s="27">
        <f t="shared" si="154"/>
        <v>0.18510248447204969</v>
      </c>
      <c r="Q605" s="27">
        <f t="shared" si="155"/>
        <v>0.86935823539880586</v>
      </c>
      <c r="R605" s="27">
        <f t="shared" si="156"/>
        <v>1.0216227766016839</v>
      </c>
      <c r="S605" s="28">
        <f t="shared" si="223"/>
        <v>9.0423404482122773</v>
      </c>
      <c r="T605" s="28">
        <f t="shared" si="157"/>
        <v>0.21843519501123315</v>
      </c>
      <c r="U605" s="27">
        <f t="shared" si="158"/>
        <v>0.10477451516793755</v>
      </c>
      <c r="V605" s="26">
        <v>1</v>
      </c>
      <c r="W605" s="28">
        <f t="shared" si="224"/>
        <v>0.47965949426121307</v>
      </c>
      <c r="X605" s="27">
        <f t="shared" si="225"/>
        <v>10</v>
      </c>
      <c r="Y605" s="27">
        <f t="shared" si="226"/>
        <v>4.2091541096637846</v>
      </c>
      <c r="Z605" s="28">
        <f t="shared" si="227"/>
        <v>0.99998718357411287</v>
      </c>
      <c r="AA605" s="36">
        <f t="shared" si="228"/>
        <v>0.18084680896424554</v>
      </c>
      <c r="AB605" s="36">
        <f t="shared" si="229"/>
        <v>1</v>
      </c>
      <c r="AC605" s="36">
        <f t="shared" si="230"/>
        <v>0</v>
      </c>
      <c r="AD605" s="37">
        <v>0.83415856134748201</v>
      </c>
      <c r="AE605" s="37">
        <v>0.73536833325895723</v>
      </c>
      <c r="AF605" s="37"/>
      <c r="AG605" s="37">
        <v>0.59882180829480847</v>
      </c>
    </row>
    <row r="606" spans="1:33" x14ac:dyDescent="0.3">
      <c r="A606" s="47"/>
      <c r="B606" s="47"/>
      <c r="C606" s="47"/>
      <c r="D606" s="26">
        <v>8</v>
      </c>
      <c r="E606" s="29">
        <f t="shared" si="231"/>
        <v>7.2614486407589798</v>
      </c>
      <c r="F606" s="26">
        <v>10</v>
      </c>
      <c r="G606" s="26">
        <v>5</v>
      </c>
      <c r="H606" s="26">
        <v>0.16</v>
      </c>
      <c r="I606" s="26">
        <v>130.5</v>
      </c>
      <c r="J606" s="26">
        <v>81.400000000000006</v>
      </c>
      <c r="K606" s="28">
        <f t="shared" si="151"/>
        <v>1.603194103194103</v>
      </c>
      <c r="L606" s="26">
        <v>0.16</v>
      </c>
      <c r="M606" s="27"/>
      <c r="N606" s="27">
        <f t="shared" si="152"/>
        <v>0.94444991789819377</v>
      </c>
      <c r="O606" s="27">
        <f t="shared" si="153"/>
        <v>0.84740229001343259</v>
      </c>
      <c r="P606" s="27">
        <f t="shared" si="154"/>
        <v>0.15747020007020007</v>
      </c>
      <c r="Q606" s="27">
        <f t="shared" si="155"/>
        <v>0</v>
      </c>
      <c r="R606" s="27">
        <f t="shared" si="156"/>
        <v>1</v>
      </c>
      <c r="S606" s="28">
        <f t="shared" si="223"/>
        <v>10</v>
      </c>
      <c r="T606" s="28">
        <f t="shared" si="157"/>
        <v>0.18582697017222355</v>
      </c>
      <c r="U606" s="27">
        <f t="shared" si="158"/>
        <v>0.11311886202492621</v>
      </c>
      <c r="V606" s="26">
        <v>1</v>
      </c>
      <c r="W606" s="28">
        <f t="shared" si="224"/>
        <v>0.60873220889351098</v>
      </c>
      <c r="X606" s="27">
        <f t="shared" si="225"/>
        <v>5</v>
      </c>
      <c r="Y606" s="27">
        <f t="shared" si="226"/>
        <v>3.2304421758343889</v>
      </c>
      <c r="Z606" s="28">
        <f t="shared" si="227"/>
        <v>0.99938200548567102</v>
      </c>
      <c r="AA606" s="36">
        <f t="shared" si="228"/>
        <v>0.2</v>
      </c>
      <c r="AB606" s="36">
        <f t="shared" si="229"/>
        <v>1</v>
      </c>
      <c r="AC606" s="36">
        <f t="shared" si="230"/>
        <v>0</v>
      </c>
      <c r="AD606" s="37">
        <v>0.85475962027230878</v>
      </c>
      <c r="AE606" s="37">
        <v>0.740426561724293</v>
      </c>
      <c r="AF606" s="37"/>
      <c r="AG606" s="37">
        <v>0.67919245788632776</v>
      </c>
    </row>
    <row r="607" spans="1:33" x14ac:dyDescent="0.3">
      <c r="A607" s="47"/>
      <c r="B607" s="47"/>
      <c r="C607" s="47"/>
      <c r="D607" s="26">
        <v>8</v>
      </c>
      <c r="E607" s="29">
        <f t="shared" si="231"/>
        <v>4.3129461985721802</v>
      </c>
      <c r="F607" s="26">
        <v>1</v>
      </c>
      <c r="G607" s="26">
        <v>27</v>
      </c>
      <c r="H607" s="26">
        <v>0.2</v>
      </c>
      <c r="I607" s="26">
        <v>64.7</v>
      </c>
      <c r="J607" s="26">
        <v>35.299999999999997</v>
      </c>
      <c r="K607" s="28">
        <f t="shared" si="151"/>
        <v>1.8328611898017</v>
      </c>
      <c r="L607" s="26">
        <v>0.24</v>
      </c>
      <c r="M607" s="27"/>
      <c r="N607" s="27">
        <f t="shared" si="152"/>
        <v>0.96700596158092278</v>
      </c>
      <c r="O607" s="27">
        <f t="shared" si="153"/>
        <v>0.84740229001343259</v>
      </c>
      <c r="P607" s="27">
        <f t="shared" si="154"/>
        <v>0.23041040064751117</v>
      </c>
      <c r="Q607" s="27">
        <f t="shared" si="155"/>
        <v>4.4788620104201051</v>
      </c>
      <c r="R607" s="27">
        <f t="shared" si="156"/>
        <v>1.1302961154130791</v>
      </c>
      <c r="S607" s="28">
        <f t="shared" si="223"/>
        <v>5.6091581258331846</v>
      </c>
      <c r="T607" s="28">
        <f t="shared" si="157"/>
        <v>0.2719020273639558</v>
      </c>
      <c r="U607" s="27">
        <f t="shared" si="158"/>
        <v>7.6664548804429189E-2</v>
      </c>
      <c r="V607" s="26">
        <v>1</v>
      </c>
      <c r="W607" s="28">
        <f t="shared" si="224"/>
        <v>0.28195651774898123</v>
      </c>
      <c r="X607" s="27">
        <f t="shared" si="225"/>
        <v>27</v>
      </c>
      <c r="Y607" s="27">
        <f t="shared" si="226"/>
        <v>6.9232623903523622</v>
      </c>
      <c r="Z607" s="28">
        <f t="shared" si="227"/>
        <v>0.99999999999779321</v>
      </c>
      <c r="AA607" s="36">
        <f t="shared" si="228"/>
        <v>0.11218316251666369</v>
      </c>
      <c r="AB607" s="36">
        <f t="shared" si="229"/>
        <v>1</v>
      </c>
      <c r="AC607" s="36">
        <f t="shared" si="230"/>
        <v>0</v>
      </c>
      <c r="AD607" s="37"/>
      <c r="AE607" s="37">
        <v>0.74283319972602813</v>
      </c>
      <c r="AF607" s="37"/>
      <c r="AG607" s="37">
        <v>0.59640904523166161</v>
      </c>
    </row>
    <row r="608" spans="1:33" x14ac:dyDescent="0.3">
      <c r="A608" s="47"/>
      <c r="B608" s="47"/>
      <c r="C608" s="47"/>
      <c r="D608" s="26">
        <v>8</v>
      </c>
      <c r="E608" s="29">
        <f t="shared" si="231"/>
        <v>2.238095238095239</v>
      </c>
      <c r="F608" s="26">
        <v>2</v>
      </c>
      <c r="G608" s="26">
        <v>30</v>
      </c>
      <c r="H608" s="26">
        <v>0.2</v>
      </c>
      <c r="I608" s="26">
        <v>50</v>
      </c>
      <c r="J608" s="26">
        <v>45.1</v>
      </c>
      <c r="K608" s="28">
        <f t="shared" si="151"/>
        <v>1.1086474501108647</v>
      </c>
      <c r="L608" s="26">
        <v>0.15</v>
      </c>
      <c r="M608" s="27"/>
      <c r="N608" s="27">
        <f t="shared" si="152"/>
        <v>0.98287857142857138</v>
      </c>
      <c r="O608" s="27">
        <f t="shared" si="153"/>
        <v>0.84740229001343259</v>
      </c>
      <c r="P608" s="27">
        <f t="shared" si="154"/>
        <v>0.14165655685777637</v>
      </c>
      <c r="Q608" s="27">
        <f t="shared" si="155"/>
        <v>4.7062381229592694</v>
      </c>
      <c r="R608" s="27">
        <f t="shared" si="156"/>
        <v>1.1543167672515497</v>
      </c>
      <c r="S608" s="28">
        <f t="shared" si="223"/>
        <v>7.0148716574623684</v>
      </c>
      <c r="T608" s="28">
        <f t="shared" si="157"/>
        <v>0.16716565263887934</v>
      </c>
      <c r="U608" s="27">
        <f t="shared" si="158"/>
        <v>8.7790419551479107E-2</v>
      </c>
      <c r="V608" s="26">
        <v>1</v>
      </c>
      <c r="W608" s="28">
        <f t="shared" si="224"/>
        <v>0.52517020192616315</v>
      </c>
      <c r="X608" s="27">
        <f t="shared" si="225"/>
        <v>30</v>
      </c>
      <c r="Y608" s="27">
        <f t="shared" si="226"/>
        <v>4.384334994396581</v>
      </c>
      <c r="Z608" s="28">
        <f t="shared" si="227"/>
        <v>0.99999418296866383</v>
      </c>
      <c r="AA608" s="36">
        <f t="shared" si="228"/>
        <v>0.14029743314924736</v>
      </c>
      <c r="AB608" s="36">
        <f t="shared" si="229"/>
        <v>1</v>
      </c>
      <c r="AC608" s="36">
        <f t="shared" si="230"/>
        <v>0</v>
      </c>
      <c r="AD608" s="37"/>
      <c r="AE608" s="37">
        <v>0.83121459500503347</v>
      </c>
      <c r="AF608" s="37"/>
      <c r="AG608" s="37">
        <v>0.78980885616309604</v>
      </c>
    </row>
    <row r="609" spans="1:33" x14ac:dyDescent="0.3">
      <c r="A609" s="47" t="s">
        <v>22</v>
      </c>
      <c r="B609" s="47">
        <v>1948</v>
      </c>
      <c r="C609" s="47" t="s">
        <v>19</v>
      </c>
      <c r="D609" s="26">
        <v>7.3</v>
      </c>
      <c r="E609" s="29">
        <f t="shared" si="231"/>
        <v>7.7514752067375792</v>
      </c>
      <c r="F609" s="26">
        <v>29</v>
      </c>
      <c r="G609" s="26">
        <v>2</v>
      </c>
      <c r="H609" s="26">
        <v>0.35</v>
      </c>
      <c r="I609" s="26">
        <v>141.30000000000001</v>
      </c>
      <c r="J609" s="26">
        <v>70.599999999999994</v>
      </c>
      <c r="K609" s="28">
        <f t="shared" si="151"/>
        <v>2.0014164305949014</v>
      </c>
      <c r="L609" s="26">
        <v>0.39</v>
      </c>
      <c r="M609" s="27"/>
      <c r="N609" s="27">
        <f t="shared" si="152"/>
        <v>0.94070121466845746</v>
      </c>
      <c r="O609" s="27">
        <f t="shared" si="153"/>
        <v>1.0712565197562711</v>
      </c>
      <c r="P609" s="27">
        <f t="shared" si="154"/>
        <v>0.42832218231485225</v>
      </c>
      <c r="Q609" s="27">
        <f t="shared" si="155"/>
        <v>0</v>
      </c>
      <c r="R609" s="27">
        <f t="shared" si="156"/>
        <v>1</v>
      </c>
      <c r="S609" s="28">
        <f t="shared" si="223"/>
        <v>29</v>
      </c>
      <c r="T609" s="28">
        <f t="shared" si="157"/>
        <v>0.3998315757390235</v>
      </c>
      <c r="U609" s="27">
        <f t="shared" si="158"/>
        <v>0.41026034834121272</v>
      </c>
      <c r="V609" s="26">
        <v>0</v>
      </c>
      <c r="W609" s="28">
        <f t="shared" si="224"/>
        <v>1.0260829139942571</v>
      </c>
      <c r="X609" s="27">
        <f t="shared" si="225"/>
        <v>5</v>
      </c>
      <c r="Y609" s="27">
        <f t="shared" si="226"/>
        <v>-0.20738702963037603</v>
      </c>
      <c r="Z609" s="28">
        <f t="shared" si="227"/>
        <v>0.41785380563519564</v>
      </c>
      <c r="AA609" s="36">
        <f t="shared" si="228"/>
        <v>0.57999999999999996</v>
      </c>
      <c r="AB609" s="36">
        <f t="shared" si="229"/>
        <v>0</v>
      </c>
      <c r="AC609" s="36">
        <f t="shared" si="230"/>
        <v>1</v>
      </c>
      <c r="AD609" s="37">
        <v>0.20762620681160857</v>
      </c>
      <c r="AE609" s="37">
        <v>0.29073066071062775</v>
      </c>
      <c r="AF609" s="37"/>
      <c r="AG609" s="37">
        <v>0.34336111985417106</v>
      </c>
    </row>
    <row r="610" spans="1:33" x14ac:dyDescent="0.3">
      <c r="A610" s="47"/>
      <c r="B610" s="47"/>
      <c r="C610" s="47"/>
      <c r="D610" s="26">
        <v>7.3</v>
      </c>
      <c r="E610" s="29">
        <f t="shared" si="231"/>
        <v>6.4328644078990678</v>
      </c>
      <c r="F610" s="26">
        <v>19</v>
      </c>
      <c r="G610" s="26">
        <v>4</v>
      </c>
      <c r="H610" s="26">
        <v>0.35</v>
      </c>
      <c r="I610" s="26">
        <v>123.6</v>
      </c>
      <c r="J610" s="26">
        <v>91.2</v>
      </c>
      <c r="K610" s="28">
        <f t="shared" si="151"/>
        <v>1.3552631578947367</v>
      </c>
      <c r="L610" s="26">
        <v>0.27</v>
      </c>
      <c r="M610" s="27"/>
      <c r="N610" s="27">
        <f t="shared" si="152"/>
        <v>0.95078858727957216</v>
      </c>
      <c r="O610" s="27">
        <f t="shared" si="153"/>
        <v>1.0712565197562711</v>
      </c>
      <c r="P610" s="27">
        <f t="shared" si="154"/>
        <v>0.29314938909774435</v>
      </c>
      <c r="Q610" s="27">
        <f t="shared" si="155"/>
        <v>0</v>
      </c>
      <c r="R610" s="27">
        <f t="shared" si="156"/>
        <v>1</v>
      </c>
      <c r="S610" s="28">
        <f t="shared" si="223"/>
        <v>19</v>
      </c>
      <c r="T610" s="28">
        <f t="shared" si="157"/>
        <v>0.27365003964171042</v>
      </c>
      <c r="U610" s="27">
        <f t="shared" si="158"/>
        <v>0.20331279446037256</v>
      </c>
      <c r="V610" s="26">
        <v>1</v>
      </c>
      <c r="W610" s="28">
        <f t="shared" si="224"/>
        <v>0.74296643525639428</v>
      </c>
      <c r="X610" s="27">
        <f t="shared" si="225"/>
        <v>5</v>
      </c>
      <c r="Y610" s="27">
        <f t="shared" si="226"/>
        <v>2.0505523621953374</v>
      </c>
      <c r="Z610" s="28">
        <f t="shared" si="227"/>
        <v>0.97984472020637559</v>
      </c>
      <c r="AA610" s="36">
        <f t="shared" si="228"/>
        <v>0.38</v>
      </c>
      <c r="AB610" s="36">
        <f t="shared" si="229"/>
        <v>1</v>
      </c>
      <c r="AC610" s="36">
        <f t="shared" si="230"/>
        <v>0</v>
      </c>
      <c r="AD610" s="37">
        <v>0.6886468675626114</v>
      </c>
      <c r="AE610" s="37">
        <v>0.52761625163036641</v>
      </c>
      <c r="AF610" s="37"/>
      <c r="AG610" s="37">
        <v>0.59122977820080158</v>
      </c>
    </row>
    <row r="611" spans="1:33" x14ac:dyDescent="0.3">
      <c r="A611" s="47"/>
      <c r="B611" s="47"/>
      <c r="C611" s="47"/>
      <c r="D611" s="26">
        <v>7.3</v>
      </c>
      <c r="E611" s="29">
        <f t="shared" si="231"/>
        <v>3.1958806757734477</v>
      </c>
      <c r="F611" s="26">
        <v>8</v>
      </c>
      <c r="G611" s="26">
        <v>0</v>
      </c>
      <c r="H611" s="26">
        <v>0.4</v>
      </c>
      <c r="I611" s="26">
        <v>74.599999999999994</v>
      </c>
      <c r="J611" s="26">
        <v>47.1</v>
      </c>
      <c r="K611" s="28">
        <f t="shared" si="151"/>
        <v>1.5838641188959659</v>
      </c>
      <c r="L611" s="26">
        <v>0.38</v>
      </c>
      <c r="M611" s="27"/>
      <c r="N611" s="27">
        <f t="shared" si="152"/>
        <v>0.97555151283033315</v>
      </c>
      <c r="O611" s="27">
        <f t="shared" si="153"/>
        <v>1.0712565197562711</v>
      </c>
      <c r="P611" s="27">
        <f t="shared" si="154"/>
        <v>0.40173666969972699</v>
      </c>
      <c r="Q611" s="27">
        <f t="shared" si="155"/>
        <v>0</v>
      </c>
      <c r="R611" s="27">
        <f t="shared" si="156"/>
        <v>1</v>
      </c>
      <c r="S611" s="28">
        <f t="shared" si="223"/>
        <v>8</v>
      </c>
      <c r="T611" s="28">
        <f t="shared" si="157"/>
        <v>0.37501444545805784</v>
      </c>
      <c r="U611" s="27">
        <f t="shared" si="158"/>
        <v>9.5920797720797715E-2</v>
      </c>
      <c r="V611" s="26">
        <v>1</v>
      </c>
      <c r="W611" s="28">
        <f t="shared" si="224"/>
        <v>0.2557789410048889</v>
      </c>
      <c r="X611" s="27">
        <f t="shared" si="225"/>
        <v>5</v>
      </c>
      <c r="Y611" s="27">
        <f t="shared" si="226"/>
        <v>6.8551567738356889</v>
      </c>
      <c r="Z611" s="28">
        <f t="shared" si="227"/>
        <v>0.99999999999643829</v>
      </c>
      <c r="AA611" s="36">
        <f t="shared" si="228"/>
        <v>0.16</v>
      </c>
      <c r="AB611" s="36">
        <f t="shared" si="229"/>
        <v>1</v>
      </c>
      <c r="AC611" s="36">
        <f t="shared" si="230"/>
        <v>0</v>
      </c>
      <c r="AD611" s="37">
        <v>0.91222283239319657</v>
      </c>
      <c r="AE611" s="37">
        <v>0.83554232101934378</v>
      </c>
      <c r="AF611" s="37"/>
      <c r="AG611" s="37">
        <v>0.56327717044073</v>
      </c>
    </row>
    <row r="612" spans="1:33" x14ac:dyDescent="0.3">
      <c r="A612" s="47"/>
      <c r="B612" s="47"/>
      <c r="C612" s="47"/>
      <c r="D612" s="26">
        <v>7.3</v>
      </c>
      <c r="E612" s="29">
        <f t="shared" si="231"/>
        <v>7.5597554196776091</v>
      </c>
      <c r="F612" s="26">
        <v>20</v>
      </c>
      <c r="G612" s="26">
        <v>0</v>
      </c>
      <c r="H612" s="26">
        <v>0.4</v>
      </c>
      <c r="I612" s="26">
        <v>128.5</v>
      </c>
      <c r="J612" s="26">
        <v>63.8</v>
      </c>
      <c r="K612" s="28">
        <f t="shared" si="151"/>
        <v>2.0141065830721003</v>
      </c>
      <c r="L612" s="26">
        <v>0.45</v>
      </c>
      <c r="M612" s="27"/>
      <c r="N612" s="27">
        <f t="shared" si="152"/>
        <v>0.94216787103946631</v>
      </c>
      <c r="O612" s="27">
        <f t="shared" si="153"/>
        <v>1.0712565197562711</v>
      </c>
      <c r="P612" s="27">
        <f t="shared" si="154"/>
        <v>0.49338289296909993</v>
      </c>
      <c r="Q612" s="27">
        <f t="shared" si="155"/>
        <v>0</v>
      </c>
      <c r="R612" s="27">
        <f t="shared" si="156"/>
        <v>1</v>
      </c>
      <c r="S612" s="28">
        <f t="shared" si="223"/>
        <v>20</v>
      </c>
      <c r="T612" s="28">
        <f t="shared" si="157"/>
        <v>0.46056465829617804</v>
      </c>
      <c r="U612" s="27">
        <f t="shared" si="158"/>
        <v>0.21540970583244634</v>
      </c>
      <c r="V612" s="26">
        <v>0</v>
      </c>
      <c r="W612" s="28">
        <f t="shared" si="224"/>
        <v>0.46770784938066512</v>
      </c>
      <c r="X612" s="27">
        <f t="shared" si="225"/>
        <v>5</v>
      </c>
      <c r="Y612" s="27">
        <f t="shared" si="226"/>
        <v>3.7514479941536436</v>
      </c>
      <c r="Z612" s="28">
        <f t="shared" si="227"/>
        <v>0.99991209188745844</v>
      </c>
      <c r="AA612" s="36">
        <f t="shared" si="228"/>
        <v>0.4</v>
      </c>
      <c r="AB612" s="36">
        <f t="shared" si="229"/>
        <v>0</v>
      </c>
      <c r="AC612" s="36">
        <f t="shared" si="230"/>
        <v>0</v>
      </c>
      <c r="AD612" s="37">
        <v>0.68628034292817286</v>
      </c>
      <c r="AE612" s="37">
        <v>0.69632633767502006</v>
      </c>
      <c r="AF612" s="37"/>
      <c r="AG612" s="37">
        <v>0.67308707248293043</v>
      </c>
    </row>
    <row r="613" spans="1:33" x14ac:dyDescent="0.3">
      <c r="A613" s="47"/>
      <c r="B613" s="47"/>
      <c r="C613" s="47"/>
      <c r="D613" s="26">
        <v>7.3</v>
      </c>
      <c r="E613" s="29">
        <f t="shared" si="231"/>
        <v>4.2624946030386175</v>
      </c>
      <c r="F613" s="26">
        <v>7</v>
      </c>
      <c r="G613" s="26">
        <v>35</v>
      </c>
      <c r="H613" s="26">
        <v>0.35</v>
      </c>
      <c r="I613" s="26">
        <v>66.7</v>
      </c>
      <c r="J613" s="26">
        <v>35.299999999999997</v>
      </c>
      <c r="K613" s="28">
        <f t="shared" ref="K613:K672" si="232">I613/J613</f>
        <v>1.8895184135977339</v>
      </c>
      <c r="L613" s="26">
        <v>0.39</v>
      </c>
      <c r="M613" s="27"/>
      <c r="N613" s="27">
        <f t="shared" ref="N613:N699" si="233">IF(E613&lt;=9.15,1-0.00765*E613,IF(AND(E613&gt;9.15,E613&lt;=23),1.174-0.0267*E613,IF(AND(E613&gt;23,E613&lt;=30),0.744-0.008*E613,0.5)))</f>
        <v>0.96739191628675458</v>
      </c>
      <c r="O613" s="27">
        <f t="shared" ref="O613:O699" si="234">(10^2.24)/(D613^2.56)</f>
        <v>1.0712565197562711</v>
      </c>
      <c r="P613" s="27">
        <f t="shared" ref="P613:P673" si="235">0.65*H613*I613*N613/J613</f>
        <v>0.41584835087009309</v>
      </c>
      <c r="Q613" s="27">
        <f t="shared" ref="Q613:Q699" si="236">IF(G613&lt;=5,0,IF(AND(G613&gt;5,G613&lt;35),EXP(1.76-190/G613^2),5))</f>
        <v>5</v>
      </c>
      <c r="R613" s="27">
        <f t="shared" ref="R613:R699" si="237">IF(G613&lt;=5,1,IF(AND(G613&gt;5,G613&lt;35),(0.99+(G613^1.5)/1000),1.2))</f>
        <v>1.2</v>
      </c>
      <c r="S613" s="28">
        <f t="shared" si="223"/>
        <v>13.4</v>
      </c>
      <c r="T613" s="28">
        <f t="shared" ref="T613:T699" si="238">P613/O613</f>
        <v>0.38818746322748687</v>
      </c>
      <c r="U613" s="27">
        <f t="shared" ref="U613:U699" si="239">1/(34-S613)+S613/135+50/((10*S613+45)^2)-1/200</f>
        <v>0.14436344918824284</v>
      </c>
      <c r="V613" s="26">
        <v>0</v>
      </c>
      <c r="W613" s="28">
        <f t="shared" si="224"/>
        <v>0.37189106517755444</v>
      </c>
      <c r="X613" s="27">
        <f t="shared" si="225"/>
        <v>35</v>
      </c>
      <c r="Y613" s="27">
        <f t="shared" si="226"/>
        <v>6.141384280112697</v>
      </c>
      <c r="Z613" s="28">
        <f t="shared" si="227"/>
        <v>0.99999999959097297</v>
      </c>
      <c r="AA613" s="36">
        <f t="shared" si="228"/>
        <v>0.26800000000000002</v>
      </c>
      <c r="AB613" s="36">
        <f t="shared" si="229"/>
        <v>0</v>
      </c>
      <c r="AC613" s="36">
        <f t="shared" si="230"/>
        <v>0</v>
      </c>
      <c r="AD613" s="37"/>
      <c r="AE613" s="37">
        <v>0.7880245370350546</v>
      </c>
      <c r="AF613" s="37"/>
      <c r="AG613" s="37">
        <v>0.49060197954640578</v>
      </c>
    </row>
    <row r="614" spans="1:33" x14ac:dyDescent="0.3">
      <c r="A614" s="47"/>
      <c r="B614" s="47"/>
      <c r="C614" s="47"/>
      <c r="D614" s="26">
        <v>7.3</v>
      </c>
      <c r="E614" s="29">
        <f t="shared" si="231"/>
        <v>6.0130345844631616</v>
      </c>
      <c r="F614" s="26">
        <v>8</v>
      </c>
      <c r="G614" s="26">
        <v>21</v>
      </c>
      <c r="H614" s="26">
        <v>0.4</v>
      </c>
      <c r="I614" s="26">
        <v>100.1</v>
      </c>
      <c r="J614" s="26">
        <v>51</v>
      </c>
      <c r="K614" s="28">
        <f t="shared" si="232"/>
        <v>1.9627450980392156</v>
      </c>
      <c r="L614" s="26">
        <v>0.45</v>
      </c>
      <c r="M614" s="27"/>
      <c r="N614" s="27">
        <f t="shared" si="233"/>
        <v>0.95400028542885684</v>
      </c>
      <c r="O614" s="27">
        <f t="shared" si="234"/>
        <v>1.0712565197562711</v>
      </c>
      <c r="P614" s="27">
        <f t="shared" si="235"/>
        <v>0.48683943977591032</v>
      </c>
      <c r="Q614" s="27">
        <f t="shared" si="236"/>
        <v>3.7778724140058317</v>
      </c>
      <c r="R614" s="27">
        <f t="shared" si="237"/>
        <v>1.0862340895940727</v>
      </c>
      <c r="S614" s="28">
        <f t="shared" si="223"/>
        <v>12.467745130758413</v>
      </c>
      <c r="T614" s="28">
        <f t="shared" si="238"/>
        <v>0.4544564544509605</v>
      </c>
      <c r="U614" s="27">
        <f t="shared" si="239"/>
        <v>0.13553230983931949</v>
      </c>
      <c r="V614" s="26">
        <v>0</v>
      </c>
      <c r="W614" s="28">
        <f t="shared" si="224"/>
        <v>0.29822947503971364</v>
      </c>
      <c r="X614" s="27">
        <f t="shared" si="225"/>
        <v>21</v>
      </c>
      <c r="Y614" s="27">
        <f t="shared" si="226"/>
        <v>7.4261260110364073</v>
      </c>
      <c r="Z614" s="28">
        <f t="shared" si="227"/>
        <v>0.99999999999994404</v>
      </c>
      <c r="AA614" s="36">
        <f t="shared" si="228"/>
        <v>0.24935490261516827</v>
      </c>
      <c r="AB614" s="36">
        <f t="shared" si="229"/>
        <v>0</v>
      </c>
      <c r="AC614" s="36">
        <f t="shared" si="230"/>
        <v>0</v>
      </c>
      <c r="AD614" s="37"/>
      <c r="AE614" s="37">
        <v>0.78750948434377954</v>
      </c>
      <c r="AF614" s="37"/>
      <c r="AG614" s="37">
        <v>0.59998179020473774</v>
      </c>
    </row>
    <row r="615" spans="1:33" x14ac:dyDescent="0.3">
      <c r="A615" s="47" t="s">
        <v>23</v>
      </c>
      <c r="B615" s="47">
        <v>1964</v>
      </c>
      <c r="C615" s="47" t="s">
        <v>19</v>
      </c>
      <c r="D615" s="26">
        <v>7.5</v>
      </c>
      <c r="E615" s="29">
        <f t="shared" si="231"/>
        <v>6.8769034286275756</v>
      </c>
      <c r="F615" s="26">
        <v>8</v>
      </c>
      <c r="G615" s="26">
        <v>2</v>
      </c>
      <c r="H615" s="26">
        <v>0.16</v>
      </c>
      <c r="I615" s="26">
        <v>130.5</v>
      </c>
      <c r="J615" s="26">
        <v>71.599999999999994</v>
      </c>
      <c r="K615" s="28">
        <f t="shared" si="232"/>
        <v>1.8226256983240225</v>
      </c>
      <c r="L615" s="26">
        <v>0.17</v>
      </c>
      <c r="M615" s="27"/>
      <c r="N615" s="27">
        <f t="shared" si="233"/>
        <v>0.947391688770999</v>
      </c>
      <c r="O615" s="27">
        <f t="shared" si="234"/>
        <v>0.99963894091599059</v>
      </c>
      <c r="P615" s="27">
        <f t="shared" si="235"/>
        <v>0.17958100558659218</v>
      </c>
      <c r="Q615" s="27">
        <f t="shared" si="236"/>
        <v>0</v>
      </c>
      <c r="R615" s="27">
        <f t="shared" si="237"/>
        <v>1</v>
      </c>
      <c r="S615" s="28">
        <f t="shared" si="223"/>
        <v>8</v>
      </c>
      <c r="T615" s="28">
        <f t="shared" si="238"/>
        <v>0.17964586835926805</v>
      </c>
      <c r="U615" s="27">
        <f t="shared" si="239"/>
        <v>9.5920797720797715E-2</v>
      </c>
      <c r="V615" s="26">
        <v>1</v>
      </c>
      <c r="W615" s="28">
        <f t="shared" si="224"/>
        <v>0.53394380063875879</v>
      </c>
      <c r="X615" s="27">
        <f t="shared" si="225"/>
        <v>5</v>
      </c>
      <c r="Y615" s="27">
        <f t="shared" si="226"/>
        <v>3.7525375891415242</v>
      </c>
      <c r="Z615" s="28">
        <f t="shared" si="227"/>
        <v>0.99991247321312349</v>
      </c>
      <c r="AA615" s="36">
        <f t="shared" si="228"/>
        <v>0.16</v>
      </c>
      <c r="AB615" s="36">
        <f t="shared" si="229"/>
        <v>1</v>
      </c>
      <c r="AC615" s="36">
        <f t="shared" si="230"/>
        <v>0</v>
      </c>
      <c r="AD615" s="37">
        <v>0.89356984848363441</v>
      </c>
      <c r="AE615" s="37">
        <v>0.7641255915079781</v>
      </c>
      <c r="AF615" s="37"/>
      <c r="AG615" s="37">
        <v>0.73402010194270095</v>
      </c>
    </row>
    <row r="616" spans="1:33" x14ac:dyDescent="0.3">
      <c r="A616" s="47"/>
      <c r="B616" s="47"/>
      <c r="C616" s="47"/>
      <c r="D616" s="26">
        <v>7.5</v>
      </c>
      <c r="E616" s="29">
        <f t="shared" si="231"/>
        <v>6.8769034286275756</v>
      </c>
      <c r="F616" s="26">
        <v>12</v>
      </c>
      <c r="G616" s="26">
        <v>2</v>
      </c>
      <c r="H616" s="26">
        <v>0.16</v>
      </c>
      <c r="I616" s="26">
        <v>130.5</v>
      </c>
      <c r="J616" s="26">
        <v>71.599999999999994</v>
      </c>
      <c r="K616" s="28">
        <f t="shared" si="232"/>
        <v>1.8226256983240225</v>
      </c>
      <c r="L616" s="26">
        <v>0.17</v>
      </c>
      <c r="M616" s="27"/>
      <c r="N616" s="27">
        <f t="shared" si="233"/>
        <v>0.947391688770999</v>
      </c>
      <c r="O616" s="27">
        <f t="shared" si="234"/>
        <v>0.99963894091599059</v>
      </c>
      <c r="P616" s="27">
        <f t="shared" si="235"/>
        <v>0.17958100558659218</v>
      </c>
      <c r="Q616" s="27">
        <f t="shared" si="236"/>
        <v>0</v>
      </c>
      <c r="R616" s="27">
        <f t="shared" si="237"/>
        <v>1</v>
      </c>
      <c r="S616" s="28">
        <f t="shared" si="223"/>
        <v>12</v>
      </c>
      <c r="T616" s="28">
        <f t="shared" si="238"/>
        <v>0.17964586835926805</v>
      </c>
      <c r="U616" s="27">
        <f t="shared" si="239"/>
        <v>0.1311799816345271</v>
      </c>
      <c r="V616" s="26">
        <v>0</v>
      </c>
      <c r="W616" s="28">
        <f t="shared" si="224"/>
        <v>0.73021429789960124</v>
      </c>
      <c r="X616" s="27">
        <f t="shared" si="225"/>
        <v>5</v>
      </c>
      <c r="Y616" s="27">
        <f t="shared" si="226"/>
        <v>2.2414264780304127</v>
      </c>
      <c r="Z616" s="28">
        <f t="shared" si="227"/>
        <v>0.98750076850531554</v>
      </c>
      <c r="AA616" s="36">
        <f t="shared" si="228"/>
        <v>0.24</v>
      </c>
      <c r="AB616" s="36">
        <f t="shared" si="229"/>
        <v>0</v>
      </c>
      <c r="AC616" s="36">
        <f t="shared" si="230"/>
        <v>0</v>
      </c>
      <c r="AD616" s="37">
        <v>0.75092608717851039</v>
      </c>
      <c r="AE616" s="37">
        <v>0.72347679043286817</v>
      </c>
      <c r="AF616" s="37"/>
      <c r="AG616" s="37">
        <v>0.60343130832467184</v>
      </c>
    </row>
    <row r="617" spans="1:33" x14ac:dyDescent="0.3">
      <c r="A617" s="47"/>
      <c r="B617" s="47"/>
      <c r="C617" s="47"/>
      <c r="D617" s="26">
        <v>7.5</v>
      </c>
      <c r="E617" s="29">
        <f t="shared" si="231"/>
        <v>7.1784894742093375</v>
      </c>
      <c r="F617" s="26">
        <v>18</v>
      </c>
      <c r="G617" s="26">
        <v>2</v>
      </c>
      <c r="H617" s="26">
        <v>0.16</v>
      </c>
      <c r="I617" s="26">
        <v>128.5</v>
      </c>
      <c r="J617" s="26">
        <v>79.5</v>
      </c>
      <c r="K617" s="28">
        <f t="shared" si="232"/>
        <v>1.6163522012578617</v>
      </c>
      <c r="L617" s="26">
        <v>0.15</v>
      </c>
      <c r="M617" s="27"/>
      <c r="N617" s="27">
        <f t="shared" si="233"/>
        <v>0.94508455552229853</v>
      </c>
      <c r="O617" s="27">
        <f t="shared" si="234"/>
        <v>0.99963894091599059</v>
      </c>
      <c r="P617" s="27">
        <f t="shared" si="235"/>
        <v>0.15886930817610062</v>
      </c>
      <c r="Q617" s="27">
        <f t="shared" si="236"/>
        <v>0</v>
      </c>
      <c r="R617" s="27">
        <f t="shared" si="237"/>
        <v>1</v>
      </c>
      <c r="S617" s="28">
        <f t="shared" si="223"/>
        <v>18</v>
      </c>
      <c r="T617" s="28">
        <f t="shared" si="238"/>
        <v>0.15892669010125324</v>
      </c>
      <c r="U617" s="27">
        <f t="shared" si="239"/>
        <v>0.19182098765432098</v>
      </c>
      <c r="V617" s="26">
        <v>0</v>
      </c>
      <c r="W617" s="28">
        <f t="shared" si="224"/>
        <v>1.206977805503346</v>
      </c>
      <c r="X617" s="27">
        <f t="shared" si="225"/>
        <v>5</v>
      </c>
      <c r="Y617" s="27">
        <f t="shared" si="226"/>
        <v>-0.48636736243394402</v>
      </c>
      <c r="Z617" s="28">
        <f t="shared" si="227"/>
        <v>0.31335336326157448</v>
      </c>
      <c r="AA617" s="36">
        <f t="shared" si="228"/>
        <v>0.36</v>
      </c>
      <c r="AB617" s="36">
        <f t="shared" si="229"/>
        <v>0</v>
      </c>
      <c r="AC617" s="36">
        <f t="shared" si="230"/>
        <v>1</v>
      </c>
      <c r="AD617" s="37">
        <v>0.28802420570409698</v>
      </c>
      <c r="AE617" s="37">
        <v>0.27647293965358027</v>
      </c>
      <c r="AF617" s="37"/>
      <c r="AG617" s="37">
        <v>0.22811676172483722</v>
      </c>
    </row>
    <row r="618" spans="1:33" x14ac:dyDescent="0.3">
      <c r="A618" s="47"/>
      <c r="B618" s="47"/>
      <c r="C618" s="47"/>
      <c r="D618" s="26">
        <v>7.5</v>
      </c>
      <c r="E618" s="29">
        <f t="shared" si="231"/>
        <v>9.3148178716848289</v>
      </c>
      <c r="F618" s="26">
        <v>10</v>
      </c>
      <c r="G618" s="26">
        <v>2</v>
      </c>
      <c r="H618" s="26">
        <v>0.16</v>
      </c>
      <c r="I618" s="26">
        <v>186.4</v>
      </c>
      <c r="J618" s="26">
        <v>98.1</v>
      </c>
      <c r="K618" s="28">
        <f t="shared" si="232"/>
        <v>1.9001019367991847</v>
      </c>
      <c r="L618" s="26">
        <v>0.17</v>
      </c>
      <c r="M618" s="27"/>
      <c r="N618" s="27">
        <f t="shared" si="233"/>
        <v>0.92529436282601496</v>
      </c>
      <c r="O618" s="27">
        <f t="shared" si="234"/>
        <v>0.99963894091599059</v>
      </c>
      <c r="P618" s="27">
        <f t="shared" si="235"/>
        <v>0.18284797553516818</v>
      </c>
      <c r="Q618" s="27">
        <f t="shared" si="236"/>
        <v>0</v>
      </c>
      <c r="R618" s="27">
        <f t="shared" si="237"/>
        <v>1</v>
      </c>
      <c r="S618" s="28">
        <f t="shared" si="223"/>
        <v>10</v>
      </c>
      <c r="T618" s="28">
        <f t="shared" si="238"/>
        <v>0.18291401830306916</v>
      </c>
      <c r="U618" s="27">
        <f t="shared" si="239"/>
        <v>0.11311886202492621</v>
      </c>
      <c r="V618" s="26">
        <v>1</v>
      </c>
      <c r="W618" s="28">
        <f t="shared" si="224"/>
        <v>0.61842642283162919</v>
      </c>
      <c r="X618" s="27">
        <f t="shared" si="225"/>
        <v>5</v>
      </c>
      <c r="Y618" s="27">
        <f t="shared" si="226"/>
        <v>3.5174425994638097</v>
      </c>
      <c r="Z618" s="28">
        <f t="shared" si="227"/>
        <v>0.99978213671081229</v>
      </c>
      <c r="AA618" s="36">
        <f t="shared" si="228"/>
        <v>0.2</v>
      </c>
      <c r="AB618" s="36">
        <f t="shared" si="229"/>
        <v>1</v>
      </c>
      <c r="AC618" s="36">
        <f t="shared" si="230"/>
        <v>0</v>
      </c>
      <c r="AD618" s="37">
        <v>0.85587312818165073</v>
      </c>
      <c r="AE618" s="37">
        <v>0.76952562372093192</v>
      </c>
      <c r="AF618" s="37"/>
      <c r="AG618" s="37">
        <v>0.67774306647038618</v>
      </c>
    </row>
    <row r="619" spans="1:33" x14ac:dyDescent="0.3">
      <c r="A619" s="47"/>
      <c r="B619" s="47"/>
      <c r="C619" s="47"/>
      <c r="D619" s="26">
        <v>7.5</v>
      </c>
      <c r="E619" s="29">
        <f t="shared" si="231"/>
        <v>9.3148178716848289</v>
      </c>
      <c r="F619" s="26">
        <v>16</v>
      </c>
      <c r="G619" s="26">
        <v>2</v>
      </c>
      <c r="H619" s="26">
        <v>0.16</v>
      </c>
      <c r="I619" s="26">
        <v>186.4</v>
      </c>
      <c r="J619" s="26">
        <v>98.1</v>
      </c>
      <c r="K619" s="28">
        <f t="shared" si="232"/>
        <v>1.9001019367991847</v>
      </c>
      <c r="L619" s="26">
        <v>0.17</v>
      </c>
      <c r="M619" s="27"/>
      <c r="N619" s="27">
        <f t="shared" si="233"/>
        <v>0.92529436282601496</v>
      </c>
      <c r="O619" s="27">
        <f t="shared" si="234"/>
        <v>0.99963894091599059</v>
      </c>
      <c r="P619" s="27">
        <f t="shared" si="235"/>
        <v>0.18284797553516818</v>
      </c>
      <c r="Q619" s="27">
        <f t="shared" si="236"/>
        <v>0</v>
      </c>
      <c r="R619" s="27">
        <f t="shared" si="237"/>
        <v>1</v>
      </c>
      <c r="S619" s="28">
        <f t="shared" si="223"/>
        <v>16</v>
      </c>
      <c r="T619" s="28">
        <f t="shared" si="238"/>
        <v>0.18291401830306916</v>
      </c>
      <c r="U619" s="27">
        <f t="shared" si="239"/>
        <v>0.170263842069315</v>
      </c>
      <c r="V619" s="26">
        <v>0</v>
      </c>
      <c r="W619" s="28">
        <f t="shared" si="224"/>
        <v>0.93084085981428621</v>
      </c>
      <c r="X619" s="27">
        <f t="shared" si="225"/>
        <v>5</v>
      </c>
      <c r="Y619" s="27">
        <f t="shared" si="226"/>
        <v>1.2507759327971442</v>
      </c>
      <c r="Z619" s="28">
        <f t="shared" si="227"/>
        <v>0.89449188102696686</v>
      </c>
      <c r="AA619" s="36">
        <f t="shared" si="228"/>
        <v>0.32</v>
      </c>
      <c r="AB619" s="36">
        <f t="shared" si="229"/>
        <v>0</v>
      </c>
      <c r="AC619" s="36">
        <f t="shared" si="230"/>
        <v>0</v>
      </c>
      <c r="AD619" s="37">
        <v>0.48164135318438928</v>
      </c>
      <c r="AE619" s="37">
        <v>0.46474223646329504</v>
      </c>
      <c r="AF619" s="37"/>
      <c r="AG619" s="37">
        <v>0.33369989452183624</v>
      </c>
    </row>
    <row r="620" spans="1:33" x14ac:dyDescent="0.3">
      <c r="A620" s="47"/>
      <c r="B620" s="47"/>
      <c r="C620" s="47"/>
      <c r="D620" s="26">
        <v>7.5</v>
      </c>
      <c r="E620" s="29">
        <f t="shared" si="231"/>
        <v>11.445992546860229</v>
      </c>
      <c r="F620" s="26">
        <v>20</v>
      </c>
      <c r="G620" s="26">
        <v>2</v>
      </c>
      <c r="H620" s="26">
        <v>0.16</v>
      </c>
      <c r="I620" s="26">
        <v>184.4</v>
      </c>
      <c r="J620" s="26">
        <v>105.9</v>
      </c>
      <c r="K620" s="28">
        <f t="shared" si="232"/>
        <v>1.7412653446647781</v>
      </c>
      <c r="L620" s="26">
        <v>0.15</v>
      </c>
      <c r="M620" s="27"/>
      <c r="N620" s="27">
        <f t="shared" si="233"/>
        <v>0.86839199899883179</v>
      </c>
      <c r="O620" s="27">
        <f t="shared" si="234"/>
        <v>0.99963894091599059</v>
      </c>
      <c r="P620" s="27">
        <f t="shared" si="235"/>
        <v>0.15725849291784702</v>
      </c>
      <c r="Q620" s="27">
        <f t="shared" si="236"/>
        <v>0</v>
      </c>
      <c r="R620" s="27">
        <f t="shared" si="237"/>
        <v>1</v>
      </c>
      <c r="S620" s="28">
        <f t="shared" si="223"/>
        <v>20</v>
      </c>
      <c r="T620" s="28">
        <f t="shared" si="238"/>
        <v>0.15731529303345035</v>
      </c>
      <c r="U620" s="27">
        <f t="shared" si="239"/>
        <v>0.21540970583244634</v>
      </c>
      <c r="V620" s="26">
        <v>0</v>
      </c>
      <c r="W620" s="28">
        <f t="shared" si="224"/>
        <v>1.3692864926148232</v>
      </c>
      <c r="X620" s="27">
        <f t="shared" si="225"/>
        <v>5</v>
      </c>
      <c r="Y620" s="27">
        <f t="shared" si="226"/>
        <v>-0.89926094190041872</v>
      </c>
      <c r="Z620" s="28">
        <f t="shared" si="227"/>
        <v>0.18425684320438507</v>
      </c>
      <c r="AA620" s="36">
        <f t="shared" si="228"/>
        <v>0.4</v>
      </c>
      <c r="AB620" s="36">
        <f t="shared" si="229"/>
        <v>0</v>
      </c>
      <c r="AC620" s="36">
        <f t="shared" si="230"/>
        <v>1</v>
      </c>
      <c r="AD620" s="37">
        <v>0.29520700678399686</v>
      </c>
      <c r="AE620" s="37">
        <v>0.33310868382934317</v>
      </c>
      <c r="AF620" s="37"/>
      <c r="AG620" s="37">
        <v>0.24750864821635404</v>
      </c>
    </row>
    <row r="621" spans="1:33" x14ac:dyDescent="0.3">
      <c r="A621" s="47"/>
      <c r="B621" s="47"/>
      <c r="C621" s="47"/>
      <c r="D621" s="26">
        <v>7.5</v>
      </c>
      <c r="E621" s="29">
        <f t="shared" si="231"/>
        <v>2.5401836969001299</v>
      </c>
      <c r="F621" s="26">
        <v>4</v>
      </c>
      <c r="G621" s="26">
        <v>10</v>
      </c>
      <c r="H621" s="26">
        <v>0.16</v>
      </c>
      <c r="I621" s="26">
        <v>80.400000000000006</v>
      </c>
      <c r="J621" s="26">
        <v>38.299999999999997</v>
      </c>
      <c r="K621" s="28">
        <f t="shared" si="232"/>
        <v>2.0992167101827679</v>
      </c>
      <c r="L621" s="26">
        <v>0.21</v>
      </c>
      <c r="M621" s="27"/>
      <c r="N621" s="27">
        <f t="shared" si="233"/>
        <v>0.98056759471871402</v>
      </c>
      <c r="O621" s="27">
        <f t="shared" si="234"/>
        <v>0.99963894091599059</v>
      </c>
      <c r="P621" s="27">
        <f t="shared" si="235"/>
        <v>0.21407608355091384</v>
      </c>
      <c r="Q621" s="27">
        <f t="shared" si="236"/>
        <v>0.86935823539880586</v>
      </c>
      <c r="R621" s="27">
        <f t="shared" si="237"/>
        <v>1.0216227766016839</v>
      </c>
      <c r="S621" s="28">
        <f t="shared" si="223"/>
        <v>4.9558493418055409</v>
      </c>
      <c r="T621" s="28">
        <f t="shared" si="238"/>
        <v>0.21415340558337126</v>
      </c>
      <c r="U621" s="27">
        <f t="shared" si="239"/>
        <v>7.1732358316122888E-2</v>
      </c>
      <c r="V621" s="26">
        <v>1</v>
      </c>
      <c r="W621" s="28">
        <f t="shared" si="224"/>
        <v>0.33495782203751617</v>
      </c>
      <c r="X621" s="27">
        <f t="shared" si="225"/>
        <v>10</v>
      </c>
      <c r="Y621" s="27">
        <f t="shared" si="226"/>
        <v>5.1508726498174342</v>
      </c>
      <c r="Z621" s="28">
        <f t="shared" si="227"/>
        <v>0.99999987036139637</v>
      </c>
      <c r="AA621" s="36">
        <f t="shared" si="228"/>
        <v>9.9116986836110824E-2</v>
      </c>
      <c r="AB621" s="36">
        <f t="shared" si="229"/>
        <v>1</v>
      </c>
      <c r="AC621" s="36">
        <f t="shared" si="230"/>
        <v>0</v>
      </c>
      <c r="AD621" s="37">
        <v>0.93371573277122477</v>
      </c>
      <c r="AE621" s="37">
        <v>0.81751399889260801</v>
      </c>
      <c r="AF621" s="37"/>
      <c r="AG621" s="37">
        <v>0.6521017617212701</v>
      </c>
    </row>
    <row r="622" spans="1:33" x14ac:dyDescent="0.3">
      <c r="A622" s="47"/>
      <c r="B622" s="47"/>
      <c r="C622" s="47"/>
      <c r="D622" s="26">
        <v>7.5</v>
      </c>
      <c r="E622" s="29">
        <f t="shared" si="231"/>
        <v>6.3942021008210528</v>
      </c>
      <c r="F622" s="26">
        <v>27</v>
      </c>
      <c r="G622" s="26">
        <v>0</v>
      </c>
      <c r="H622" s="26">
        <v>0.16</v>
      </c>
      <c r="I622" s="26">
        <v>111.8</v>
      </c>
      <c r="J622" s="26">
        <v>65.7</v>
      </c>
      <c r="K622" s="28">
        <f t="shared" si="232"/>
        <v>1.7016742770167426</v>
      </c>
      <c r="L622" s="26">
        <v>0.16</v>
      </c>
      <c r="M622" s="27"/>
      <c r="N622" s="27">
        <f t="shared" si="233"/>
        <v>0.95108435392871893</v>
      </c>
      <c r="O622" s="27">
        <f t="shared" si="234"/>
        <v>0.99963894091599059</v>
      </c>
      <c r="P622" s="27">
        <f t="shared" si="235"/>
        <v>0.1683173211567732</v>
      </c>
      <c r="Q622" s="27">
        <f t="shared" si="236"/>
        <v>0</v>
      </c>
      <c r="R622" s="27">
        <f t="shared" si="237"/>
        <v>1</v>
      </c>
      <c r="S622" s="28">
        <f t="shared" si="223"/>
        <v>27</v>
      </c>
      <c r="T622" s="28">
        <f t="shared" si="238"/>
        <v>0.16837811560496074</v>
      </c>
      <c r="U622" s="27">
        <f t="shared" si="239"/>
        <v>0.33836104812295287</v>
      </c>
      <c r="V622" s="26">
        <v>0</v>
      </c>
      <c r="W622" s="28">
        <f t="shared" si="224"/>
        <v>2.0095310302485894</v>
      </c>
      <c r="X622" s="27">
        <f t="shared" si="225"/>
        <v>5</v>
      </c>
      <c r="Y622" s="27">
        <f t="shared" si="226"/>
        <v>-3.8626452865064227</v>
      </c>
      <c r="Z622" s="28">
        <f t="shared" si="227"/>
        <v>5.608290819784549E-5</v>
      </c>
      <c r="AA622" s="36">
        <f t="shared" si="228"/>
        <v>0.54</v>
      </c>
      <c r="AB622" s="36">
        <f t="shared" si="229"/>
        <v>0</v>
      </c>
      <c r="AC622" s="36">
        <f t="shared" si="230"/>
        <v>1</v>
      </c>
      <c r="AD622" s="37">
        <v>0.21063093888606474</v>
      </c>
      <c r="AE622" s="37">
        <v>0.26447977583514348</v>
      </c>
      <c r="AF622" s="37"/>
      <c r="AG622" s="37">
        <v>0.14772686807795962</v>
      </c>
    </row>
    <row r="623" spans="1:33" x14ac:dyDescent="0.3">
      <c r="A623" s="47"/>
      <c r="B623" s="47"/>
      <c r="C623" s="47"/>
      <c r="D623" s="26">
        <v>7.5</v>
      </c>
      <c r="E623" s="29">
        <f t="shared" si="231"/>
        <v>5.2396280400572204</v>
      </c>
      <c r="F623" s="26">
        <v>12</v>
      </c>
      <c r="G623" s="26">
        <v>0</v>
      </c>
      <c r="H623" s="26">
        <v>0.16</v>
      </c>
      <c r="I623" s="26">
        <v>93.2</v>
      </c>
      <c r="J623" s="26">
        <v>68.7</v>
      </c>
      <c r="K623" s="28">
        <f t="shared" si="232"/>
        <v>1.3566229985443958</v>
      </c>
      <c r="L623" s="26">
        <v>0.13</v>
      </c>
      <c r="M623" s="27"/>
      <c r="N623" s="27">
        <f t="shared" si="233"/>
        <v>0.95991684549356227</v>
      </c>
      <c r="O623" s="27">
        <f t="shared" si="234"/>
        <v>0.99963894091599059</v>
      </c>
      <c r="P623" s="27">
        <f t="shared" si="235"/>
        <v>0.13543350800582243</v>
      </c>
      <c r="Q623" s="27">
        <f t="shared" si="236"/>
        <v>0</v>
      </c>
      <c r="R623" s="27">
        <f t="shared" si="237"/>
        <v>1</v>
      </c>
      <c r="S623" s="28">
        <f t="shared" si="223"/>
        <v>12</v>
      </c>
      <c r="T623" s="28">
        <f t="shared" si="238"/>
        <v>0.1354824251661523</v>
      </c>
      <c r="U623" s="27">
        <f t="shared" si="239"/>
        <v>0.1311799816345271</v>
      </c>
      <c r="V623" s="26">
        <v>0</v>
      </c>
      <c r="W623" s="28">
        <f t="shared" si="224"/>
        <v>0.96824353028557919</v>
      </c>
      <c r="X623" s="27">
        <f t="shared" si="225"/>
        <v>5</v>
      </c>
      <c r="Y623" s="27">
        <f t="shared" si="226"/>
        <v>0.79284908873127591</v>
      </c>
      <c r="Z623" s="28">
        <f t="shared" si="227"/>
        <v>0.78606712383026756</v>
      </c>
      <c r="AA623" s="36">
        <f t="shared" si="228"/>
        <v>0.24</v>
      </c>
      <c r="AB623" s="36">
        <f t="shared" si="229"/>
        <v>0</v>
      </c>
      <c r="AC623" s="36">
        <f t="shared" si="230"/>
        <v>0</v>
      </c>
      <c r="AD623" s="37">
        <v>0.47528457185951067</v>
      </c>
      <c r="AE623" s="37">
        <v>0.65997344709787842</v>
      </c>
      <c r="AF623" s="37"/>
      <c r="AG623" s="37">
        <v>0.38382804990405134</v>
      </c>
    </row>
    <row r="624" spans="1:33" x14ac:dyDescent="0.3">
      <c r="A624" s="47"/>
      <c r="B624" s="47"/>
      <c r="C624" s="47"/>
      <c r="D624" s="26">
        <v>7.5</v>
      </c>
      <c r="E624" s="29">
        <f t="shared" si="231"/>
        <v>3.6426054198566149</v>
      </c>
      <c r="F624" s="26">
        <v>6</v>
      </c>
      <c r="G624" s="26">
        <v>0</v>
      </c>
      <c r="H624" s="26">
        <v>0.16</v>
      </c>
      <c r="I624" s="26">
        <v>84.4</v>
      </c>
      <c r="J624" s="26">
        <v>46.1</v>
      </c>
      <c r="K624" s="28">
        <f t="shared" si="232"/>
        <v>1.8308026030368765</v>
      </c>
      <c r="L624" s="26">
        <v>0.18</v>
      </c>
      <c r="M624" s="27"/>
      <c r="N624" s="27">
        <f t="shared" si="233"/>
        <v>0.97213406853809692</v>
      </c>
      <c r="O624" s="27">
        <f t="shared" si="234"/>
        <v>0.99963894091599059</v>
      </c>
      <c r="P624" s="27">
        <f t="shared" si="235"/>
        <v>0.1850977006507592</v>
      </c>
      <c r="Q624" s="27">
        <f t="shared" si="236"/>
        <v>0</v>
      </c>
      <c r="R624" s="27">
        <f t="shared" si="237"/>
        <v>1</v>
      </c>
      <c r="S624" s="28">
        <f t="shared" si="223"/>
        <v>6</v>
      </c>
      <c r="T624" s="28">
        <f t="shared" si="238"/>
        <v>0.18516455599573803</v>
      </c>
      <c r="U624" s="27">
        <f t="shared" si="239"/>
        <v>7.9693877551020392E-2</v>
      </c>
      <c r="V624" s="26">
        <v>1</v>
      </c>
      <c r="W624" s="28">
        <f t="shared" si="224"/>
        <v>0.43039488374251672</v>
      </c>
      <c r="X624" s="27">
        <f t="shared" si="225"/>
        <v>5</v>
      </c>
      <c r="Y624" s="27">
        <f t="shared" si="226"/>
        <v>4.0540134398110306</v>
      </c>
      <c r="Z624" s="28">
        <f t="shared" si="227"/>
        <v>0.99997482683904004</v>
      </c>
      <c r="AA624" s="36">
        <f t="shared" si="228"/>
        <v>0.12</v>
      </c>
      <c r="AB624" s="36">
        <f t="shared" si="229"/>
        <v>1</v>
      </c>
      <c r="AC624" s="36">
        <f t="shared" si="230"/>
        <v>0</v>
      </c>
      <c r="AD624" s="37">
        <v>0.97629275122445469</v>
      </c>
      <c r="AE624" s="37">
        <v>0.93452533731636511</v>
      </c>
      <c r="AF624" s="37"/>
      <c r="AG624" s="37">
        <v>0.64100090646153851</v>
      </c>
    </row>
    <row r="625" spans="1:33" x14ac:dyDescent="0.3">
      <c r="A625" s="47" t="s">
        <v>24</v>
      </c>
      <c r="B625" s="47">
        <v>1968</v>
      </c>
      <c r="C625" s="47" t="s">
        <v>19</v>
      </c>
      <c r="D625" s="26">
        <v>7.9</v>
      </c>
      <c r="E625" s="29">
        <f t="shared" si="231"/>
        <v>6.6531174017875712</v>
      </c>
      <c r="F625" s="26">
        <v>28</v>
      </c>
      <c r="G625" s="26">
        <v>5</v>
      </c>
      <c r="H625" s="26">
        <v>0.23</v>
      </c>
      <c r="I625" s="26">
        <v>111.8</v>
      </c>
      <c r="J625" s="26">
        <v>72.599999999999994</v>
      </c>
      <c r="K625" s="28">
        <f t="shared" si="232"/>
        <v>1.5399449035812673</v>
      </c>
      <c r="L625" s="26">
        <v>0.22</v>
      </c>
      <c r="M625" s="27"/>
      <c r="N625" s="27">
        <f t="shared" si="233"/>
        <v>0.94910365187632506</v>
      </c>
      <c r="O625" s="27">
        <f t="shared" si="234"/>
        <v>0.87513417988240705</v>
      </c>
      <c r="P625" s="27">
        <f t="shared" si="235"/>
        <v>0.21850431608575877</v>
      </c>
      <c r="Q625" s="27">
        <f t="shared" si="236"/>
        <v>0</v>
      </c>
      <c r="R625" s="27">
        <f t="shared" si="237"/>
        <v>1</v>
      </c>
      <c r="S625" s="28">
        <f t="shared" si="223"/>
        <v>28</v>
      </c>
      <c r="T625" s="28">
        <f t="shared" si="238"/>
        <v>0.24968093020331977</v>
      </c>
      <c r="U625" s="27">
        <f t="shared" si="239"/>
        <v>0.36954744685513913</v>
      </c>
      <c r="V625" s="26">
        <v>0</v>
      </c>
      <c r="W625" s="28">
        <f t="shared" si="224"/>
        <v>1.4800787811636629</v>
      </c>
      <c r="X625" s="27">
        <f t="shared" si="225"/>
        <v>5</v>
      </c>
      <c r="Y625" s="27">
        <f t="shared" si="226"/>
        <v>-2.2479072895712831</v>
      </c>
      <c r="Z625" s="28">
        <f t="shared" si="227"/>
        <v>1.2291051129548978E-2</v>
      </c>
      <c r="AA625" s="36">
        <f t="shared" si="228"/>
        <v>0.56000000000000005</v>
      </c>
      <c r="AB625" s="36">
        <f t="shared" si="229"/>
        <v>0</v>
      </c>
      <c r="AC625" s="36">
        <f t="shared" si="230"/>
        <v>1</v>
      </c>
      <c r="AD625" s="37">
        <v>0.15587950178556709</v>
      </c>
      <c r="AE625" s="37">
        <v>0.31917005188870828</v>
      </c>
      <c r="AF625" s="37"/>
      <c r="AG625" s="37">
        <v>0.41996303638236776</v>
      </c>
    </row>
    <row r="626" spans="1:33" x14ac:dyDescent="0.3">
      <c r="A626" s="47"/>
      <c r="B626" s="47"/>
      <c r="C626" s="47"/>
      <c r="D626" s="26">
        <v>7.9</v>
      </c>
      <c r="E626" s="29">
        <f t="shared" si="231"/>
        <v>4.0263467753243045</v>
      </c>
      <c r="F626" s="26">
        <v>6</v>
      </c>
      <c r="G626" s="26">
        <v>5</v>
      </c>
      <c r="H626" s="26">
        <v>0.23</v>
      </c>
      <c r="I626" s="26">
        <v>74.599999999999994</v>
      </c>
      <c r="J626" s="26">
        <v>41.2</v>
      </c>
      <c r="K626" s="28">
        <f t="shared" si="232"/>
        <v>1.8106796116504851</v>
      </c>
      <c r="L626" s="26">
        <v>0.27</v>
      </c>
      <c r="M626" s="27"/>
      <c r="N626" s="27">
        <f t="shared" si="233"/>
        <v>0.96919844716876913</v>
      </c>
      <c r="O626" s="27">
        <f t="shared" si="234"/>
        <v>0.87513417988240705</v>
      </c>
      <c r="P626" s="27">
        <f t="shared" si="235"/>
        <v>0.26235872625580414</v>
      </c>
      <c r="Q626" s="27">
        <f t="shared" si="236"/>
        <v>0</v>
      </c>
      <c r="R626" s="27">
        <f t="shared" si="237"/>
        <v>1</v>
      </c>
      <c r="S626" s="28">
        <f t="shared" si="223"/>
        <v>6</v>
      </c>
      <c r="T626" s="28">
        <f t="shared" si="238"/>
        <v>0.29979257157006212</v>
      </c>
      <c r="U626" s="27">
        <f t="shared" si="239"/>
        <v>7.9693877551020392E-2</v>
      </c>
      <c r="V626" s="26">
        <v>1</v>
      </c>
      <c r="W626" s="28">
        <f t="shared" si="224"/>
        <v>0.26583006087726152</v>
      </c>
      <c r="X626" s="27">
        <f t="shared" si="225"/>
        <v>5</v>
      </c>
      <c r="Y626" s="27">
        <f t="shared" si="226"/>
        <v>6.189193585583733</v>
      </c>
      <c r="Z626" s="28">
        <f t="shared" si="227"/>
        <v>0.99999999969763609</v>
      </c>
      <c r="AA626" s="36">
        <f t="shared" si="228"/>
        <v>0.12</v>
      </c>
      <c r="AB626" s="36">
        <f t="shared" si="229"/>
        <v>1</v>
      </c>
      <c r="AC626" s="36">
        <f t="shared" si="230"/>
        <v>0</v>
      </c>
      <c r="AD626" s="37">
        <v>0.76791375742373813</v>
      </c>
      <c r="AE626" s="37">
        <v>0.73908204342676487</v>
      </c>
      <c r="AF626" s="37"/>
      <c r="AG626" s="37">
        <v>0.58007557454511338</v>
      </c>
    </row>
    <row r="627" spans="1:33" x14ac:dyDescent="0.3">
      <c r="A627" s="47"/>
      <c r="B627" s="47"/>
      <c r="C627" s="47"/>
      <c r="D627" s="26">
        <v>7.9</v>
      </c>
      <c r="E627" s="29">
        <f t="shared" si="231"/>
        <v>3.1760511709020944</v>
      </c>
      <c r="F627" s="26">
        <v>16</v>
      </c>
      <c r="G627" s="26">
        <v>5</v>
      </c>
      <c r="H627" s="26">
        <v>0.23</v>
      </c>
      <c r="I627" s="26">
        <v>74.599999999999994</v>
      </c>
      <c r="J627" s="26">
        <v>45.1</v>
      </c>
      <c r="K627" s="28">
        <f t="shared" si="232"/>
        <v>1.6541019955654099</v>
      </c>
      <c r="L627" s="26">
        <v>0.25</v>
      </c>
      <c r="M627" s="27"/>
      <c r="N627" s="27">
        <f t="shared" si="233"/>
        <v>0.97570320854259895</v>
      </c>
      <c r="O627" s="27">
        <f t="shared" si="234"/>
        <v>0.87513417988240705</v>
      </c>
      <c r="P627" s="27">
        <f t="shared" si="235"/>
        <v>0.24127993733731806</v>
      </c>
      <c r="Q627" s="27">
        <f t="shared" si="236"/>
        <v>0</v>
      </c>
      <c r="R627" s="27">
        <f t="shared" si="237"/>
        <v>1</v>
      </c>
      <c r="S627" s="28">
        <f t="shared" si="223"/>
        <v>16</v>
      </c>
      <c r="T627" s="28">
        <f t="shared" si="238"/>
        <v>0.27570622069605277</v>
      </c>
      <c r="U627" s="27">
        <f t="shared" si="239"/>
        <v>0.170263842069315</v>
      </c>
      <c r="V627" s="26">
        <v>0</v>
      </c>
      <c r="W627" s="28">
        <f t="shared" si="224"/>
        <v>0.61755531536235897</v>
      </c>
      <c r="X627" s="27">
        <f t="shared" si="225"/>
        <v>5</v>
      </c>
      <c r="Y627" s="27">
        <f t="shared" si="226"/>
        <v>2.1221666020697523</v>
      </c>
      <c r="Z627" s="28">
        <f t="shared" si="227"/>
        <v>0.9830881249658987</v>
      </c>
      <c r="AA627" s="36">
        <f t="shared" si="228"/>
        <v>0.32</v>
      </c>
      <c r="AB627" s="36">
        <f t="shared" si="229"/>
        <v>0</v>
      </c>
      <c r="AC627" s="36">
        <f t="shared" si="230"/>
        <v>0</v>
      </c>
      <c r="AD627" s="37">
        <v>0.6676019083496455</v>
      </c>
      <c r="AE627" s="37">
        <v>0.7086475787579738</v>
      </c>
      <c r="AF627" s="37"/>
      <c r="AG627" s="37">
        <v>0.43972310654137375</v>
      </c>
    </row>
    <row r="628" spans="1:33" x14ac:dyDescent="0.3">
      <c r="A628" s="47"/>
      <c r="B628" s="47"/>
      <c r="C628" s="47"/>
      <c r="D628" s="26">
        <v>7.9</v>
      </c>
      <c r="E628" s="29">
        <f t="shared" si="231"/>
        <v>5.3347320977580992</v>
      </c>
      <c r="F628" s="26">
        <v>5</v>
      </c>
      <c r="G628" s="26">
        <v>20</v>
      </c>
      <c r="H628" s="26">
        <v>0.2</v>
      </c>
      <c r="I628" s="26">
        <v>74.599999999999994</v>
      </c>
      <c r="J628" s="26">
        <v>45.1</v>
      </c>
      <c r="K628" s="28">
        <f t="shared" si="232"/>
        <v>1.6541019955654099</v>
      </c>
      <c r="L628" s="26">
        <v>0.21</v>
      </c>
      <c r="M628" s="27"/>
      <c r="N628" s="27">
        <f t="shared" si="233"/>
        <v>0.95918929945215059</v>
      </c>
      <c r="O628" s="27">
        <f t="shared" si="234"/>
        <v>0.87513417988240705</v>
      </c>
      <c r="P628" s="27">
        <f t="shared" si="235"/>
        <v>0.20625760146534275</v>
      </c>
      <c r="Q628" s="27">
        <f t="shared" si="236"/>
        <v>3.6146679572174487</v>
      </c>
      <c r="R628" s="27">
        <f t="shared" si="237"/>
        <v>1.0794427190999916</v>
      </c>
      <c r="S628" s="28">
        <f t="shared" si="223"/>
        <v>9.0118815527174068</v>
      </c>
      <c r="T628" s="28">
        <f t="shared" si="238"/>
        <v>0.23568683089610082</v>
      </c>
      <c r="U628" s="27">
        <f t="shared" si="239"/>
        <v>0.10451235912137945</v>
      </c>
      <c r="V628" s="26">
        <v>1</v>
      </c>
      <c r="W628" s="28">
        <f t="shared" si="224"/>
        <v>0.44343741533633768</v>
      </c>
      <c r="X628" s="27">
        <f t="shared" si="225"/>
        <v>20</v>
      </c>
      <c r="Y628" s="27">
        <f t="shared" si="226"/>
        <v>5.1151290068104895</v>
      </c>
      <c r="Z628" s="28">
        <f t="shared" si="227"/>
        <v>0.99999984323670033</v>
      </c>
      <c r="AA628" s="36">
        <f t="shared" si="228"/>
        <v>0.18023763105434815</v>
      </c>
      <c r="AB628" s="36">
        <f t="shared" si="229"/>
        <v>1</v>
      </c>
      <c r="AC628" s="36">
        <f t="shared" si="230"/>
        <v>0</v>
      </c>
      <c r="AD628" s="37"/>
      <c r="AE628" s="37">
        <v>0.808009903455425</v>
      </c>
      <c r="AF628" s="37"/>
      <c r="AG628" s="37">
        <v>0.6195191507271034</v>
      </c>
    </row>
    <row r="629" spans="1:33" x14ac:dyDescent="0.3">
      <c r="A629" s="47" t="s">
        <v>25</v>
      </c>
      <c r="B629" s="47">
        <v>1978</v>
      </c>
      <c r="C629" s="47" t="s">
        <v>19</v>
      </c>
      <c r="D629" s="26">
        <v>6.7</v>
      </c>
      <c r="E629" s="29">
        <f t="shared" si="231"/>
        <v>7.5171078496578598</v>
      </c>
      <c r="F629" s="26">
        <v>10</v>
      </c>
      <c r="G629" s="26">
        <v>0</v>
      </c>
      <c r="H629" s="26">
        <v>0.1</v>
      </c>
      <c r="I629" s="26">
        <v>118.7</v>
      </c>
      <c r="J629" s="26">
        <v>66.7</v>
      </c>
      <c r="K629" s="28">
        <f t="shared" si="232"/>
        <v>1.7796101949025487</v>
      </c>
      <c r="L629" s="26">
        <v>0.09</v>
      </c>
      <c r="M629" s="27"/>
      <c r="N629" s="27">
        <f t="shared" si="233"/>
        <v>0.94249412495011742</v>
      </c>
      <c r="O629" s="27">
        <f t="shared" si="234"/>
        <v>1.3342846969534323</v>
      </c>
      <c r="P629" s="27">
        <f t="shared" si="235"/>
        <v>0.10902268997080407</v>
      </c>
      <c r="Q629" s="27">
        <f t="shared" si="236"/>
        <v>0</v>
      </c>
      <c r="R629" s="27">
        <f t="shared" si="237"/>
        <v>1</v>
      </c>
      <c r="S629" s="28">
        <f t="shared" si="223"/>
        <v>10</v>
      </c>
      <c r="T629" s="28">
        <f t="shared" si="238"/>
        <v>8.1708716452894348E-2</v>
      </c>
      <c r="U629" s="27">
        <f t="shared" si="239"/>
        <v>0.11311886202492621</v>
      </c>
      <c r="V629" s="26">
        <v>0</v>
      </c>
      <c r="W629" s="28">
        <f t="shared" si="224"/>
        <v>1.3844160933569436</v>
      </c>
      <c r="X629" s="27">
        <f t="shared" si="225"/>
        <v>5</v>
      </c>
      <c r="Y629" s="27">
        <f t="shared" si="226"/>
        <v>-0.79589265373512419</v>
      </c>
      <c r="Z629" s="28">
        <f t="shared" si="227"/>
        <v>0.2130472157622989</v>
      </c>
      <c r="AA629" s="36">
        <f t="shared" si="228"/>
        <v>0.2</v>
      </c>
      <c r="AB629" s="36">
        <f t="shared" si="229"/>
        <v>0</v>
      </c>
      <c r="AC629" s="36">
        <f t="shared" si="230"/>
        <v>1</v>
      </c>
      <c r="AD629" s="37">
        <v>0.32930782966052008</v>
      </c>
      <c r="AE629" s="37">
        <v>0.48623773740192128</v>
      </c>
      <c r="AF629" s="37"/>
      <c r="AG629" s="37">
        <v>0.50581731564406662</v>
      </c>
    </row>
    <row r="630" spans="1:33" x14ac:dyDescent="0.3">
      <c r="A630" s="47"/>
      <c r="B630" s="47"/>
      <c r="C630" s="47"/>
      <c r="D630" s="26">
        <v>6.7</v>
      </c>
      <c r="E630" s="29">
        <f t="shared" si="231"/>
        <v>1.7524934234183074</v>
      </c>
      <c r="F630" s="26">
        <v>5</v>
      </c>
      <c r="G630" s="26">
        <v>5</v>
      </c>
      <c r="H630" s="26">
        <v>0.12</v>
      </c>
      <c r="I630" s="26">
        <v>61.8</v>
      </c>
      <c r="J630" s="26">
        <v>34.299999999999997</v>
      </c>
      <c r="K630" s="28">
        <f t="shared" si="232"/>
        <v>1.8017492711370262</v>
      </c>
      <c r="L630" s="26">
        <v>0.12</v>
      </c>
      <c r="M630" s="27"/>
      <c r="N630" s="27">
        <f t="shared" si="233"/>
        <v>0.98659342531084993</v>
      </c>
      <c r="O630" s="27">
        <f t="shared" si="234"/>
        <v>1.3342846969534323</v>
      </c>
      <c r="P630" s="27">
        <f t="shared" si="235"/>
        <v>0.13865233082706768</v>
      </c>
      <c r="Q630" s="27">
        <f t="shared" si="236"/>
        <v>0</v>
      </c>
      <c r="R630" s="27">
        <f t="shared" si="237"/>
        <v>1</v>
      </c>
      <c r="S630" s="28">
        <f t="shared" si="223"/>
        <v>5</v>
      </c>
      <c r="T630" s="28">
        <f t="shared" si="238"/>
        <v>0.10391510233434594</v>
      </c>
      <c r="U630" s="27">
        <f t="shared" si="239"/>
        <v>7.2059961862712837E-2</v>
      </c>
      <c r="V630" s="26">
        <v>1</v>
      </c>
      <c r="W630" s="28">
        <f t="shared" si="224"/>
        <v>0.69345032862365408</v>
      </c>
      <c r="X630" s="27">
        <f t="shared" si="225"/>
        <v>5</v>
      </c>
      <c r="Y630" s="27">
        <f t="shared" si="226"/>
        <v>1.3676584827788085</v>
      </c>
      <c r="Z630" s="28">
        <f t="shared" si="227"/>
        <v>0.91429049940951623</v>
      </c>
      <c r="AA630" s="36">
        <f t="shared" si="228"/>
        <v>0.1</v>
      </c>
      <c r="AB630" s="36">
        <f t="shared" si="229"/>
        <v>1</v>
      </c>
      <c r="AC630" s="36">
        <f t="shared" si="230"/>
        <v>0</v>
      </c>
      <c r="AD630" s="37">
        <v>0.50045307831417962</v>
      </c>
      <c r="AE630" s="37">
        <v>0.51487277647937491</v>
      </c>
      <c r="AF630" s="37"/>
      <c r="AG630" s="37">
        <v>0.50847388406585803</v>
      </c>
    </row>
    <row r="631" spans="1:33" x14ac:dyDescent="0.3">
      <c r="A631" s="47"/>
      <c r="B631" s="47"/>
      <c r="C631" s="47"/>
      <c r="D631" s="26">
        <v>6.7</v>
      </c>
      <c r="E631" s="29">
        <f t="shared" si="231"/>
        <v>1.6894087069525554</v>
      </c>
      <c r="F631" s="26">
        <v>7</v>
      </c>
      <c r="G631" s="26">
        <v>4</v>
      </c>
      <c r="H631" s="26">
        <v>0.12</v>
      </c>
      <c r="I631" s="26">
        <v>61.8</v>
      </c>
      <c r="J631" s="26">
        <v>41.2</v>
      </c>
      <c r="K631" s="28">
        <f t="shared" si="232"/>
        <v>1.4999999999999998</v>
      </c>
      <c r="L631" s="26">
        <v>0.1</v>
      </c>
      <c r="M631" s="27"/>
      <c r="N631" s="27">
        <f t="shared" si="233"/>
        <v>0.987076023391813</v>
      </c>
      <c r="O631" s="27">
        <f t="shared" si="234"/>
        <v>1.3342846969534323</v>
      </c>
      <c r="P631" s="27">
        <f t="shared" si="235"/>
        <v>0.11548789473684209</v>
      </c>
      <c r="Q631" s="27">
        <f t="shared" si="236"/>
        <v>0</v>
      </c>
      <c r="R631" s="27">
        <f t="shared" si="237"/>
        <v>1</v>
      </c>
      <c r="S631" s="28">
        <f t="shared" si="223"/>
        <v>7</v>
      </c>
      <c r="T631" s="28">
        <f t="shared" si="238"/>
        <v>8.6554162691466971E-2</v>
      </c>
      <c r="U631" s="27">
        <f t="shared" si="239"/>
        <v>8.76696072253728E-2</v>
      </c>
      <c r="V631" s="26">
        <v>0</v>
      </c>
      <c r="W631" s="28">
        <f t="shared" si="224"/>
        <v>1.0128872430767075</v>
      </c>
      <c r="X631" s="27">
        <f t="shared" si="225"/>
        <v>5</v>
      </c>
      <c r="Y631" s="27">
        <f t="shared" si="226"/>
        <v>-3.8550315109570528E-2</v>
      </c>
      <c r="Z631" s="28">
        <f t="shared" si="227"/>
        <v>0.48462445780849173</v>
      </c>
      <c r="AA631" s="36">
        <f t="shared" si="228"/>
        <v>0.14000000000000001</v>
      </c>
      <c r="AB631" s="36">
        <f t="shared" si="229"/>
        <v>0</v>
      </c>
      <c r="AC631" s="36">
        <f t="shared" si="230"/>
        <v>1</v>
      </c>
      <c r="AD631" s="37">
        <v>0.38272316252095451</v>
      </c>
      <c r="AE631" s="37">
        <v>0.34789305819915062</v>
      </c>
      <c r="AF631" s="37"/>
      <c r="AG631" s="37">
        <v>0.32140206883564271</v>
      </c>
    </row>
    <row r="632" spans="1:33" x14ac:dyDescent="0.3">
      <c r="A632" s="47"/>
      <c r="B632" s="47"/>
      <c r="C632" s="47"/>
      <c r="D632" s="26">
        <v>6.7</v>
      </c>
      <c r="E632" s="29">
        <f t="shared" si="231"/>
        <v>3.8593581798609318</v>
      </c>
      <c r="F632" s="26">
        <v>11</v>
      </c>
      <c r="G632" s="26">
        <v>0</v>
      </c>
      <c r="H632" s="26">
        <v>0.12</v>
      </c>
      <c r="I632" s="26">
        <v>80.400000000000006</v>
      </c>
      <c r="J632" s="26">
        <v>47.1</v>
      </c>
      <c r="K632" s="28">
        <f t="shared" si="232"/>
        <v>1.7070063694267517</v>
      </c>
      <c r="L632" s="26">
        <v>0.11</v>
      </c>
      <c r="M632" s="27"/>
      <c r="N632" s="27">
        <f t="shared" si="233"/>
        <v>0.97047590992406385</v>
      </c>
      <c r="O632" s="27">
        <f t="shared" si="234"/>
        <v>1.3342846969534323</v>
      </c>
      <c r="P632" s="27">
        <f t="shared" si="235"/>
        <v>0.12921546765001676</v>
      </c>
      <c r="Q632" s="27">
        <f t="shared" si="236"/>
        <v>0</v>
      </c>
      <c r="R632" s="27">
        <f t="shared" si="237"/>
        <v>1</v>
      </c>
      <c r="S632" s="28">
        <f t="shared" si="223"/>
        <v>11</v>
      </c>
      <c r="T632" s="28">
        <f t="shared" si="238"/>
        <v>9.6842501412969809E-2</v>
      </c>
      <c r="U632" s="27">
        <f t="shared" si="239"/>
        <v>0.12204090780370019</v>
      </c>
      <c r="V632" s="26">
        <v>0</v>
      </c>
      <c r="W632" s="28">
        <f t="shared" si="224"/>
        <v>1.2601998711627211</v>
      </c>
      <c r="X632" s="27">
        <f t="shared" si="225"/>
        <v>5</v>
      </c>
      <c r="Y632" s="27">
        <f t="shared" si="226"/>
        <v>-0.81216803412455674</v>
      </c>
      <c r="Z632" s="28">
        <f t="shared" si="227"/>
        <v>0.20834760951391557</v>
      </c>
      <c r="AA632" s="36">
        <f t="shared" si="228"/>
        <v>0.22</v>
      </c>
      <c r="AB632" s="36">
        <f t="shared" si="229"/>
        <v>0</v>
      </c>
      <c r="AC632" s="36">
        <f t="shared" si="230"/>
        <v>1</v>
      </c>
      <c r="AD632" s="37">
        <v>0.28767306013514876</v>
      </c>
      <c r="AE632" s="37">
        <v>0.32614641589700621</v>
      </c>
      <c r="AF632" s="37"/>
      <c r="AG632" s="37">
        <v>0.2565787375914767</v>
      </c>
    </row>
    <row r="633" spans="1:33" x14ac:dyDescent="0.3">
      <c r="A633" s="47"/>
      <c r="B633" s="47"/>
      <c r="C633" s="47"/>
      <c r="D633" s="26">
        <v>6.7</v>
      </c>
      <c r="E633" s="29">
        <f t="shared" si="231"/>
        <v>6.7687876407436534</v>
      </c>
      <c r="F633" s="26">
        <v>4</v>
      </c>
      <c r="G633" s="26">
        <v>10</v>
      </c>
      <c r="H633" s="26">
        <v>0.12</v>
      </c>
      <c r="I633" s="26">
        <v>80.400000000000006</v>
      </c>
      <c r="J633" s="26">
        <v>54.9</v>
      </c>
      <c r="K633" s="28">
        <f t="shared" si="232"/>
        <v>1.46448087431694</v>
      </c>
      <c r="L633" s="26">
        <v>0.09</v>
      </c>
      <c r="M633" s="27"/>
      <c r="N633" s="27">
        <f t="shared" si="233"/>
        <v>0.94821877454831105</v>
      </c>
      <c r="O633" s="27">
        <f t="shared" si="234"/>
        <v>1.3342846969534323</v>
      </c>
      <c r="P633" s="27">
        <f t="shared" si="235"/>
        <v>0.10831456427955134</v>
      </c>
      <c r="Q633" s="27">
        <f t="shared" si="236"/>
        <v>0.86935823539880586</v>
      </c>
      <c r="R633" s="27">
        <f t="shared" si="237"/>
        <v>1.0216227766016839</v>
      </c>
      <c r="S633" s="28">
        <f t="shared" si="223"/>
        <v>4.9558493418055409</v>
      </c>
      <c r="T633" s="28">
        <f t="shared" si="238"/>
        <v>8.1178000862084099E-2</v>
      </c>
      <c r="U633" s="27">
        <f t="shared" si="239"/>
        <v>7.1732358316122888E-2</v>
      </c>
      <c r="V633" s="26">
        <v>0</v>
      </c>
      <c r="W633" s="28">
        <f t="shared" si="224"/>
        <v>0.88364282877563449</v>
      </c>
      <c r="X633" s="27">
        <f t="shared" si="225"/>
        <v>10</v>
      </c>
      <c r="Y633" s="27">
        <f t="shared" si="226"/>
        <v>1.0496046133699444</v>
      </c>
      <c r="Z633" s="28">
        <f t="shared" si="227"/>
        <v>0.85305003243170141</v>
      </c>
      <c r="AA633" s="36">
        <f t="shared" si="228"/>
        <v>9.9116986836110824E-2</v>
      </c>
      <c r="AB633" s="36">
        <f t="shared" si="229"/>
        <v>0</v>
      </c>
      <c r="AC633" s="36">
        <f t="shared" si="230"/>
        <v>0</v>
      </c>
      <c r="AD633" s="37">
        <v>0.45453721525864155</v>
      </c>
      <c r="AE633" s="37">
        <v>0.47799838336994649</v>
      </c>
      <c r="AF633" s="37"/>
      <c r="AG633" s="37">
        <v>0.43494834994047876</v>
      </c>
    </row>
    <row r="634" spans="1:33" x14ac:dyDescent="0.3">
      <c r="A634" s="47"/>
      <c r="B634" s="47"/>
      <c r="C634" s="47"/>
      <c r="D634" s="26">
        <v>6.7</v>
      </c>
      <c r="E634" s="29">
        <f t="shared" si="231"/>
        <v>1.6894087069525554</v>
      </c>
      <c r="F634" s="26">
        <v>13</v>
      </c>
      <c r="G634" s="26">
        <v>7</v>
      </c>
      <c r="H634" s="26">
        <v>0.12</v>
      </c>
      <c r="I634" s="26">
        <v>61.8</v>
      </c>
      <c r="J634" s="26">
        <v>41.2</v>
      </c>
      <c r="K634" s="28">
        <f t="shared" si="232"/>
        <v>1.4999999999999998</v>
      </c>
      <c r="L634" s="26">
        <v>0.1</v>
      </c>
      <c r="M634" s="27"/>
      <c r="N634" s="27">
        <f t="shared" si="233"/>
        <v>0.987076023391813</v>
      </c>
      <c r="O634" s="27">
        <f t="shared" si="234"/>
        <v>1.3342846969534323</v>
      </c>
      <c r="P634" s="27">
        <f t="shared" si="235"/>
        <v>0.11548789473684209</v>
      </c>
      <c r="Q634" s="27">
        <f t="shared" si="236"/>
        <v>0.12032594375897732</v>
      </c>
      <c r="R634" s="27">
        <f t="shared" si="237"/>
        <v>1.008520259177452</v>
      </c>
      <c r="S634" s="28">
        <f t="shared" si="223"/>
        <v>13.231089313065855</v>
      </c>
      <c r="T634" s="28">
        <f t="shared" si="238"/>
        <v>8.6554162691466971E-2</v>
      </c>
      <c r="U634" s="27">
        <f t="shared" si="239"/>
        <v>0.14274733281693283</v>
      </c>
      <c r="V634" s="26">
        <v>0</v>
      </c>
      <c r="W634" s="28">
        <f t="shared" si="224"/>
        <v>1.649225506643434</v>
      </c>
      <c r="X634" s="27">
        <f t="shared" si="225"/>
        <v>7</v>
      </c>
      <c r="Y634" s="27">
        <f t="shared" si="226"/>
        <v>-2.3807725373317914</v>
      </c>
      <c r="Z634" s="28">
        <f t="shared" si="227"/>
        <v>8.638188037448381E-3</v>
      </c>
      <c r="AA634" s="36">
        <f t="shared" si="228"/>
        <v>0.2646217862613171</v>
      </c>
      <c r="AB634" s="36">
        <f t="shared" si="229"/>
        <v>0</v>
      </c>
      <c r="AC634" s="36">
        <f t="shared" si="230"/>
        <v>1</v>
      </c>
      <c r="AD634" s="37">
        <v>0.41624041550892554</v>
      </c>
      <c r="AE634" s="37">
        <v>0.46759453307959331</v>
      </c>
      <c r="AF634" s="37"/>
      <c r="AG634" s="37">
        <v>0.46647806536418512</v>
      </c>
    </row>
    <row r="635" spans="1:33" x14ac:dyDescent="0.3">
      <c r="A635" s="47"/>
      <c r="B635" s="47"/>
      <c r="C635" s="47"/>
      <c r="D635" s="26">
        <v>6.7</v>
      </c>
      <c r="E635" s="29">
        <f t="shared" si="231"/>
        <v>1.7378991979672818</v>
      </c>
      <c r="F635" s="26">
        <v>9</v>
      </c>
      <c r="G635" s="26">
        <v>12</v>
      </c>
      <c r="H635" s="26">
        <v>0.12</v>
      </c>
      <c r="I635" s="26">
        <v>80.400000000000006</v>
      </c>
      <c r="J635" s="26">
        <v>41.2</v>
      </c>
      <c r="K635" s="28">
        <f t="shared" si="232"/>
        <v>1.9514563106796117</v>
      </c>
      <c r="L635" s="26">
        <v>0.13</v>
      </c>
      <c r="M635" s="27"/>
      <c r="N635" s="27">
        <f t="shared" si="233"/>
        <v>0.98670507113555028</v>
      </c>
      <c r="O635" s="27">
        <f t="shared" si="234"/>
        <v>1.3342846969534323</v>
      </c>
      <c r="P635" s="27">
        <f t="shared" si="235"/>
        <v>0.15018992335206949</v>
      </c>
      <c r="Q635" s="27">
        <f t="shared" si="236"/>
        <v>1.5535700732924222</v>
      </c>
      <c r="R635" s="27">
        <f t="shared" si="237"/>
        <v>1.031569219381653</v>
      </c>
      <c r="S635" s="28">
        <f t="shared" si="223"/>
        <v>10.837693047727299</v>
      </c>
      <c r="T635" s="28">
        <f t="shared" si="238"/>
        <v>0.11256212687966641</v>
      </c>
      <c r="U635" s="27">
        <f t="shared" si="239"/>
        <v>0.12057824542695603</v>
      </c>
      <c r="V635" s="26">
        <v>0</v>
      </c>
      <c r="W635" s="28">
        <f t="shared" si="224"/>
        <v>1.0712150593588123</v>
      </c>
      <c r="X635" s="27">
        <f t="shared" si="225"/>
        <v>12</v>
      </c>
      <c r="Y635" s="27">
        <f t="shared" si="226"/>
        <v>0.27909016365473471</v>
      </c>
      <c r="Z635" s="28">
        <f t="shared" si="227"/>
        <v>0.60991218419629312</v>
      </c>
      <c r="AA635" s="36">
        <f t="shared" si="228"/>
        <v>0.21675386095454599</v>
      </c>
      <c r="AB635" s="36">
        <f t="shared" si="229"/>
        <v>0</v>
      </c>
      <c r="AC635" s="36">
        <f t="shared" si="230"/>
        <v>1</v>
      </c>
      <c r="AD635" s="37">
        <v>0.32309921558072735</v>
      </c>
      <c r="AE635" s="37">
        <v>0.61892144117644932</v>
      </c>
      <c r="AF635" s="37"/>
      <c r="AG635" s="37">
        <v>0.29363434706129116</v>
      </c>
    </row>
    <row r="636" spans="1:33" x14ac:dyDescent="0.3">
      <c r="A636" s="47"/>
      <c r="B636" s="47"/>
      <c r="C636" s="47"/>
      <c r="D636" s="26">
        <v>6.7</v>
      </c>
      <c r="E636" s="29">
        <f t="shared" si="231"/>
        <v>5.7863104362848885</v>
      </c>
      <c r="F636" s="26">
        <v>9</v>
      </c>
      <c r="G636" s="26">
        <v>5</v>
      </c>
      <c r="H636" s="26">
        <v>0.14000000000000001</v>
      </c>
      <c r="I636" s="26">
        <v>103</v>
      </c>
      <c r="J636" s="26">
        <v>83.4</v>
      </c>
      <c r="K636" s="28">
        <f t="shared" si="232"/>
        <v>1.2350119904076737</v>
      </c>
      <c r="L636" s="26">
        <v>0.09</v>
      </c>
      <c r="M636" s="27"/>
      <c r="N636" s="27">
        <f t="shared" si="233"/>
        <v>0.95573472516242064</v>
      </c>
      <c r="O636" s="27">
        <f t="shared" si="234"/>
        <v>1.3342846969534323</v>
      </c>
      <c r="P636" s="27">
        <f t="shared" si="235"/>
        <v>0.10741128991543608</v>
      </c>
      <c r="Q636" s="27">
        <f t="shared" si="236"/>
        <v>0</v>
      </c>
      <c r="R636" s="27">
        <f t="shared" si="237"/>
        <v>1</v>
      </c>
      <c r="S636" s="28">
        <f t="shared" si="223"/>
        <v>9</v>
      </c>
      <c r="T636" s="28">
        <f t="shared" si="238"/>
        <v>8.050102812442346E-2</v>
      </c>
      <c r="U636" s="27">
        <f t="shared" si="239"/>
        <v>0.10441015089163236</v>
      </c>
      <c r="V636" s="26">
        <v>0</v>
      </c>
      <c r="W636" s="28">
        <f t="shared" si="224"/>
        <v>1.2970039429838665</v>
      </c>
      <c r="X636" s="27">
        <f t="shared" si="225"/>
        <v>5</v>
      </c>
      <c r="Y636" s="27">
        <f t="shared" si="226"/>
        <v>-0.18537564874023096</v>
      </c>
      <c r="Z636" s="28">
        <f t="shared" si="227"/>
        <v>0.42646720344218614</v>
      </c>
      <c r="AA636" s="36">
        <f t="shared" si="228"/>
        <v>0.18</v>
      </c>
      <c r="AB636" s="36">
        <f t="shared" si="229"/>
        <v>0</v>
      </c>
      <c r="AC636" s="36">
        <f t="shared" si="230"/>
        <v>1</v>
      </c>
      <c r="AD636" s="37">
        <v>0.44624098497505604</v>
      </c>
      <c r="AE636" s="37">
        <v>0.3649968470154164</v>
      </c>
      <c r="AF636" s="37"/>
      <c r="AG636" s="37">
        <v>0.54633156324097576</v>
      </c>
    </row>
    <row r="637" spans="1:33" x14ac:dyDescent="0.3">
      <c r="A637" s="47"/>
      <c r="B637" s="47"/>
      <c r="C637" s="47"/>
      <c r="D637" s="26">
        <v>6.7</v>
      </c>
      <c r="E637" s="29">
        <f t="shared" si="231"/>
        <v>7.0901158620456952</v>
      </c>
      <c r="F637" s="26">
        <v>8</v>
      </c>
      <c r="G637" s="26">
        <v>4</v>
      </c>
      <c r="H637" s="26">
        <v>0.14000000000000001</v>
      </c>
      <c r="I637" s="26">
        <v>108.9</v>
      </c>
      <c r="J637" s="26">
        <v>70.599999999999994</v>
      </c>
      <c r="K637" s="28">
        <f t="shared" si="232"/>
        <v>1.5424929178470257</v>
      </c>
      <c r="L637" s="26">
        <v>0.11</v>
      </c>
      <c r="M637" s="27"/>
      <c r="N637" s="27">
        <f t="shared" si="233"/>
        <v>0.94576061365535047</v>
      </c>
      <c r="O637" s="27">
        <f t="shared" si="234"/>
        <v>1.3342846969534323</v>
      </c>
      <c r="P637" s="27">
        <f t="shared" si="235"/>
        <v>0.1327534434173252</v>
      </c>
      <c r="Q637" s="27">
        <f t="shared" si="236"/>
        <v>0</v>
      </c>
      <c r="R637" s="27">
        <f t="shared" si="237"/>
        <v>1</v>
      </c>
      <c r="S637" s="28">
        <f t="shared" si="223"/>
        <v>8</v>
      </c>
      <c r="T637" s="28">
        <f t="shared" si="238"/>
        <v>9.9494091268857901E-2</v>
      </c>
      <c r="U637" s="27">
        <f t="shared" si="239"/>
        <v>9.5920797720797715E-2</v>
      </c>
      <c r="V637" s="26">
        <v>0</v>
      </c>
      <c r="W637" s="28">
        <f t="shared" si="224"/>
        <v>0.96408536926676125</v>
      </c>
      <c r="X637" s="27">
        <f t="shared" si="225"/>
        <v>5</v>
      </c>
      <c r="Y637" s="27">
        <f t="shared" si="226"/>
        <v>1.0090931564027299</v>
      </c>
      <c r="Z637" s="28">
        <f t="shared" si="227"/>
        <v>0.84353502011471782</v>
      </c>
      <c r="AA637" s="36">
        <f t="shared" si="228"/>
        <v>0.16</v>
      </c>
      <c r="AB637" s="36">
        <f t="shared" si="229"/>
        <v>0</v>
      </c>
      <c r="AC637" s="36">
        <f t="shared" si="230"/>
        <v>0</v>
      </c>
      <c r="AD637" s="37">
        <v>0.48203385514038199</v>
      </c>
      <c r="AE637" s="37">
        <v>0.32533282376427641</v>
      </c>
      <c r="AF637" s="37"/>
      <c r="AG637" s="37">
        <v>0.58411283213052034</v>
      </c>
    </row>
    <row r="638" spans="1:33" x14ac:dyDescent="0.3">
      <c r="A638" s="47"/>
      <c r="B638" s="47"/>
      <c r="C638" s="47"/>
      <c r="D638" s="26">
        <v>6.7</v>
      </c>
      <c r="E638" s="29">
        <f t="shared" si="231"/>
        <v>3.0740172616602854</v>
      </c>
      <c r="F638" s="26">
        <v>11</v>
      </c>
      <c r="G638" s="26">
        <v>5</v>
      </c>
      <c r="H638" s="26">
        <v>0.14000000000000001</v>
      </c>
      <c r="I638" s="26">
        <v>59.8</v>
      </c>
      <c r="J638" s="26">
        <v>56.9</v>
      </c>
      <c r="K638" s="28">
        <f t="shared" si="232"/>
        <v>1.0509666080843585</v>
      </c>
      <c r="L638" s="26">
        <v>0.08</v>
      </c>
      <c r="M638" s="27"/>
      <c r="N638" s="27">
        <f t="shared" si="233"/>
        <v>0.97648376794829883</v>
      </c>
      <c r="O638" s="27">
        <f t="shared" si="234"/>
        <v>1.3342846969534323</v>
      </c>
      <c r="P638" s="27">
        <f t="shared" si="235"/>
        <v>9.3388916843955241E-2</v>
      </c>
      <c r="Q638" s="27">
        <f t="shared" si="236"/>
        <v>0</v>
      </c>
      <c r="R638" s="27">
        <f t="shared" si="237"/>
        <v>1</v>
      </c>
      <c r="S638" s="28">
        <f t="shared" si="223"/>
        <v>11</v>
      </c>
      <c r="T638" s="28">
        <f t="shared" si="238"/>
        <v>6.9991746931662963E-2</v>
      </c>
      <c r="U638" s="27">
        <f t="shared" si="239"/>
        <v>0.12204090780370019</v>
      </c>
      <c r="V638" s="26">
        <v>0</v>
      </c>
      <c r="W638" s="28">
        <f t="shared" si="224"/>
        <v>1.7436471177502666</v>
      </c>
      <c r="X638" s="27">
        <f t="shared" si="225"/>
        <v>5</v>
      </c>
      <c r="Y638" s="27">
        <f t="shared" si="226"/>
        <v>-2.1550333179512062</v>
      </c>
      <c r="Z638" s="28">
        <f t="shared" si="227"/>
        <v>1.5579613535744705E-2</v>
      </c>
      <c r="AA638" s="36">
        <f t="shared" si="228"/>
        <v>0.22</v>
      </c>
      <c r="AB638" s="36">
        <f t="shared" si="229"/>
        <v>0</v>
      </c>
      <c r="AC638" s="36">
        <f t="shared" si="230"/>
        <v>1</v>
      </c>
      <c r="AD638" s="37">
        <v>0.35472468631637588</v>
      </c>
      <c r="AE638" s="37">
        <v>0.54378399842018155</v>
      </c>
      <c r="AF638" s="37"/>
      <c r="AG638" s="37">
        <v>0.37576928050667963</v>
      </c>
    </row>
    <row r="639" spans="1:33" x14ac:dyDescent="0.3">
      <c r="A639" s="47"/>
      <c r="B639" s="47"/>
      <c r="C639" s="47"/>
      <c r="D639" s="26">
        <v>6.7</v>
      </c>
      <c r="E639" s="29">
        <f t="shared" si="231"/>
        <v>6.395344930691353</v>
      </c>
      <c r="F639" s="26">
        <v>6</v>
      </c>
      <c r="G639" s="26">
        <v>10</v>
      </c>
      <c r="H639" s="26">
        <v>0.14000000000000001</v>
      </c>
      <c r="I639" s="26">
        <v>74.599999999999994</v>
      </c>
      <c r="J639" s="26">
        <v>59.8</v>
      </c>
      <c r="K639" s="28">
        <f t="shared" si="232"/>
        <v>1.2474916387959867</v>
      </c>
      <c r="L639" s="26">
        <v>0.09</v>
      </c>
      <c r="M639" s="27"/>
      <c r="N639" s="27">
        <f t="shared" si="233"/>
        <v>0.95107561128021112</v>
      </c>
      <c r="O639" s="27">
        <f t="shared" si="234"/>
        <v>1.3342846969534323</v>
      </c>
      <c r="P639" s="27">
        <f t="shared" si="235"/>
        <v>0.10796775743707093</v>
      </c>
      <c r="Q639" s="27">
        <f t="shared" si="236"/>
        <v>0.86935823539880586</v>
      </c>
      <c r="R639" s="27">
        <f t="shared" si="237"/>
        <v>1.0216227766016839</v>
      </c>
      <c r="S639" s="28">
        <f t="shared" si="223"/>
        <v>6.9990948950089091</v>
      </c>
      <c r="T639" s="28">
        <f t="shared" si="238"/>
        <v>8.0918081188814758E-2</v>
      </c>
      <c r="U639" s="27">
        <f t="shared" si="239"/>
        <v>8.7662256406433256E-2</v>
      </c>
      <c r="V639" s="26">
        <v>0</v>
      </c>
      <c r="W639" s="28">
        <f t="shared" si="224"/>
        <v>1.0833457135727378</v>
      </c>
      <c r="X639" s="27">
        <f t="shared" si="225"/>
        <v>10</v>
      </c>
      <c r="Y639" s="27">
        <f t="shared" si="226"/>
        <v>0.38056924617356691</v>
      </c>
      <c r="Z639" s="28">
        <f t="shared" si="227"/>
        <v>0.64823854748889298</v>
      </c>
      <c r="AA639" s="36">
        <f t="shared" si="228"/>
        <v>0.13998189790017818</v>
      </c>
      <c r="AB639" s="36">
        <f t="shared" si="229"/>
        <v>0</v>
      </c>
      <c r="AC639" s="36">
        <f t="shared" si="230"/>
        <v>1</v>
      </c>
      <c r="AD639" s="37">
        <v>0.40897914468645929</v>
      </c>
      <c r="AE639" s="37">
        <v>0.38650775338741794</v>
      </c>
      <c r="AF639" s="37"/>
      <c r="AG639" s="37">
        <v>0.52377077880948464</v>
      </c>
    </row>
    <row r="640" spans="1:33" x14ac:dyDescent="0.3">
      <c r="A640" s="47"/>
      <c r="B640" s="47"/>
      <c r="C640" s="47"/>
      <c r="D640" s="26">
        <v>6.7</v>
      </c>
      <c r="E640" s="29">
        <f t="shared" si="231"/>
        <v>2.9638795856666253</v>
      </c>
      <c r="F640" s="26">
        <v>12</v>
      </c>
      <c r="G640" s="26">
        <v>3</v>
      </c>
      <c r="H640" s="26">
        <v>0.14000000000000001</v>
      </c>
      <c r="I640" s="26">
        <v>111.8</v>
      </c>
      <c r="J640" s="26">
        <v>77.5</v>
      </c>
      <c r="K640" s="28">
        <f t="shared" si="232"/>
        <v>1.4425806451612904</v>
      </c>
      <c r="L640" s="26">
        <v>0.11</v>
      </c>
      <c r="M640" s="27"/>
      <c r="N640" s="27">
        <f t="shared" si="233"/>
        <v>0.97732632116965035</v>
      </c>
      <c r="O640" s="27">
        <f t="shared" si="234"/>
        <v>1.3342846969534323</v>
      </c>
      <c r="P640" s="27">
        <f t="shared" si="235"/>
        <v>0.12829835517826826</v>
      </c>
      <c r="Q640" s="27">
        <f t="shared" si="236"/>
        <v>0</v>
      </c>
      <c r="R640" s="27">
        <f t="shared" si="237"/>
        <v>1</v>
      </c>
      <c r="S640" s="28">
        <f t="shared" si="223"/>
        <v>12</v>
      </c>
      <c r="T640" s="28">
        <f t="shared" si="238"/>
        <v>9.6155157494657223E-2</v>
      </c>
      <c r="U640" s="27">
        <f t="shared" si="239"/>
        <v>0.1311799816345271</v>
      </c>
      <c r="V640" s="26">
        <v>0</v>
      </c>
      <c r="W640" s="28">
        <f t="shared" si="224"/>
        <v>1.3642532033896986</v>
      </c>
      <c r="X640" s="27">
        <f t="shared" si="225"/>
        <v>5</v>
      </c>
      <c r="Y640" s="27">
        <f t="shared" si="226"/>
        <v>-0.54263400455400412</v>
      </c>
      <c r="Z640" s="28">
        <f t="shared" si="227"/>
        <v>0.29369091070448822</v>
      </c>
      <c r="AA640" s="36">
        <f t="shared" si="228"/>
        <v>0.24</v>
      </c>
      <c r="AB640" s="36">
        <f t="shared" si="229"/>
        <v>0</v>
      </c>
      <c r="AC640" s="36">
        <f t="shared" si="230"/>
        <v>1</v>
      </c>
      <c r="AD640" s="37">
        <v>0.31269254521848128</v>
      </c>
      <c r="AE640" s="37">
        <v>0.42483844773464091</v>
      </c>
      <c r="AF640" s="37"/>
      <c r="AG640" s="37">
        <v>0.32855431681810299</v>
      </c>
    </row>
    <row r="641" spans="1:33" x14ac:dyDescent="0.3">
      <c r="A641" s="47"/>
      <c r="B641" s="47"/>
      <c r="C641" s="47"/>
      <c r="D641" s="26">
        <v>6.7</v>
      </c>
      <c r="E641" s="29">
        <f t="shared" si="231"/>
        <v>2.516867085796104</v>
      </c>
      <c r="F641" s="26">
        <v>4</v>
      </c>
      <c r="G641" s="26">
        <v>10</v>
      </c>
      <c r="H641" s="26">
        <v>0.12</v>
      </c>
      <c r="I641" s="26">
        <v>74.599999999999994</v>
      </c>
      <c r="J641" s="26">
        <v>49.1</v>
      </c>
      <c r="K641" s="28">
        <f t="shared" si="232"/>
        <v>1.5193482688391038</v>
      </c>
      <c r="L641" s="26">
        <v>0.1</v>
      </c>
      <c r="M641" s="27"/>
      <c r="N641" s="27">
        <f t="shared" si="233"/>
        <v>0.98074596679365977</v>
      </c>
      <c r="O641" s="27">
        <f t="shared" si="234"/>
        <v>1.3342846969534323</v>
      </c>
      <c r="P641" s="27">
        <f t="shared" si="235"/>
        <v>0.11622738557187265</v>
      </c>
      <c r="Q641" s="27">
        <f t="shared" si="236"/>
        <v>0.86935823539880586</v>
      </c>
      <c r="R641" s="27">
        <f t="shared" si="237"/>
        <v>1.0216227766016839</v>
      </c>
      <c r="S641" s="28">
        <f t="shared" si="223"/>
        <v>4.9558493418055409</v>
      </c>
      <c r="T641" s="28">
        <f t="shared" si="238"/>
        <v>8.7108385367271501E-2</v>
      </c>
      <c r="U641" s="27">
        <f t="shared" si="239"/>
        <v>7.1732358316122888E-2</v>
      </c>
      <c r="V641" s="26">
        <v>0</v>
      </c>
      <c r="W641" s="28">
        <f t="shared" si="224"/>
        <v>0.82348396212007258</v>
      </c>
      <c r="X641" s="27">
        <f t="shared" si="225"/>
        <v>10</v>
      </c>
      <c r="Y641" s="27">
        <f t="shared" si="226"/>
        <v>1.2444405939036092</v>
      </c>
      <c r="Z641" s="28">
        <f t="shared" si="227"/>
        <v>0.89333127475610419</v>
      </c>
      <c r="AA641" s="36">
        <f t="shared" si="228"/>
        <v>9.9116986836110824E-2</v>
      </c>
      <c r="AB641" s="36">
        <f t="shared" si="229"/>
        <v>0</v>
      </c>
      <c r="AC641" s="36">
        <f t="shared" si="230"/>
        <v>0</v>
      </c>
      <c r="AD641" s="37">
        <v>0.4563745165878661</v>
      </c>
      <c r="AE641" s="37">
        <v>0.47957379372678943</v>
      </c>
      <c r="AF641" s="37"/>
      <c r="AG641" s="37">
        <v>0.45210376898582877</v>
      </c>
    </row>
    <row r="642" spans="1:33" x14ac:dyDescent="0.3">
      <c r="A642" s="47"/>
      <c r="B642" s="47"/>
      <c r="C642" s="47"/>
      <c r="D642" s="26">
        <v>6.7</v>
      </c>
      <c r="E642" s="29">
        <f t="shared" si="231"/>
        <v>5.0856755622962959</v>
      </c>
      <c r="F642" s="26">
        <v>9</v>
      </c>
      <c r="G642" s="26">
        <v>20</v>
      </c>
      <c r="H642" s="26">
        <v>0.14000000000000001</v>
      </c>
      <c r="I642" s="26">
        <v>93.2</v>
      </c>
      <c r="J642" s="26">
        <v>68.7</v>
      </c>
      <c r="K642" s="28">
        <f t="shared" si="232"/>
        <v>1.3566229985443958</v>
      </c>
      <c r="L642" s="26">
        <v>0.1</v>
      </c>
      <c r="M642" s="27"/>
      <c r="N642" s="27">
        <f t="shared" si="233"/>
        <v>0.96109458194843334</v>
      </c>
      <c r="O642" s="27">
        <f t="shared" si="234"/>
        <v>1.3342846969534323</v>
      </c>
      <c r="P642" s="27">
        <f t="shared" si="235"/>
        <v>0.11864971424193672</v>
      </c>
      <c r="Q642" s="27">
        <f t="shared" si="236"/>
        <v>3.6146679572174487</v>
      </c>
      <c r="R642" s="27">
        <f t="shared" si="237"/>
        <v>1.0794427190999916</v>
      </c>
      <c r="S642" s="28">
        <f t="shared" si="223"/>
        <v>13.329652429117374</v>
      </c>
      <c r="T642" s="28">
        <f t="shared" si="238"/>
        <v>8.8923836504195247E-2</v>
      </c>
      <c r="U642" s="27">
        <f t="shared" si="239"/>
        <v>0.14368948523864475</v>
      </c>
      <c r="V642" s="26">
        <v>0</v>
      </c>
      <c r="W642" s="28">
        <f t="shared" si="224"/>
        <v>1.6158714118442896</v>
      </c>
      <c r="X642" s="27">
        <f t="shared" si="225"/>
        <v>20</v>
      </c>
      <c r="Y642" s="27">
        <f t="shared" si="226"/>
        <v>-0.43794965209302877</v>
      </c>
      <c r="Z642" s="28">
        <f t="shared" si="227"/>
        <v>0.33071139066439936</v>
      </c>
      <c r="AA642" s="36">
        <f t="shared" si="228"/>
        <v>0.2665930485823475</v>
      </c>
      <c r="AB642" s="36">
        <f t="shared" si="229"/>
        <v>0</v>
      </c>
      <c r="AC642" s="36">
        <f t="shared" si="230"/>
        <v>1</v>
      </c>
      <c r="AD642" s="37"/>
      <c r="AE642" s="37">
        <v>0.45273310946642964</v>
      </c>
      <c r="AF642" s="37"/>
      <c r="AG642" s="37">
        <v>0.45761596221705086</v>
      </c>
    </row>
    <row r="643" spans="1:33" ht="54.6" x14ac:dyDescent="0.3">
      <c r="A643" s="30" t="s">
        <v>41</v>
      </c>
      <c r="B643" s="30">
        <v>1971</v>
      </c>
      <c r="C643" s="30" t="s">
        <v>19</v>
      </c>
      <c r="D643" s="26">
        <v>6.6</v>
      </c>
      <c r="E643" s="29">
        <f t="shared" si="231"/>
        <v>17.704942154536596</v>
      </c>
      <c r="F643" s="26">
        <v>9</v>
      </c>
      <c r="G643" s="26">
        <v>20</v>
      </c>
      <c r="H643" s="26">
        <v>0.45</v>
      </c>
      <c r="I643" s="26">
        <v>86.3</v>
      </c>
      <c r="J643" s="26">
        <v>72.599999999999994</v>
      </c>
      <c r="K643" s="28">
        <f t="shared" si="232"/>
        <v>1.1887052341597797</v>
      </c>
      <c r="L643" s="26">
        <v>0.22</v>
      </c>
      <c r="M643" s="27"/>
      <c r="N643" s="27">
        <f t="shared" si="233"/>
        <v>0.70127804447387287</v>
      </c>
      <c r="O643" s="27">
        <f t="shared" si="234"/>
        <v>1.3866521361106074</v>
      </c>
      <c r="P643" s="27">
        <f t="shared" si="235"/>
        <v>0.24383176800472256</v>
      </c>
      <c r="Q643" s="27">
        <f t="shared" si="236"/>
        <v>3.6146679572174487</v>
      </c>
      <c r="R643" s="27">
        <f t="shared" si="237"/>
        <v>1.0794427190999916</v>
      </c>
      <c r="S643" s="28">
        <f t="shared" si="223"/>
        <v>13.329652429117374</v>
      </c>
      <c r="T643" s="28">
        <f t="shared" si="238"/>
        <v>0.17584205991896523</v>
      </c>
      <c r="U643" s="27">
        <f t="shared" si="239"/>
        <v>0.14368948523864475</v>
      </c>
      <c r="V643" s="26">
        <v>1</v>
      </c>
      <c r="W643" s="28">
        <f t="shared" si="224"/>
        <v>0.81715083015327716</v>
      </c>
      <c r="X643" s="27">
        <f t="shared" si="225"/>
        <v>20</v>
      </c>
      <c r="Y643" s="27">
        <f t="shared" si="226"/>
        <v>3.0267410087940454</v>
      </c>
      <c r="Z643" s="28">
        <f t="shared" si="227"/>
        <v>0.99876397167605746</v>
      </c>
      <c r="AA643" s="36">
        <f t="shared" si="228"/>
        <v>0.2665930485823475</v>
      </c>
      <c r="AB643" s="36">
        <f t="shared" si="229"/>
        <v>1</v>
      </c>
      <c r="AC643" s="36">
        <f t="shared" si="230"/>
        <v>0</v>
      </c>
      <c r="AD643" s="37"/>
      <c r="AE643" s="37">
        <v>0.67815555186168042</v>
      </c>
      <c r="AF643" s="37"/>
      <c r="AG643" s="37">
        <v>0.54486019565475252</v>
      </c>
    </row>
    <row r="644" spans="1:33" ht="53.4" x14ac:dyDescent="0.3">
      <c r="A644" s="30" t="s">
        <v>26</v>
      </c>
      <c r="B644" s="30">
        <v>1957</v>
      </c>
      <c r="C644" s="30" t="s">
        <v>19</v>
      </c>
      <c r="D644" s="26">
        <v>5.5</v>
      </c>
      <c r="E644" s="29">
        <f t="shared" si="231"/>
        <v>33.12026837118637</v>
      </c>
      <c r="F644" s="26">
        <v>6</v>
      </c>
      <c r="G644" s="26">
        <v>3</v>
      </c>
      <c r="H644" s="26">
        <v>0.19</v>
      </c>
      <c r="I644" s="26">
        <v>111.8</v>
      </c>
      <c r="J644" s="26">
        <v>48.1</v>
      </c>
      <c r="K644" s="28">
        <f t="shared" si="232"/>
        <v>2.3243243243243241</v>
      </c>
      <c r="L644" s="26">
        <v>0.1</v>
      </c>
      <c r="M644" s="27"/>
      <c r="N644" s="27">
        <f t="shared" si="233"/>
        <v>0.5</v>
      </c>
      <c r="O644" s="27">
        <f t="shared" si="234"/>
        <v>2.2114214353149442</v>
      </c>
      <c r="P644" s="27">
        <f t="shared" si="235"/>
        <v>0.14352702702702705</v>
      </c>
      <c r="Q644" s="27">
        <f t="shared" si="236"/>
        <v>0</v>
      </c>
      <c r="R644" s="27">
        <f t="shared" si="237"/>
        <v>1</v>
      </c>
      <c r="S644" s="28">
        <f t="shared" si="223"/>
        <v>6</v>
      </c>
      <c r="T644" s="28">
        <f t="shared" si="238"/>
        <v>6.4902611838247984E-2</v>
      </c>
      <c r="U644" s="27">
        <f t="shared" si="239"/>
        <v>7.9693877551020392E-2</v>
      </c>
      <c r="V644" s="26">
        <v>1</v>
      </c>
      <c r="W644" s="28">
        <f t="shared" si="224"/>
        <v>1.2278993910081091</v>
      </c>
      <c r="X644" s="27">
        <f t="shared" si="225"/>
        <v>5</v>
      </c>
      <c r="Y644" s="27">
        <f t="shared" si="226"/>
        <v>-0.53480875616318102</v>
      </c>
      <c r="Z644" s="28">
        <f t="shared" si="227"/>
        <v>0.29639105380600977</v>
      </c>
      <c r="AA644" s="36">
        <f t="shared" si="228"/>
        <v>0.12</v>
      </c>
      <c r="AB644" s="36">
        <f t="shared" si="229"/>
        <v>0</v>
      </c>
      <c r="AC644" s="36">
        <f t="shared" si="230"/>
        <v>0</v>
      </c>
      <c r="AD644" s="37">
        <v>0.41166229130970128</v>
      </c>
      <c r="AE644" s="37">
        <v>0.40990863205893918</v>
      </c>
      <c r="AF644" s="37"/>
      <c r="AG644" s="37">
        <v>0.37292928722404417</v>
      </c>
    </row>
    <row r="645" spans="1:33" ht="31.5" customHeight="1" x14ac:dyDescent="0.3">
      <c r="A645" s="47" t="s">
        <v>28</v>
      </c>
      <c r="B645" s="47">
        <v>1976</v>
      </c>
      <c r="C645" s="47" t="s">
        <v>19</v>
      </c>
      <c r="D645" s="26">
        <v>7.5</v>
      </c>
      <c r="E645" s="29">
        <f t="shared" si="231"/>
        <v>17.947708856799764</v>
      </c>
      <c r="F645" s="26">
        <v>8</v>
      </c>
      <c r="G645" s="26">
        <v>3</v>
      </c>
      <c r="H645" s="26">
        <v>0.14000000000000001</v>
      </c>
      <c r="I645" s="26">
        <v>72.599999999999994</v>
      </c>
      <c r="J645" s="26">
        <v>28.4</v>
      </c>
      <c r="K645" s="28">
        <f t="shared" si="232"/>
        <v>2.556338028169014</v>
      </c>
      <c r="L645" s="26">
        <v>0.17</v>
      </c>
      <c r="M645" s="27"/>
      <c r="N645" s="27">
        <f t="shared" si="233"/>
        <v>0.69479617352344625</v>
      </c>
      <c r="O645" s="27">
        <f t="shared" si="234"/>
        <v>0.99963894091599059</v>
      </c>
      <c r="P645" s="27">
        <f t="shared" si="235"/>
        <v>0.16162818309859156</v>
      </c>
      <c r="Q645" s="27">
        <f t="shared" si="236"/>
        <v>0</v>
      </c>
      <c r="R645" s="27">
        <f t="shared" si="237"/>
        <v>1</v>
      </c>
      <c r="S645" s="28">
        <f t="shared" ref="S645:S646" si="240">IF(Q645+R645*F645&lt;=50,Q645+R645*F645,50)</f>
        <v>8</v>
      </c>
      <c r="T645" s="28">
        <f t="shared" si="238"/>
        <v>0.16168656150038352</v>
      </c>
      <c r="U645" s="27">
        <f t="shared" si="239"/>
        <v>9.5920797720797715E-2</v>
      </c>
      <c r="V645" s="26">
        <v>1</v>
      </c>
      <c r="W645" s="28">
        <f t="shared" ref="W645:W646" si="241">IF(S645&lt;=30,U645/T645,5)</f>
        <v>0.59325151596207448</v>
      </c>
      <c r="X645" s="27">
        <f t="shared" ref="X645:X646" si="242">IF(G645&lt;5,5,IF(G645&gt;35,35,G645))</f>
        <v>5</v>
      </c>
      <c r="Y645" s="27">
        <f t="shared" ref="Y645:Y646" si="243">-(F645*(1+0.004*X645)-13.32*LN(P645)-29.53*LN(D645)-3.7*LN(J645/100)+0.05*X645+16.85)/2.7</f>
        <v>1.965730542851184</v>
      </c>
      <c r="Z645" s="28">
        <f t="shared" ref="Z645:Z646" si="244">_xlfn.NORM.S.DIST(Y645,TRUE)</f>
        <v>0.97533512762546248</v>
      </c>
      <c r="AA645" s="36">
        <f t="shared" ref="AA645:AA646" si="245">S645/50</f>
        <v>0.16</v>
      </c>
      <c r="AB645" s="36">
        <f t="shared" ref="AB645:AB646" si="246">IF(AND(V645=1,W645&lt;=1),1,0)</f>
        <v>1</v>
      </c>
      <c r="AC645" s="36">
        <f t="shared" ref="AC645:AC646" si="247">IF(AND(V645=0,W645&gt;1),1,0)</f>
        <v>0</v>
      </c>
      <c r="AD645" s="37">
        <v>0.86066881153576902</v>
      </c>
      <c r="AE645" s="37">
        <v>0.76072152300079698</v>
      </c>
      <c r="AF645" s="37"/>
      <c r="AG645" s="37">
        <v>0.64081000191990578</v>
      </c>
    </row>
    <row r="646" spans="1:33" ht="31.5" customHeight="1" x14ac:dyDescent="0.3">
      <c r="A646" s="47"/>
      <c r="B646" s="47"/>
      <c r="C646" s="47"/>
      <c r="D646" s="26">
        <v>7.5</v>
      </c>
      <c r="E646" s="29">
        <f t="shared" si="231"/>
        <v>28.92043578738858</v>
      </c>
      <c r="F646" s="26">
        <v>8</v>
      </c>
      <c r="G646" s="26">
        <v>3</v>
      </c>
      <c r="H646" s="26">
        <v>0.14000000000000001</v>
      </c>
      <c r="I646" s="26">
        <v>93.2</v>
      </c>
      <c r="J646" s="26">
        <v>34.299999999999997</v>
      </c>
      <c r="K646" s="28">
        <f t="shared" si="232"/>
        <v>2.7172011661807582</v>
      </c>
      <c r="L646" s="26">
        <v>0.14000000000000001</v>
      </c>
      <c r="M646" s="27"/>
      <c r="N646" s="27">
        <f t="shared" si="233"/>
        <v>0.51263651370089136</v>
      </c>
      <c r="O646" s="27">
        <f t="shared" si="234"/>
        <v>0.99963894091599059</v>
      </c>
      <c r="P646" s="27">
        <f t="shared" si="235"/>
        <v>0.12675722448979596</v>
      </c>
      <c r="Q646" s="27">
        <f t="shared" si="236"/>
        <v>0</v>
      </c>
      <c r="R646" s="27">
        <f t="shared" si="237"/>
        <v>1</v>
      </c>
      <c r="S646" s="28">
        <f t="shared" si="240"/>
        <v>8</v>
      </c>
      <c r="T646" s="28">
        <f t="shared" si="238"/>
        <v>0.1268030078676663</v>
      </c>
      <c r="U646" s="27">
        <f t="shared" si="239"/>
        <v>9.5920797720797715E-2</v>
      </c>
      <c r="V646" s="26">
        <v>0</v>
      </c>
      <c r="W646" s="28">
        <f t="shared" si="241"/>
        <v>0.75645522400306342</v>
      </c>
      <c r="X646" s="27">
        <f t="shared" si="242"/>
        <v>5</v>
      </c>
      <c r="Y646" s="27">
        <f t="shared" si="243"/>
        <v>1.0254736561437816</v>
      </c>
      <c r="Z646" s="28">
        <f t="shared" si="244"/>
        <v>0.84743012528126171</v>
      </c>
      <c r="AA646" s="36">
        <f t="shared" si="245"/>
        <v>0.16</v>
      </c>
      <c r="AB646" s="36">
        <f t="shared" si="246"/>
        <v>0</v>
      </c>
      <c r="AC646" s="36">
        <f t="shared" si="247"/>
        <v>0</v>
      </c>
      <c r="AD646" s="37">
        <v>0.58854808220805488</v>
      </c>
      <c r="AE646" s="37">
        <v>0.58138712313681218</v>
      </c>
      <c r="AF646" s="37"/>
      <c r="AG646" s="37">
        <v>0.58301278099707288</v>
      </c>
    </row>
    <row r="647" spans="1:33" ht="60.6" x14ac:dyDescent="0.3">
      <c r="A647" s="30" t="s">
        <v>29</v>
      </c>
      <c r="B647" s="30">
        <v>1979</v>
      </c>
      <c r="C647" s="30" t="s">
        <v>19</v>
      </c>
      <c r="D647" s="26">
        <v>6.6</v>
      </c>
      <c r="E647" s="29">
        <f>(1-(L647/(0.1*H647*(D647-1)*(I647/J647))))/0.015</f>
        <v>24.464892537181687</v>
      </c>
      <c r="F647" s="26">
        <v>31</v>
      </c>
      <c r="G647" s="26">
        <v>11</v>
      </c>
      <c r="H647" s="26">
        <v>0.6</v>
      </c>
      <c r="I647" s="26">
        <v>107.9</v>
      </c>
      <c r="J647" s="26">
        <v>51</v>
      </c>
      <c r="K647" s="28">
        <f t="shared" si="232"/>
        <v>2.115686274509804</v>
      </c>
      <c r="L647" s="26">
        <v>0.45</v>
      </c>
      <c r="M647" s="27"/>
      <c r="N647" s="27">
        <f t="shared" si="233"/>
        <v>0.54828085970254647</v>
      </c>
      <c r="O647" s="27">
        <f t="shared" si="234"/>
        <v>1.3866521361106074</v>
      </c>
      <c r="P647" s="27">
        <f t="shared" si="235"/>
        <v>0.45239621288515408</v>
      </c>
      <c r="Q647" s="27">
        <f t="shared" si="236"/>
        <v>1.208949820871366</v>
      </c>
      <c r="R647" s="27">
        <f t="shared" si="237"/>
        <v>1.0264828726939095</v>
      </c>
      <c r="S647" s="28">
        <f>IF(Q647+R647*F647&lt;=50,Q647+R647*F647,50)</f>
        <v>33.02991887438256</v>
      </c>
      <c r="T647" s="28">
        <f t="shared" si="238"/>
        <v>0.32625068761230275</v>
      </c>
      <c r="U647" s="27">
        <f t="shared" si="239"/>
        <v>1.2708626755854697</v>
      </c>
      <c r="V647" s="26">
        <v>0</v>
      </c>
      <c r="W647" s="28">
        <f>IF(S647&lt;=30,U647/T647,5)</f>
        <v>5</v>
      </c>
      <c r="X647" s="27">
        <f>IF(G647&lt;5,5,IF(G647&gt;35,35,G647))</f>
        <v>11</v>
      </c>
      <c r="Y647" s="27">
        <f>-(F647*(1+0.004*X647)-13.32*LN(P647)-29.53*LN(D647)-3.7*LN(J647/100)+0.05*X647+16.85)/2.7</f>
        <v>-2.6279966289879524</v>
      </c>
      <c r="Z647" s="28">
        <f>_xlfn.NORM.S.DIST(Y647,TRUE)</f>
        <v>4.2944683426730185E-3</v>
      </c>
      <c r="AA647" s="36">
        <f>S647/50</f>
        <v>0.66059837748765116</v>
      </c>
      <c r="AB647" s="36">
        <f t="shared" ref="AB647" si="248">IF(AND(V647=1,W647&lt;=1),1,0)</f>
        <v>0</v>
      </c>
      <c r="AC647" s="36">
        <f>IF(AND(V647=0,W647&gt;1),1,0)</f>
        <v>1</v>
      </c>
      <c r="AD647" s="37">
        <v>7.6410540433081958E-2</v>
      </c>
      <c r="AE647" s="37">
        <v>0.26196658603967066</v>
      </c>
      <c r="AF647" s="37"/>
      <c r="AG647" s="37">
        <v>0.34490775727937556</v>
      </c>
    </row>
    <row r="648" spans="1:33" x14ac:dyDescent="0.3">
      <c r="A648" s="47" t="s">
        <v>25</v>
      </c>
      <c r="B648" s="47">
        <v>1978</v>
      </c>
      <c r="C648" s="47" t="s">
        <v>19</v>
      </c>
      <c r="D648" s="26">
        <v>7.4</v>
      </c>
      <c r="E648" s="29">
        <f t="shared" si="231"/>
        <v>5.2065782083684509</v>
      </c>
      <c r="F648" s="26">
        <v>10</v>
      </c>
      <c r="G648" s="26">
        <v>0</v>
      </c>
      <c r="H648" s="26">
        <v>0.2</v>
      </c>
      <c r="I648" s="26">
        <v>118.7</v>
      </c>
      <c r="J648" s="26">
        <v>66.7</v>
      </c>
      <c r="K648" s="28">
        <f t="shared" si="232"/>
        <v>1.7796101949025487</v>
      </c>
      <c r="L648" s="26">
        <v>0.21</v>
      </c>
      <c r="M648" s="27"/>
      <c r="N648" s="27">
        <f t="shared" si="233"/>
        <v>0.9601696767059813</v>
      </c>
      <c r="O648" s="27">
        <f t="shared" si="234"/>
        <v>1.0345864770195246</v>
      </c>
      <c r="P648" s="27">
        <f t="shared" si="235"/>
        <v>0.2221346069152923</v>
      </c>
      <c r="Q648" s="27">
        <f t="shared" si="236"/>
        <v>0</v>
      </c>
      <c r="R648" s="27">
        <f t="shared" si="237"/>
        <v>1</v>
      </c>
      <c r="S648" s="28">
        <f t="shared" ref="S648:S699" si="249">IF(Q648+R648*F648&lt;=50,Q648+R648*F648,50)</f>
        <v>10</v>
      </c>
      <c r="T648" s="28">
        <f t="shared" si="238"/>
        <v>0.21470859309434046</v>
      </c>
      <c r="U648" s="27">
        <f t="shared" si="239"/>
        <v>0.11311886202492621</v>
      </c>
      <c r="V648" s="26">
        <v>1</v>
      </c>
      <c r="W648" s="28">
        <f t="shared" ref="W648:W699" si="250">IF(S648&lt;=30,U648/T648,5)</f>
        <v>0.52684832215924915</v>
      </c>
      <c r="X648" s="27">
        <f t="shared" ref="X648:X673" si="251">IF(G648&lt;5,5,IF(G648&gt;35,35,G648))</f>
        <v>5</v>
      </c>
      <c r="Y648" s="27">
        <f t="shared" ref="Y648:Y673" si="252">-(F648*(1+0.004*X648)-13.32*LN(P648)-29.53*LN(D648)-3.7*LN(J648/100)+0.05*X648+16.85)/2.7</f>
        <v>3.8021368228688797</v>
      </c>
      <c r="Z648" s="28">
        <f t="shared" ref="Z648:Z673" si="253">_xlfn.NORM.S.DIST(Y648,TRUE)</f>
        <v>0.99992827326854894</v>
      </c>
      <c r="AA648" s="36">
        <f t="shared" ref="AA648:AA699" si="254">S648/50</f>
        <v>0.2</v>
      </c>
      <c r="AB648" s="36">
        <f t="shared" ref="AB648:AB699" si="255">IF(AND(V648=1,W648&lt;=1),1,0)</f>
        <v>1</v>
      </c>
      <c r="AC648" s="36">
        <f t="shared" ref="AC648:AC699" si="256">IF(AND(V648=0,W648&gt;1),1,0)</f>
        <v>0</v>
      </c>
      <c r="AD648" s="37">
        <v>0.82680078106101063</v>
      </c>
      <c r="AE648" s="37">
        <v>0.73669919697344777</v>
      </c>
      <c r="AF648" s="37"/>
      <c r="AG648" s="37">
        <v>0.64023145980716911</v>
      </c>
    </row>
    <row r="649" spans="1:33" x14ac:dyDescent="0.3">
      <c r="A649" s="47"/>
      <c r="B649" s="47"/>
      <c r="C649" s="47"/>
      <c r="D649" s="26">
        <v>7.4</v>
      </c>
      <c r="E649" s="29">
        <f t="shared" si="231"/>
        <v>4.1276884439050754</v>
      </c>
      <c r="F649" s="26">
        <v>19</v>
      </c>
      <c r="G649" s="26">
        <v>4</v>
      </c>
      <c r="H649" s="26">
        <v>0.32</v>
      </c>
      <c r="I649" s="26">
        <v>61.8</v>
      </c>
      <c r="J649" s="26">
        <v>38.299999999999997</v>
      </c>
      <c r="K649" s="28">
        <f t="shared" si="232"/>
        <v>1.6135770234986946</v>
      </c>
      <c r="L649" s="26">
        <v>0.31</v>
      </c>
      <c r="M649" s="27"/>
      <c r="N649" s="27">
        <f t="shared" si="233"/>
        <v>0.96842318340412614</v>
      </c>
      <c r="O649" s="27">
        <f t="shared" si="234"/>
        <v>1.0345864770195246</v>
      </c>
      <c r="P649" s="27">
        <f t="shared" si="235"/>
        <v>0.3250260827349869</v>
      </c>
      <c r="Q649" s="27">
        <f t="shared" si="236"/>
        <v>0</v>
      </c>
      <c r="R649" s="27">
        <f t="shared" si="237"/>
        <v>1</v>
      </c>
      <c r="S649" s="28">
        <f t="shared" si="249"/>
        <v>19</v>
      </c>
      <c r="T649" s="28">
        <f t="shared" si="238"/>
        <v>0.31416038190575835</v>
      </c>
      <c r="U649" s="27">
        <f t="shared" si="239"/>
        <v>0.20331279446037256</v>
      </c>
      <c r="V649" s="26">
        <v>0</v>
      </c>
      <c r="W649" s="28">
        <f t="shared" si="250"/>
        <v>0.64716242457765483</v>
      </c>
      <c r="X649" s="27">
        <f t="shared" si="251"/>
        <v>5</v>
      </c>
      <c r="Y649" s="27">
        <f t="shared" si="252"/>
        <v>1.519651627591744</v>
      </c>
      <c r="Z649" s="28">
        <f t="shared" si="253"/>
        <v>0.9357007224969327</v>
      </c>
      <c r="AA649" s="36">
        <f t="shared" si="254"/>
        <v>0.38</v>
      </c>
      <c r="AB649" s="36">
        <f t="shared" si="255"/>
        <v>0</v>
      </c>
      <c r="AC649" s="36">
        <f t="shared" si="256"/>
        <v>0</v>
      </c>
      <c r="AD649" s="37">
        <v>0.52956631147562139</v>
      </c>
      <c r="AE649" s="37">
        <v>0.60597796758984523</v>
      </c>
      <c r="AF649" s="37"/>
      <c r="AG649" s="37">
        <v>0.41237836019732227</v>
      </c>
    </row>
    <row r="650" spans="1:33" x14ac:dyDescent="0.3">
      <c r="A650" s="47"/>
      <c r="B650" s="47"/>
      <c r="C650" s="47"/>
      <c r="D650" s="26">
        <v>7.4</v>
      </c>
      <c r="E650" s="29">
        <f t="shared" si="231"/>
        <v>3.432401227076598</v>
      </c>
      <c r="F650" s="26">
        <v>5</v>
      </c>
      <c r="G650" s="26">
        <v>5</v>
      </c>
      <c r="H650" s="26">
        <v>0.32</v>
      </c>
      <c r="I650" s="26">
        <v>61.8</v>
      </c>
      <c r="J650" s="26">
        <v>34.299999999999997</v>
      </c>
      <c r="K650" s="28">
        <f t="shared" si="232"/>
        <v>1.8017492711370262</v>
      </c>
      <c r="L650" s="26">
        <v>0.35</v>
      </c>
      <c r="M650" s="27"/>
      <c r="N650" s="27">
        <f t="shared" si="233"/>
        <v>0.97374213061286408</v>
      </c>
      <c r="O650" s="27">
        <f t="shared" si="234"/>
        <v>1.0345864770195246</v>
      </c>
      <c r="P650" s="27">
        <f t="shared" si="235"/>
        <v>0.36492334821428574</v>
      </c>
      <c r="Q650" s="27">
        <f t="shared" si="236"/>
        <v>0</v>
      </c>
      <c r="R650" s="27">
        <f t="shared" si="237"/>
        <v>1</v>
      </c>
      <c r="S650" s="28">
        <f t="shared" si="249"/>
        <v>5</v>
      </c>
      <c r="T650" s="28">
        <f t="shared" si="238"/>
        <v>0.35272387211707096</v>
      </c>
      <c r="U650" s="27">
        <f t="shared" si="239"/>
        <v>7.2059961862712837E-2</v>
      </c>
      <c r="V650" s="26">
        <v>1</v>
      </c>
      <c r="W650" s="28">
        <f t="shared" si="250"/>
        <v>0.20429567590706121</v>
      </c>
      <c r="X650" s="27">
        <f t="shared" si="251"/>
        <v>5</v>
      </c>
      <c r="Y650" s="27">
        <f t="shared" si="252"/>
        <v>7.2285731123091166</v>
      </c>
      <c r="Z650" s="28">
        <f t="shared" si="253"/>
        <v>0.99999999999975597</v>
      </c>
      <c r="AA650" s="36">
        <f t="shared" si="254"/>
        <v>0.1</v>
      </c>
      <c r="AB650" s="36">
        <f t="shared" si="255"/>
        <v>1</v>
      </c>
      <c r="AC650" s="36">
        <f t="shared" si="256"/>
        <v>0</v>
      </c>
      <c r="AD650" s="37">
        <v>0.99382348394958819</v>
      </c>
      <c r="AE650" s="37">
        <v>0.74488002682188104</v>
      </c>
      <c r="AF650" s="37"/>
      <c r="AG650" s="37">
        <v>0.5735630508434757</v>
      </c>
    </row>
    <row r="651" spans="1:33" x14ac:dyDescent="0.3">
      <c r="A651" s="47"/>
      <c r="B651" s="47"/>
      <c r="C651" s="47"/>
      <c r="D651" s="26">
        <v>7.4</v>
      </c>
      <c r="E651" s="29">
        <f t="shared" si="231"/>
        <v>3.7326388888888915</v>
      </c>
      <c r="F651" s="26">
        <v>7</v>
      </c>
      <c r="G651" s="26">
        <v>4</v>
      </c>
      <c r="H651" s="26">
        <v>0.32</v>
      </c>
      <c r="I651" s="26">
        <v>61.8</v>
      </c>
      <c r="J651" s="26">
        <v>41.2</v>
      </c>
      <c r="K651" s="28">
        <f t="shared" si="232"/>
        <v>1.4999999999999998</v>
      </c>
      <c r="L651" s="26">
        <v>0.28999999999999998</v>
      </c>
      <c r="M651" s="27"/>
      <c r="N651" s="27">
        <f t="shared" si="233"/>
        <v>0.97144531249999999</v>
      </c>
      <c r="O651" s="27">
        <f t="shared" si="234"/>
        <v>1.0345864770195246</v>
      </c>
      <c r="P651" s="27">
        <f t="shared" si="235"/>
        <v>0.30309093749999999</v>
      </c>
      <c r="Q651" s="27">
        <f t="shared" si="236"/>
        <v>0</v>
      </c>
      <c r="R651" s="27">
        <f t="shared" si="237"/>
        <v>1</v>
      </c>
      <c r="S651" s="28">
        <f t="shared" si="249"/>
        <v>7</v>
      </c>
      <c r="T651" s="28">
        <f t="shared" si="238"/>
        <v>0.29295853389960763</v>
      </c>
      <c r="U651" s="27">
        <f t="shared" si="239"/>
        <v>8.76696072253728E-2</v>
      </c>
      <c r="V651" s="26">
        <v>1</v>
      </c>
      <c r="W651" s="28">
        <f t="shared" si="250"/>
        <v>0.29925602800639295</v>
      </c>
      <c r="X651" s="27">
        <f t="shared" si="251"/>
        <v>5</v>
      </c>
      <c r="Y651" s="27">
        <f t="shared" si="252"/>
        <v>5.8083014698693498</v>
      </c>
      <c r="Z651" s="28">
        <f t="shared" si="253"/>
        <v>0.9999999968445098</v>
      </c>
      <c r="AA651" s="36">
        <f t="shared" si="254"/>
        <v>0.14000000000000001</v>
      </c>
      <c r="AB651" s="36">
        <f t="shared" si="255"/>
        <v>1</v>
      </c>
      <c r="AC651" s="36">
        <f t="shared" si="256"/>
        <v>0</v>
      </c>
      <c r="AD651" s="37">
        <v>0.97295146465703453</v>
      </c>
      <c r="AE651" s="37">
        <v>0.90611045066079132</v>
      </c>
      <c r="AF651" s="37"/>
      <c r="AG651" s="37">
        <v>0.59458118937308013</v>
      </c>
    </row>
    <row r="652" spans="1:33" x14ac:dyDescent="0.3">
      <c r="A652" s="47"/>
      <c r="B652" s="47"/>
      <c r="C652" s="47"/>
      <c r="D652" s="26">
        <v>7.4</v>
      </c>
      <c r="E652" s="29">
        <f t="shared" si="231"/>
        <v>3.1010313018242273</v>
      </c>
      <c r="F652" s="26">
        <v>11</v>
      </c>
      <c r="G652" s="26">
        <v>0</v>
      </c>
      <c r="H652" s="26">
        <v>0.24</v>
      </c>
      <c r="I652" s="26">
        <v>80.400000000000006</v>
      </c>
      <c r="J652" s="26">
        <v>47.1</v>
      </c>
      <c r="K652" s="28">
        <f t="shared" si="232"/>
        <v>1.7070063694267517</v>
      </c>
      <c r="L652" s="26">
        <v>0.25</v>
      </c>
      <c r="M652" s="27"/>
      <c r="N652" s="27">
        <f t="shared" si="233"/>
        <v>0.97627711054104471</v>
      </c>
      <c r="O652" s="27">
        <f t="shared" si="234"/>
        <v>1.0345864770195246</v>
      </c>
      <c r="P652" s="27">
        <f t="shared" si="235"/>
        <v>0.25997575437898091</v>
      </c>
      <c r="Q652" s="27">
        <f t="shared" si="236"/>
        <v>0</v>
      </c>
      <c r="R652" s="27">
        <f t="shared" si="237"/>
        <v>1</v>
      </c>
      <c r="S652" s="28">
        <f t="shared" si="249"/>
        <v>11</v>
      </c>
      <c r="T652" s="28">
        <f t="shared" si="238"/>
        <v>0.25128470181432178</v>
      </c>
      <c r="U652" s="27">
        <f t="shared" si="239"/>
        <v>0.12204090780370019</v>
      </c>
      <c r="V652" s="26">
        <v>1</v>
      </c>
      <c r="W652" s="28">
        <f t="shared" si="250"/>
        <v>0.4856678776007548</v>
      </c>
      <c r="X652" s="27">
        <f t="shared" si="251"/>
        <v>5</v>
      </c>
      <c r="Y652" s="27">
        <f t="shared" si="252"/>
        <v>3.7236006115489895</v>
      </c>
      <c r="Z652" s="28">
        <f t="shared" si="253"/>
        <v>0.99990179923005329</v>
      </c>
      <c r="AA652" s="36">
        <f t="shared" si="254"/>
        <v>0.22</v>
      </c>
      <c r="AB652" s="36">
        <f t="shared" si="255"/>
        <v>1</v>
      </c>
      <c r="AC652" s="36">
        <f t="shared" si="256"/>
        <v>0</v>
      </c>
      <c r="AD652" s="37">
        <v>0.73232017641855007</v>
      </c>
      <c r="AE652" s="37">
        <v>0.73026769091386567</v>
      </c>
      <c r="AF652" s="37"/>
      <c r="AG652" s="37">
        <v>0.6985559546351221</v>
      </c>
    </row>
    <row r="653" spans="1:33" x14ac:dyDescent="0.3">
      <c r="A653" s="47"/>
      <c r="B653" s="47"/>
      <c r="C653" s="47"/>
      <c r="D653" s="26">
        <v>7.4</v>
      </c>
      <c r="E653" s="29">
        <f t="shared" si="231"/>
        <v>4.0567070030895991</v>
      </c>
      <c r="F653" s="26">
        <v>20</v>
      </c>
      <c r="G653" s="26">
        <v>0</v>
      </c>
      <c r="H653" s="26">
        <v>0.24</v>
      </c>
      <c r="I653" s="26">
        <v>97.1</v>
      </c>
      <c r="J653" s="26">
        <v>66.7</v>
      </c>
      <c r="K653" s="28">
        <f t="shared" si="232"/>
        <v>1.4557721139430284</v>
      </c>
      <c r="L653" s="26">
        <v>0.21</v>
      </c>
      <c r="M653" s="27"/>
      <c r="N653" s="27">
        <f t="shared" si="233"/>
        <v>0.96896619142636453</v>
      </c>
      <c r="O653" s="27">
        <f t="shared" si="234"/>
        <v>1.0345864770195246</v>
      </c>
      <c r="P653" s="27">
        <f t="shared" si="235"/>
        <v>0.22005265788980505</v>
      </c>
      <c r="Q653" s="27">
        <f t="shared" si="236"/>
        <v>0</v>
      </c>
      <c r="R653" s="27">
        <f t="shared" si="237"/>
        <v>1</v>
      </c>
      <c r="S653" s="28">
        <f t="shared" si="249"/>
        <v>20</v>
      </c>
      <c r="T653" s="28">
        <f t="shared" si="238"/>
        <v>0.2126962441300615</v>
      </c>
      <c r="U653" s="27">
        <f t="shared" si="239"/>
        <v>0.21540970583244634</v>
      </c>
      <c r="V653" s="26">
        <v>0</v>
      </c>
      <c r="W653" s="28">
        <f t="shared" si="250"/>
        <v>1.0127574500127308</v>
      </c>
      <c r="X653" s="27">
        <f t="shared" si="251"/>
        <v>5</v>
      </c>
      <c r="Y653" s="27">
        <f t="shared" si="252"/>
        <v>-2.2096496440369151E-2</v>
      </c>
      <c r="Z653" s="28">
        <f t="shared" si="253"/>
        <v>0.49118549061530747</v>
      </c>
      <c r="AA653" s="36">
        <f t="shared" si="254"/>
        <v>0.4</v>
      </c>
      <c r="AB653" s="36">
        <f t="shared" si="255"/>
        <v>0</v>
      </c>
      <c r="AC653" s="36">
        <f t="shared" si="256"/>
        <v>1</v>
      </c>
      <c r="AD653" s="37">
        <v>0.39516785750252587</v>
      </c>
      <c r="AE653" s="37">
        <v>0.35514422714088539</v>
      </c>
      <c r="AF653" s="37"/>
      <c r="AG653" s="37">
        <v>0.23345954906056821</v>
      </c>
    </row>
    <row r="654" spans="1:33" x14ac:dyDescent="0.3">
      <c r="A654" s="47"/>
      <c r="B654" s="47"/>
      <c r="C654" s="47"/>
      <c r="D654" s="26">
        <v>7.4</v>
      </c>
      <c r="E654" s="29">
        <f t="shared" si="231"/>
        <v>4.4290267412935442</v>
      </c>
      <c r="F654" s="26">
        <v>4</v>
      </c>
      <c r="G654" s="26">
        <v>10</v>
      </c>
      <c r="H654" s="26">
        <v>0.24</v>
      </c>
      <c r="I654" s="26">
        <v>80.400000000000006</v>
      </c>
      <c r="J654" s="26">
        <v>54.9</v>
      </c>
      <c r="K654" s="28">
        <f t="shared" si="232"/>
        <v>1.46448087431694</v>
      </c>
      <c r="L654" s="26">
        <v>0.21</v>
      </c>
      <c r="M654" s="27"/>
      <c r="N654" s="27">
        <f t="shared" si="233"/>
        <v>0.96611794542910434</v>
      </c>
      <c r="O654" s="27">
        <f t="shared" si="234"/>
        <v>1.0345864770195246</v>
      </c>
      <c r="P654" s="27">
        <f t="shared" si="235"/>
        <v>0.22071835553278688</v>
      </c>
      <c r="Q654" s="27">
        <f t="shared" si="236"/>
        <v>0.86935823539880586</v>
      </c>
      <c r="R654" s="27">
        <f t="shared" si="237"/>
        <v>1.0216227766016839</v>
      </c>
      <c r="S654" s="28">
        <f t="shared" si="249"/>
        <v>4.9558493418055409</v>
      </c>
      <c r="T654" s="28">
        <f t="shared" si="238"/>
        <v>0.2133396873392745</v>
      </c>
      <c r="U654" s="27">
        <f t="shared" si="239"/>
        <v>7.1732358316122888E-2</v>
      </c>
      <c r="V654" s="26">
        <v>1</v>
      </c>
      <c r="W654" s="28">
        <f t="shared" si="250"/>
        <v>0.33623541503577242</v>
      </c>
      <c r="X654" s="27">
        <f t="shared" si="251"/>
        <v>10</v>
      </c>
      <c r="Y654" s="27">
        <f t="shared" si="252"/>
        <v>5.6482277841867248</v>
      </c>
      <c r="Z654" s="28">
        <f t="shared" si="253"/>
        <v>0.99999999189448541</v>
      </c>
      <c r="AA654" s="36">
        <f t="shared" si="254"/>
        <v>9.9116986836110824E-2</v>
      </c>
      <c r="AB654" s="36">
        <f t="shared" si="255"/>
        <v>1</v>
      </c>
      <c r="AC654" s="36">
        <f t="shared" si="256"/>
        <v>0</v>
      </c>
      <c r="AD654" s="37">
        <v>0.92671433877753207</v>
      </c>
      <c r="AE654" s="37">
        <v>0.84941433363472796</v>
      </c>
      <c r="AF654" s="37"/>
      <c r="AG654" s="37">
        <v>0.59997579785642996</v>
      </c>
    </row>
    <row r="655" spans="1:33" x14ac:dyDescent="0.3">
      <c r="A655" s="47"/>
      <c r="B655" s="47"/>
      <c r="C655" s="47"/>
      <c r="D655" s="26">
        <v>7.4</v>
      </c>
      <c r="E655" s="29">
        <f t="shared" si="231"/>
        <v>3.009259259259256</v>
      </c>
      <c r="F655" s="26">
        <v>13</v>
      </c>
      <c r="G655" s="26">
        <v>7</v>
      </c>
      <c r="H655" s="26">
        <v>0.24</v>
      </c>
      <c r="I655" s="26">
        <v>61.8</v>
      </c>
      <c r="J655" s="26">
        <v>41.2</v>
      </c>
      <c r="K655" s="28">
        <f t="shared" si="232"/>
        <v>1.4999999999999998</v>
      </c>
      <c r="L655" s="26">
        <v>0.22</v>
      </c>
      <c r="M655" s="27"/>
      <c r="N655" s="27">
        <f t="shared" si="233"/>
        <v>0.97697916666666673</v>
      </c>
      <c r="O655" s="27">
        <f t="shared" si="234"/>
        <v>1.0345864770195246</v>
      </c>
      <c r="P655" s="27">
        <f t="shared" si="235"/>
        <v>0.22861312499999994</v>
      </c>
      <c r="Q655" s="27">
        <f t="shared" si="236"/>
        <v>0.12032594375897732</v>
      </c>
      <c r="R655" s="27">
        <f t="shared" si="237"/>
        <v>1.008520259177452</v>
      </c>
      <c r="S655" s="28">
        <f t="shared" si="249"/>
        <v>13.231089313065855</v>
      </c>
      <c r="T655" s="28">
        <f t="shared" si="238"/>
        <v>0.22097053274714859</v>
      </c>
      <c r="U655" s="27">
        <f t="shared" si="239"/>
        <v>0.14274733281693283</v>
      </c>
      <c r="V655" s="26">
        <v>1</v>
      </c>
      <c r="W655" s="28">
        <f t="shared" si="250"/>
        <v>0.64600166837754458</v>
      </c>
      <c r="X655" s="27">
        <f t="shared" si="251"/>
        <v>7</v>
      </c>
      <c r="Y655" s="27">
        <f t="shared" si="252"/>
        <v>2.0748707631381209</v>
      </c>
      <c r="Z655" s="28">
        <f t="shared" si="253"/>
        <v>0.9810007429826505</v>
      </c>
      <c r="AA655" s="36">
        <f t="shared" si="254"/>
        <v>0.2646217862613171</v>
      </c>
      <c r="AB655" s="36">
        <f t="shared" si="255"/>
        <v>1</v>
      </c>
      <c r="AC655" s="36">
        <f t="shared" si="256"/>
        <v>0</v>
      </c>
      <c r="AD655" s="37">
        <v>0.71400430149857819</v>
      </c>
      <c r="AE655" s="37">
        <v>0.6755400090532252</v>
      </c>
      <c r="AF655" s="37"/>
      <c r="AG655" s="37">
        <v>0.53702938376174625</v>
      </c>
    </row>
    <row r="656" spans="1:33" x14ac:dyDescent="0.3">
      <c r="A656" s="47"/>
      <c r="B656" s="47"/>
      <c r="C656" s="47"/>
      <c r="D656" s="26">
        <v>7.4</v>
      </c>
      <c r="E656" s="29">
        <f t="shared" si="231"/>
        <v>4.3912382531785461</v>
      </c>
      <c r="F656" s="26">
        <v>8</v>
      </c>
      <c r="G656" s="26">
        <v>12</v>
      </c>
      <c r="H656" s="26">
        <v>0.24</v>
      </c>
      <c r="I656" s="26">
        <v>80.400000000000006</v>
      </c>
      <c r="J656" s="26">
        <v>41.2</v>
      </c>
      <c r="K656" s="28">
        <f t="shared" si="232"/>
        <v>1.9514563106796117</v>
      </c>
      <c r="L656" s="26">
        <v>0.28000000000000003</v>
      </c>
      <c r="M656" s="27"/>
      <c r="N656" s="27">
        <f t="shared" si="233"/>
        <v>0.96640702736318418</v>
      </c>
      <c r="O656" s="27">
        <f t="shared" si="234"/>
        <v>1.0345864770195246</v>
      </c>
      <c r="P656" s="27">
        <f t="shared" si="235"/>
        <v>0.29420057038834951</v>
      </c>
      <c r="Q656" s="27">
        <f t="shared" si="236"/>
        <v>1.5535700732924222</v>
      </c>
      <c r="R656" s="27">
        <f t="shared" si="237"/>
        <v>1.031569219381653</v>
      </c>
      <c r="S656" s="28">
        <f t="shared" si="249"/>
        <v>9.8061238283456458</v>
      </c>
      <c r="T656" s="28">
        <f t="shared" si="238"/>
        <v>0.2843653739181799</v>
      </c>
      <c r="U656" s="27">
        <f t="shared" si="239"/>
        <v>0.11141374212363472</v>
      </c>
      <c r="V656" s="26">
        <v>1</v>
      </c>
      <c r="W656" s="28">
        <f t="shared" si="250"/>
        <v>0.39179785002829376</v>
      </c>
      <c r="X656" s="27">
        <f t="shared" si="251"/>
        <v>12</v>
      </c>
      <c r="Y656" s="27">
        <f t="shared" si="252"/>
        <v>5.0710601554825372</v>
      </c>
      <c r="Z656" s="28">
        <f t="shared" si="253"/>
        <v>0.99999980219715534</v>
      </c>
      <c r="AA656" s="36">
        <f t="shared" si="254"/>
        <v>0.19612247656691292</v>
      </c>
      <c r="AB656" s="36">
        <f t="shared" si="255"/>
        <v>1</v>
      </c>
      <c r="AC656" s="36">
        <f t="shared" si="256"/>
        <v>0</v>
      </c>
      <c r="AD656" s="37">
        <v>0.78351416421300657</v>
      </c>
      <c r="AE656" s="37">
        <v>0.81090610000094088</v>
      </c>
      <c r="AF656" s="37"/>
      <c r="AG656" s="37">
        <v>0.53985741484237637</v>
      </c>
    </row>
    <row r="657" spans="1:33" x14ac:dyDescent="0.3">
      <c r="A657" s="47"/>
      <c r="B657" s="47"/>
      <c r="C657" s="47"/>
      <c r="D657" s="26">
        <v>7.4</v>
      </c>
      <c r="E657" s="29">
        <f t="shared" si="231"/>
        <v>6.9225323624595436</v>
      </c>
      <c r="F657" s="26">
        <v>9</v>
      </c>
      <c r="G657" s="26">
        <v>5</v>
      </c>
      <c r="H657" s="26">
        <v>0.24</v>
      </c>
      <c r="I657" s="26">
        <v>103</v>
      </c>
      <c r="J657" s="26">
        <v>83.4</v>
      </c>
      <c r="K657" s="28">
        <f t="shared" si="232"/>
        <v>1.2350119904076737</v>
      </c>
      <c r="L657" s="26">
        <v>0.17</v>
      </c>
      <c r="M657" s="27"/>
      <c r="N657" s="27">
        <f t="shared" si="233"/>
        <v>0.94704262742718448</v>
      </c>
      <c r="O657" s="27">
        <f t="shared" si="234"/>
        <v>1.0345864770195246</v>
      </c>
      <c r="P657" s="27">
        <f t="shared" si="235"/>
        <v>0.1824590040467626</v>
      </c>
      <c r="Q657" s="27">
        <f t="shared" si="236"/>
        <v>0</v>
      </c>
      <c r="R657" s="27">
        <f t="shared" si="237"/>
        <v>1</v>
      </c>
      <c r="S657" s="28">
        <f t="shared" si="249"/>
        <v>9</v>
      </c>
      <c r="T657" s="28">
        <f t="shared" si="238"/>
        <v>0.17635935525892174</v>
      </c>
      <c r="U657" s="27">
        <f t="shared" si="239"/>
        <v>0.10441015089163236</v>
      </c>
      <c r="V657" s="26">
        <v>1</v>
      </c>
      <c r="W657" s="28">
        <f t="shared" si="250"/>
        <v>0.59203069062223967</v>
      </c>
      <c r="X657" s="27">
        <f t="shared" si="251"/>
        <v>5</v>
      </c>
      <c r="Y657" s="27">
        <f t="shared" si="252"/>
        <v>3.5154418415547601</v>
      </c>
      <c r="Z657" s="28">
        <f t="shared" si="253"/>
        <v>0.99978048854711132</v>
      </c>
      <c r="AA657" s="36">
        <f t="shared" si="254"/>
        <v>0.18</v>
      </c>
      <c r="AB657" s="36">
        <f t="shared" si="255"/>
        <v>1</v>
      </c>
      <c r="AC657" s="36">
        <f t="shared" si="256"/>
        <v>0</v>
      </c>
      <c r="AD657" s="37">
        <v>0.87949390070115363</v>
      </c>
      <c r="AE657" s="37">
        <v>0.73690028407930719</v>
      </c>
      <c r="AF657" s="37"/>
      <c r="AG657" s="37">
        <v>0.63733624776269893</v>
      </c>
    </row>
    <row r="658" spans="1:33" x14ac:dyDescent="0.3">
      <c r="A658" s="47"/>
      <c r="B658" s="47"/>
      <c r="C658" s="47"/>
      <c r="D658" s="26">
        <v>7.4</v>
      </c>
      <c r="E658" s="29">
        <f t="shared" si="231"/>
        <v>7.5767141108050353</v>
      </c>
      <c r="F658" s="26">
        <v>8</v>
      </c>
      <c r="G658" s="26">
        <v>4</v>
      </c>
      <c r="H658" s="26">
        <v>0.24</v>
      </c>
      <c r="I658" s="26">
        <v>108.9</v>
      </c>
      <c r="J658" s="26">
        <v>70.599999999999994</v>
      </c>
      <c r="K658" s="28">
        <f t="shared" si="232"/>
        <v>1.5424929178470257</v>
      </c>
      <c r="L658" s="26">
        <v>0.21</v>
      </c>
      <c r="M658" s="27"/>
      <c r="N658" s="27">
        <f t="shared" si="233"/>
        <v>0.94203813705234152</v>
      </c>
      <c r="O658" s="27">
        <f t="shared" si="234"/>
        <v>1.0345864770195246</v>
      </c>
      <c r="P658" s="27">
        <f t="shared" si="235"/>
        <v>0.22668159614022665</v>
      </c>
      <c r="Q658" s="27">
        <f t="shared" si="236"/>
        <v>0</v>
      </c>
      <c r="R658" s="27">
        <f t="shared" si="237"/>
        <v>1</v>
      </c>
      <c r="S658" s="28">
        <f t="shared" si="249"/>
        <v>8</v>
      </c>
      <c r="T658" s="28">
        <f t="shared" si="238"/>
        <v>0.219103575365937</v>
      </c>
      <c r="U658" s="27">
        <f t="shared" si="239"/>
        <v>9.5920797720797715E-2</v>
      </c>
      <c r="V658" s="26">
        <v>1</v>
      </c>
      <c r="W658" s="28">
        <f t="shared" si="250"/>
        <v>0.4377874599289176</v>
      </c>
      <c r="X658" s="27">
        <f t="shared" si="251"/>
        <v>5</v>
      </c>
      <c r="Y658" s="27">
        <f t="shared" si="252"/>
        <v>4.7355272668342669</v>
      </c>
      <c r="Z658" s="28">
        <f t="shared" si="253"/>
        <v>0.99999890756836651</v>
      </c>
      <c r="AA658" s="36">
        <f t="shared" si="254"/>
        <v>0.16</v>
      </c>
      <c r="AB658" s="36">
        <f t="shared" si="255"/>
        <v>1</v>
      </c>
      <c r="AC658" s="36">
        <f t="shared" si="256"/>
        <v>0</v>
      </c>
      <c r="AD658" s="37">
        <v>0.80311781861479192</v>
      </c>
      <c r="AE658" s="37">
        <v>0.80941389513613926</v>
      </c>
      <c r="AF658" s="37"/>
      <c r="AG658" s="37">
        <v>0.62633162965076028</v>
      </c>
    </row>
    <row r="659" spans="1:33" x14ac:dyDescent="0.3">
      <c r="A659" s="47"/>
      <c r="B659" s="47"/>
      <c r="C659" s="47"/>
      <c r="D659" s="26">
        <v>7.4</v>
      </c>
      <c r="E659" s="29">
        <f t="shared" si="231"/>
        <v>2.9498128682911391</v>
      </c>
      <c r="F659" s="26">
        <v>11</v>
      </c>
      <c r="G659" s="26">
        <v>5</v>
      </c>
      <c r="H659" s="26">
        <v>0.28000000000000003</v>
      </c>
      <c r="I659" s="26">
        <v>59.8</v>
      </c>
      <c r="J659" s="26">
        <v>56.9</v>
      </c>
      <c r="K659" s="28">
        <f t="shared" si="232"/>
        <v>1.0509666080843585</v>
      </c>
      <c r="L659" s="26">
        <v>0.18</v>
      </c>
      <c r="M659" s="27"/>
      <c r="N659" s="27">
        <f t="shared" si="233"/>
        <v>0.97743393155757274</v>
      </c>
      <c r="O659" s="27">
        <f t="shared" si="234"/>
        <v>1.0345864770195246</v>
      </c>
      <c r="P659" s="27">
        <f t="shared" si="235"/>
        <v>0.1869595771089631</v>
      </c>
      <c r="Q659" s="27">
        <f t="shared" si="236"/>
        <v>0</v>
      </c>
      <c r="R659" s="27">
        <f t="shared" si="237"/>
        <v>1</v>
      </c>
      <c r="S659" s="28">
        <f t="shared" si="249"/>
        <v>11</v>
      </c>
      <c r="T659" s="28">
        <f t="shared" si="238"/>
        <v>0.18070947307136978</v>
      </c>
      <c r="U659" s="27">
        <f t="shared" si="239"/>
        <v>0.12204090780370019</v>
      </c>
      <c r="V659" s="26">
        <v>1</v>
      </c>
      <c r="W659" s="28">
        <f t="shared" si="250"/>
        <v>0.67534316673869721</v>
      </c>
      <c r="X659" s="27">
        <f t="shared" si="251"/>
        <v>5</v>
      </c>
      <c r="Y659" s="27">
        <f t="shared" si="252"/>
        <v>2.3561312255864229</v>
      </c>
      <c r="Z659" s="28">
        <f t="shared" si="253"/>
        <v>0.99076680353090563</v>
      </c>
      <c r="AA659" s="36">
        <f t="shared" si="254"/>
        <v>0.22</v>
      </c>
      <c r="AB659" s="36">
        <f t="shared" si="255"/>
        <v>1</v>
      </c>
      <c r="AC659" s="36">
        <f t="shared" si="256"/>
        <v>0</v>
      </c>
      <c r="AD659" s="37">
        <v>0.78706977992777771</v>
      </c>
      <c r="AE659" s="37">
        <v>0.72757835127751158</v>
      </c>
      <c r="AF659" s="37"/>
      <c r="AG659" s="37">
        <v>0.6041255238213844</v>
      </c>
    </row>
    <row r="660" spans="1:33" x14ac:dyDescent="0.3">
      <c r="A660" s="47"/>
      <c r="B660" s="47"/>
      <c r="C660" s="47"/>
      <c r="D660" s="26">
        <v>7.4</v>
      </c>
      <c r="E660" s="29">
        <f t="shared" si="231"/>
        <v>6.7908054941721998</v>
      </c>
      <c r="F660" s="26">
        <v>23</v>
      </c>
      <c r="G660" s="26">
        <v>0</v>
      </c>
      <c r="H660" s="26">
        <v>0.28000000000000003</v>
      </c>
      <c r="I660" s="26">
        <v>109.9</v>
      </c>
      <c r="J660" s="26">
        <v>80.400000000000006</v>
      </c>
      <c r="K660" s="28">
        <f t="shared" si="232"/>
        <v>1.3669154228855722</v>
      </c>
      <c r="L660" s="26">
        <v>0.22</v>
      </c>
      <c r="M660" s="27"/>
      <c r="N660" s="27">
        <f t="shared" si="233"/>
        <v>0.94805033796958271</v>
      </c>
      <c r="O660" s="27">
        <f t="shared" si="234"/>
        <v>1.0345864770195246</v>
      </c>
      <c r="P660" s="27">
        <f t="shared" si="235"/>
        <v>0.23585464241293536</v>
      </c>
      <c r="Q660" s="27">
        <f t="shared" si="236"/>
        <v>0</v>
      </c>
      <c r="R660" s="27">
        <f t="shared" si="237"/>
        <v>1</v>
      </c>
      <c r="S660" s="28">
        <f t="shared" si="249"/>
        <v>23</v>
      </c>
      <c r="T660" s="28">
        <f t="shared" si="238"/>
        <v>0.22796996447546292</v>
      </c>
      <c r="U660" s="27">
        <f t="shared" si="239"/>
        <v>0.25694061830425469</v>
      </c>
      <c r="V660" s="26">
        <v>0</v>
      </c>
      <c r="W660" s="28">
        <f t="shared" si="250"/>
        <v>1.1270810121651353</v>
      </c>
      <c r="X660" s="27">
        <f t="shared" si="251"/>
        <v>5</v>
      </c>
      <c r="Y660" s="27">
        <f t="shared" si="252"/>
        <v>-0.55731115240884499</v>
      </c>
      <c r="Z660" s="28">
        <f t="shared" si="253"/>
        <v>0.28865742864035027</v>
      </c>
      <c r="AA660" s="36">
        <f t="shared" si="254"/>
        <v>0.46</v>
      </c>
      <c r="AB660" s="36">
        <f t="shared" si="255"/>
        <v>0</v>
      </c>
      <c r="AC660" s="36">
        <f t="shared" si="256"/>
        <v>1</v>
      </c>
      <c r="AD660" s="37">
        <v>0.38163303337231297</v>
      </c>
      <c r="AE660" s="37">
        <v>0.30495000665636118</v>
      </c>
      <c r="AF660" s="37"/>
      <c r="AG660" s="37">
        <v>0.37511449130149455</v>
      </c>
    </row>
    <row r="661" spans="1:33" x14ac:dyDescent="0.3">
      <c r="A661" s="47"/>
      <c r="B661" s="47"/>
      <c r="C661" s="47"/>
      <c r="D661" s="26">
        <v>7.4</v>
      </c>
      <c r="E661" s="29">
        <f t="shared" si="231"/>
        <v>6.4928692108924713</v>
      </c>
      <c r="F661" s="26">
        <v>10</v>
      </c>
      <c r="G661" s="26">
        <v>10</v>
      </c>
      <c r="H661" s="26">
        <v>0.24</v>
      </c>
      <c r="I661" s="26">
        <v>111.8</v>
      </c>
      <c r="J661" s="26">
        <v>77.5</v>
      </c>
      <c r="K661" s="28">
        <f t="shared" si="232"/>
        <v>1.4425806451612904</v>
      </c>
      <c r="L661" s="26">
        <v>0.2</v>
      </c>
      <c r="M661" s="27"/>
      <c r="N661" s="27">
        <f t="shared" si="233"/>
        <v>0.95032955053667256</v>
      </c>
      <c r="O661" s="27">
        <f t="shared" si="234"/>
        <v>1.0345864770195246</v>
      </c>
      <c r="P661" s="27">
        <f t="shared" si="235"/>
        <v>0.21386461451612901</v>
      </c>
      <c r="Q661" s="27">
        <f t="shared" si="236"/>
        <v>0.86935823539880586</v>
      </c>
      <c r="R661" s="27">
        <f t="shared" si="237"/>
        <v>1.0216227766016839</v>
      </c>
      <c r="S661" s="28">
        <f t="shared" si="249"/>
        <v>11.085586001415646</v>
      </c>
      <c r="T661" s="28">
        <f t="shared" si="238"/>
        <v>0.20671506854819735</v>
      </c>
      <c r="U661" s="27">
        <f t="shared" si="239"/>
        <v>0.12281447666761458</v>
      </c>
      <c r="V661" s="26">
        <v>0</v>
      </c>
      <c r="W661" s="28">
        <f t="shared" si="250"/>
        <v>0.59412445125634061</v>
      </c>
      <c r="X661" s="27">
        <f t="shared" si="251"/>
        <v>10</v>
      </c>
      <c r="Y661" s="27">
        <f t="shared" si="252"/>
        <v>3.65395326760019</v>
      </c>
      <c r="Z661" s="28">
        <f t="shared" si="253"/>
        <v>0.99987088335547447</v>
      </c>
      <c r="AA661" s="36">
        <f t="shared" si="254"/>
        <v>0.22171172002831291</v>
      </c>
      <c r="AB661" s="36">
        <f t="shared" si="255"/>
        <v>0</v>
      </c>
      <c r="AC661" s="36">
        <f t="shared" si="256"/>
        <v>0</v>
      </c>
      <c r="AD661" s="37">
        <v>0.75842808755781177</v>
      </c>
      <c r="AE661" s="37">
        <v>0.73836646489453439</v>
      </c>
      <c r="AF661" s="37"/>
      <c r="AG661" s="37">
        <v>0.49538527128569992</v>
      </c>
    </row>
    <row r="662" spans="1:33" x14ac:dyDescent="0.3">
      <c r="A662" s="47"/>
      <c r="B662" s="47"/>
      <c r="C662" s="47"/>
      <c r="D662" s="26">
        <v>7.4</v>
      </c>
      <c r="E662" s="29">
        <f t="shared" si="231"/>
        <v>4.0409964253798139</v>
      </c>
      <c r="F662" s="26">
        <v>6</v>
      </c>
      <c r="G662" s="26">
        <v>10</v>
      </c>
      <c r="H662" s="26">
        <v>0.24</v>
      </c>
      <c r="I662" s="26">
        <v>74.599999999999994</v>
      </c>
      <c r="J662" s="26">
        <v>59.8</v>
      </c>
      <c r="K662" s="28">
        <f t="shared" si="232"/>
        <v>1.2474916387959867</v>
      </c>
      <c r="L662" s="26">
        <v>0.18</v>
      </c>
      <c r="M662" s="27"/>
      <c r="N662" s="27">
        <f t="shared" si="233"/>
        <v>0.96908637734584446</v>
      </c>
      <c r="O662" s="27">
        <f t="shared" si="234"/>
        <v>1.0345864770195246</v>
      </c>
      <c r="P662" s="27">
        <f t="shared" si="235"/>
        <v>0.18859263586956521</v>
      </c>
      <c r="Q662" s="27">
        <f t="shared" si="236"/>
        <v>0.86935823539880586</v>
      </c>
      <c r="R662" s="27">
        <f t="shared" si="237"/>
        <v>1.0216227766016839</v>
      </c>
      <c r="S662" s="28">
        <f t="shared" si="249"/>
        <v>6.9990948950089091</v>
      </c>
      <c r="T662" s="28">
        <f t="shared" si="238"/>
        <v>0.18228793828126377</v>
      </c>
      <c r="U662" s="27">
        <f t="shared" si="239"/>
        <v>8.7662256406433256E-2</v>
      </c>
      <c r="V662" s="26">
        <v>1</v>
      </c>
      <c r="W662" s="28">
        <f t="shared" si="250"/>
        <v>0.48089992806421195</v>
      </c>
      <c r="X662" s="27">
        <f t="shared" si="251"/>
        <v>10</v>
      </c>
      <c r="Y662" s="27">
        <f t="shared" si="252"/>
        <v>4.2190093080943871</v>
      </c>
      <c r="Z662" s="28">
        <f t="shared" si="253"/>
        <v>0.99998773109280059</v>
      </c>
      <c r="AA662" s="36">
        <f t="shared" si="254"/>
        <v>0.13998189790017818</v>
      </c>
      <c r="AB662" s="36">
        <f t="shared" si="255"/>
        <v>1</v>
      </c>
      <c r="AC662" s="36">
        <f t="shared" si="256"/>
        <v>0</v>
      </c>
      <c r="AD662" s="37">
        <v>0.91069555858154627</v>
      </c>
      <c r="AE662" s="37">
        <v>0.85723707760113421</v>
      </c>
      <c r="AF662" s="37"/>
      <c r="AG662" s="37">
        <v>0.65027477017413715</v>
      </c>
    </row>
    <row r="663" spans="1:33" x14ac:dyDescent="0.3">
      <c r="A663" s="47"/>
      <c r="B663" s="47"/>
      <c r="C663" s="47"/>
      <c r="D663" s="26">
        <v>7.4</v>
      </c>
      <c r="E663" s="29">
        <f t="shared" si="231"/>
        <v>6.3916826309067778</v>
      </c>
      <c r="F663" s="26">
        <v>21</v>
      </c>
      <c r="G663" s="26">
        <v>5</v>
      </c>
      <c r="H663" s="26">
        <v>0.24</v>
      </c>
      <c r="I663" s="26">
        <v>130.5</v>
      </c>
      <c r="J663" s="26">
        <v>86.3</v>
      </c>
      <c r="K663" s="28">
        <f t="shared" si="232"/>
        <v>1.5121668597914253</v>
      </c>
      <c r="L663" s="26">
        <v>0.21</v>
      </c>
      <c r="M663" s="27"/>
      <c r="N663" s="27">
        <f t="shared" si="233"/>
        <v>0.95110362787356317</v>
      </c>
      <c r="O663" s="27">
        <f t="shared" si="234"/>
        <v>1.0345864770195246</v>
      </c>
      <c r="P663" s="27">
        <f t="shared" si="235"/>
        <v>0.22436347226245656</v>
      </c>
      <c r="Q663" s="27">
        <f t="shared" si="236"/>
        <v>0</v>
      </c>
      <c r="R663" s="27">
        <f t="shared" si="237"/>
        <v>1</v>
      </c>
      <c r="S663" s="28">
        <f t="shared" si="249"/>
        <v>21</v>
      </c>
      <c r="T663" s="28">
        <f t="shared" si="238"/>
        <v>0.21686294693200636</v>
      </c>
      <c r="U663" s="27">
        <f t="shared" si="239"/>
        <v>0.22824756750362288</v>
      </c>
      <c r="V663" s="26">
        <v>0</v>
      </c>
      <c r="W663" s="28">
        <f t="shared" si="250"/>
        <v>1.0524968452779808</v>
      </c>
      <c r="X663" s="27">
        <f t="shared" si="251"/>
        <v>5</v>
      </c>
      <c r="Y663" s="27">
        <f t="shared" si="252"/>
        <v>4.8876084241696663E-2</v>
      </c>
      <c r="Z663" s="28">
        <f t="shared" si="253"/>
        <v>0.51949097595584337</v>
      </c>
      <c r="AA663" s="36">
        <f t="shared" si="254"/>
        <v>0.42</v>
      </c>
      <c r="AB663" s="36">
        <f t="shared" si="255"/>
        <v>0</v>
      </c>
      <c r="AC663" s="36">
        <f t="shared" si="256"/>
        <v>1</v>
      </c>
      <c r="AD663" s="37">
        <v>0.4004422594180248</v>
      </c>
      <c r="AE663" s="37">
        <v>0.33397595389516632</v>
      </c>
      <c r="AF663" s="37"/>
      <c r="AG663" s="37">
        <v>0.20881047499307118</v>
      </c>
    </row>
    <row r="664" spans="1:33" x14ac:dyDescent="0.3">
      <c r="A664" s="47"/>
      <c r="B664" s="47"/>
      <c r="C664" s="47"/>
      <c r="D664" s="26">
        <v>7.4</v>
      </c>
      <c r="E664" s="29">
        <f t="shared" si="231"/>
        <v>6.4928692108924713</v>
      </c>
      <c r="F664" s="26">
        <v>12</v>
      </c>
      <c r="G664" s="26">
        <v>3</v>
      </c>
      <c r="H664" s="26">
        <v>0.24</v>
      </c>
      <c r="I664" s="26">
        <v>111.8</v>
      </c>
      <c r="J664" s="26">
        <v>77.5</v>
      </c>
      <c r="K664" s="28">
        <f t="shared" si="232"/>
        <v>1.4425806451612904</v>
      </c>
      <c r="L664" s="26">
        <v>0.2</v>
      </c>
      <c r="M664" s="27"/>
      <c r="N664" s="27">
        <f t="shared" si="233"/>
        <v>0.95032955053667256</v>
      </c>
      <c r="O664" s="27">
        <f t="shared" si="234"/>
        <v>1.0345864770195246</v>
      </c>
      <c r="P664" s="27">
        <f t="shared" si="235"/>
        <v>0.21386461451612901</v>
      </c>
      <c r="Q664" s="27">
        <f t="shared" si="236"/>
        <v>0</v>
      </c>
      <c r="R664" s="27">
        <f t="shared" si="237"/>
        <v>1</v>
      </c>
      <c r="S664" s="28">
        <f t="shared" si="249"/>
        <v>12</v>
      </c>
      <c r="T664" s="28">
        <f t="shared" si="238"/>
        <v>0.20671506854819735</v>
      </c>
      <c r="U664" s="27">
        <f t="shared" si="239"/>
        <v>0.1311799816345271</v>
      </c>
      <c r="V664" s="26">
        <v>1</v>
      </c>
      <c r="W664" s="28">
        <f t="shared" si="250"/>
        <v>0.63459322320250389</v>
      </c>
      <c r="X664" s="27">
        <f t="shared" si="251"/>
        <v>5</v>
      </c>
      <c r="Y664" s="27">
        <f t="shared" si="252"/>
        <v>3.0650643787112997</v>
      </c>
      <c r="Z664" s="28">
        <f t="shared" si="253"/>
        <v>0.9989118842642728</v>
      </c>
      <c r="AA664" s="36">
        <f t="shared" si="254"/>
        <v>0.24</v>
      </c>
      <c r="AB664" s="36">
        <f t="shared" si="255"/>
        <v>1</v>
      </c>
      <c r="AC664" s="36">
        <f t="shared" si="256"/>
        <v>0</v>
      </c>
      <c r="AD664" s="37">
        <v>0.80891532577848335</v>
      </c>
      <c r="AE664" s="37">
        <v>0.75592998996018179</v>
      </c>
      <c r="AF664" s="37"/>
      <c r="AG664" s="37">
        <v>0.57881999974645315</v>
      </c>
    </row>
    <row r="665" spans="1:33" x14ac:dyDescent="0.3">
      <c r="A665" s="47"/>
      <c r="B665" s="47"/>
      <c r="C665" s="47"/>
      <c r="D665" s="26">
        <v>7.4</v>
      </c>
      <c r="E665" s="29">
        <f t="shared" si="231"/>
        <v>5.618568755846602</v>
      </c>
      <c r="F665" s="26">
        <v>15</v>
      </c>
      <c r="G665" s="26">
        <v>11</v>
      </c>
      <c r="H665" s="26">
        <v>0.24</v>
      </c>
      <c r="I665" s="26">
        <v>106.9</v>
      </c>
      <c r="J665" s="26">
        <v>71.599999999999994</v>
      </c>
      <c r="K665" s="28">
        <f t="shared" si="232"/>
        <v>1.4930167597765365</v>
      </c>
      <c r="L665" s="26">
        <v>0.21</v>
      </c>
      <c r="M665" s="27"/>
      <c r="N665" s="27">
        <f t="shared" si="233"/>
        <v>0.95701794901777348</v>
      </c>
      <c r="O665" s="27">
        <f t="shared" si="234"/>
        <v>1.0345864770195246</v>
      </c>
      <c r="P665" s="27">
        <f t="shared" si="235"/>
        <v>0.22289963861731843</v>
      </c>
      <c r="Q665" s="27">
        <f t="shared" si="236"/>
        <v>1.208949820871366</v>
      </c>
      <c r="R665" s="27">
        <f t="shared" si="237"/>
        <v>1.0264828726939095</v>
      </c>
      <c r="S665" s="28">
        <f t="shared" si="249"/>
        <v>16.606192911280008</v>
      </c>
      <c r="T665" s="28">
        <f t="shared" si="238"/>
        <v>0.21544804960089567</v>
      </c>
      <c r="U665" s="27">
        <f t="shared" si="239"/>
        <v>0.17662296944717187</v>
      </c>
      <c r="V665" s="26">
        <v>0</v>
      </c>
      <c r="W665" s="28">
        <f t="shared" si="250"/>
        <v>0.81979377290421107</v>
      </c>
      <c r="X665" s="27">
        <f t="shared" si="251"/>
        <v>11</v>
      </c>
      <c r="Y665" s="27">
        <f t="shared" si="252"/>
        <v>1.7829104230640866</v>
      </c>
      <c r="Z665" s="28">
        <f t="shared" si="253"/>
        <v>0.96269955694370701</v>
      </c>
      <c r="AA665" s="36">
        <f t="shared" si="254"/>
        <v>0.33212385822560014</v>
      </c>
      <c r="AB665" s="36">
        <f t="shared" si="255"/>
        <v>0</v>
      </c>
      <c r="AC665" s="36">
        <f t="shared" si="256"/>
        <v>0</v>
      </c>
      <c r="AD665" s="37">
        <v>0.51506798875560433</v>
      </c>
      <c r="AE665" s="37">
        <v>0.50174613505118348</v>
      </c>
      <c r="AF665" s="37"/>
      <c r="AG665" s="37">
        <v>0.42542550643171806</v>
      </c>
    </row>
    <row r="666" spans="1:33" x14ac:dyDescent="0.3">
      <c r="A666" s="47"/>
      <c r="B666" s="47"/>
      <c r="C666" s="47"/>
      <c r="D666" s="26">
        <v>7.4</v>
      </c>
      <c r="E666" s="29">
        <f t="shared" si="231"/>
        <v>6.3068485821294802</v>
      </c>
      <c r="F666" s="26">
        <v>17</v>
      </c>
      <c r="G666" s="26">
        <v>12</v>
      </c>
      <c r="H666" s="26">
        <v>0.24</v>
      </c>
      <c r="I666" s="26">
        <v>124.6</v>
      </c>
      <c r="J666" s="26">
        <v>91.2</v>
      </c>
      <c r="K666" s="28">
        <f t="shared" si="232"/>
        <v>1.3662280701754386</v>
      </c>
      <c r="L666" s="26">
        <v>0.19</v>
      </c>
      <c r="M666" s="27"/>
      <c r="N666" s="27">
        <f t="shared" si="233"/>
        <v>0.95175260834670949</v>
      </c>
      <c r="O666" s="27">
        <f t="shared" si="234"/>
        <v>1.0345864770195246</v>
      </c>
      <c r="P666" s="27">
        <f t="shared" si="235"/>
        <v>0.2028485361842105</v>
      </c>
      <c r="Q666" s="27">
        <f t="shared" si="236"/>
        <v>1.5535700732924222</v>
      </c>
      <c r="R666" s="27">
        <f t="shared" si="237"/>
        <v>1.031569219381653</v>
      </c>
      <c r="S666" s="28">
        <f t="shared" si="249"/>
        <v>19.090246802780523</v>
      </c>
      <c r="T666" s="28">
        <f t="shared" si="238"/>
        <v>0.19606726038850242</v>
      </c>
      <c r="U666" s="27">
        <f t="shared" si="239"/>
        <v>0.2043778999411498</v>
      </c>
      <c r="V666" s="26">
        <v>0</v>
      </c>
      <c r="W666" s="28">
        <f t="shared" si="250"/>
        <v>1.0423866765730294</v>
      </c>
      <c r="X666" s="27">
        <f t="shared" si="251"/>
        <v>12</v>
      </c>
      <c r="Y666" s="27">
        <f t="shared" si="252"/>
        <v>0.83242186615269143</v>
      </c>
      <c r="Z666" s="28">
        <f t="shared" si="253"/>
        <v>0.79741456803971922</v>
      </c>
      <c r="AA666" s="36">
        <f t="shared" si="254"/>
        <v>0.38180493605561044</v>
      </c>
      <c r="AB666" s="36">
        <f t="shared" si="255"/>
        <v>0</v>
      </c>
      <c r="AC666" s="36">
        <f t="shared" si="256"/>
        <v>1</v>
      </c>
      <c r="AD666" s="37">
        <v>0.28725999328665314</v>
      </c>
      <c r="AE666" s="37">
        <v>0.29097261687275389</v>
      </c>
      <c r="AF666" s="37"/>
      <c r="AG666" s="37">
        <v>0.23109527331612392</v>
      </c>
    </row>
    <row r="667" spans="1:33" x14ac:dyDescent="0.3">
      <c r="A667" s="47"/>
      <c r="B667" s="47"/>
      <c r="C667" s="47"/>
      <c r="D667" s="26">
        <v>7.4</v>
      </c>
      <c r="E667" s="29">
        <f t="shared" ref="E667:E673" si="257">(1-(L667/(0.1*H667*(D667-1)*(I667/J667))))/0.015</f>
        <v>4.9625781948168175</v>
      </c>
      <c r="F667" s="26">
        <v>4</v>
      </c>
      <c r="G667" s="26">
        <v>10</v>
      </c>
      <c r="H667" s="26">
        <v>0.2</v>
      </c>
      <c r="I667" s="26">
        <v>74.599999999999994</v>
      </c>
      <c r="J667" s="26">
        <v>49.1</v>
      </c>
      <c r="K667" s="28">
        <f t="shared" si="232"/>
        <v>1.5193482688391038</v>
      </c>
      <c r="L667" s="26">
        <v>0.18</v>
      </c>
      <c r="M667" s="27"/>
      <c r="N667" s="27">
        <f t="shared" si="233"/>
        <v>0.96203627680965131</v>
      </c>
      <c r="O667" s="27">
        <f t="shared" si="234"/>
        <v>1.0345864770195246</v>
      </c>
      <c r="P667" s="27">
        <f t="shared" si="235"/>
        <v>0.19001685972505089</v>
      </c>
      <c r="Q667" s="27">
        <f t="shared" si="236"/>
        <v>0.86935823539880586</v>
      </c>
      <c r="R667" s="27">
        <f t="shared" si="237"/>
        <v>1.0216227766016839</v>
      </c>
      <c r="S667" s="28">
        <f t="shared" si="249"/>
        <v>4.9558493418055409</v>
      </c>
      <c r="T667" s="28">
        <f t="shared" si="238"/>
        <v>0.18366454998760334</v>
      </c>
      <c r="U667" s="27">
        <f t="shared" si="239"/>
        <v>7.1732358316122888E-2</v>
      </c>
      <c r="V667" s="26">
        <v>1</v>
      </c>
      <c r="W667" s="28">
        <f t="shared" si="250"/>
        <v>0.39056180586272393</v>
      </c>
      <c r="X667" s="27">
        <f t="shared" si="251"/>
        <v>10</v>
      </c>
      <c r="Y667" s="27">
        <f t="shared" si="252"/>
        <v>4.7563316203593775</v>
      </c>
      <c r="Z667" s="28">
        <f t="shared" si="253"/>
        <v>0.9999990142873737</v>
      </c>
      <c r="AA667" s="36">
        <f t="shared" si="254"/>
        <v>9.9116986836110824E-2</v>
      </c>
      <c r="AB667" s="36">
        <f t="shared" si="255"/>
        <v>1</v>
      </c>
      <c r="AC667" s="36">
        <f t="shared" si="256"/>
        <v>0</v>
      </c>
      <c r="AD667" s="37">
        <v>0.99577622085913065</v>
      </c>
      <c r="AE667" s="37">
        <v>0.9286420591047494</v>
      </c>
      <c r="AF667" s="37"/>
      <c r="AG667" s="37">
        <v>0.88601738543231967</v>
      </c>
    </row>
    <row r="668" spans="1:33" x14ac:dyDescent="0.3">
      <c r="A668" s="47"/>
      <c r="B668" s="47"/>
      <c r="C668" s="47"/>
      <c r="D668" s="26">
        <v>7.4</v>
      </c>
      <c r="E668" s="29">
        <f t="shared" si="257"/>
        <v>4.5207215265354952</v>
      </c>
      <c r="F668" s="26">
        <v>15</v>
      </c>
      <c r="G668" s="26">
        <v>10</v>
      </c>
      <c r="H668" s="26">
        <v>0.2</v>
      </c>
      <c r="I668" s="26">
        <v>111.8</v>
      </c>
      <c r="J668" s="26">
        <v>66.7</v>
      </c>
      <c r="K668" s="28">
        <f t="shared" si="232"/>
        <v>1.6761619190404797</v>
      </c>
      <c r="L668" s="26">
        <v>0.2</v>
      </c>
      <c r="M668" s="27"/>
      <c r="N668" s="27">
        <f t="shared" si="233"/>
        <v>0.96541648032200345</v>
      </c>
      <c r="O668" s="27">
        <f t="shared" si="234"/>
        <v>1.0345864770195246</v>
      </c>
      <c r="P668" s="27">
        <f t="shared" si="235"/>
        <v>0.21036526424287852</v>
      </c>
      <c r="Q668" s="27">
        <f t="shared" si="236"/>
        <v>0.86935823539880586</v>
      </c>
      <c r="R668" s="27">
        <f t="shared" si="237"/>
        <v>1.0216227766016839</v>
      </c>
      <c r="S668" s="28">
        <f t="shared" si="249"/>
        <v>16.193699884424063</v>
      </c>
      <c r="T668" s="28">
        <f t="shared" si="238"/>
        <v>0.20333270240386928</v>
      </c>
      <c r="U668" s="27">
        <f t="shared" si="239"/>
        <v>0.17228082956837079</v>
      </c>
      <c r="V668" s="26">
        <v>0</v>
      </c>
      <c r="W668" s="28">
        <f t="shared" si="250"/>
        <v>0.84728539743783193</v>
      </c>
      <c r="X668" s="27">
        <f t="shared" si="251"/>
        <v>10</v>
      </c>
      <c r="Y668" s="27">
        <f t="shared" si="252"/>
        <v>1.4409826298484774</v>
      </c>
      <c r="Z668" s="28">
        <f t="shared" si="253"/>
        <v>0.92520520493032543</v>
      </c>
      <c r="AA668" s="36">
        <f t="shared" si="254"/>
        <v>0.32387399768848124</v>
      </c>
      <c r="AB668" s="36">
        <f t="shared" si="255"/>
        <v>0</v>
      </c>
      <c r="AC668" s="36">
        <f t="shared" si="256"/>
        <v>0</v>
      </c>
      <c r="AD668" s="37">
        <v>0.49359592230364174</v>
      </c>
      <c r="AE668" s="37">
        <v>0.49200215258972502</v>
      </c>
      <c r="AF668" s="37"/>
      <c r="AG668" s="37">
        <v>0.40055313309699864</v>
      </c>
    </row>
    <row r="669" spans="1:33" x14ac:dyDescent="0.3">
      <c r="A669" s="47"/>
      <c r="B669" s="47"/>
      <c r="C669" s="47"/>
      <c r="D669" s="26">
        <v>7.4</v>
      </c>
      <c r="E669" s="29">
        <f t="shared" si="257"/>
        <v>7.4810606060606117</v>
      </c>
      <c r="F669" s="26">
        <v>17</v>
      </c>
      <c r="G669" s="26">
        <v>17</v>
      </c>
      <c r="H669" s="26">
        <v>0.24</v>
      </c>
      <c r="I669" s="26">
        <v>136.4</v>
      </c>
      <c r="J669" s="26">
        <v>77.5</v>
      </c>
      <c r="K669" s="28">
        <f t="shared" si="232"/>
        <v>1.76</v>
      </c>
      <c r="L669" s="26">
        <v>0.24</v>
      </c>
      <c r="M669" s="27"/>
      <c r="N669" s="27">
        <f t="shared" si="233"/>
        <v>0.94276988636363634</v>
      </c>
      <c r="O669" s="27">
        <f t="shared" si="234"/>
        <v>1.0345864770195246</v>
      </c>
      <c r="P669" s="27">
        <f t="shared" si="235"/>
        <v>0.25884690000000005</v>
      </c>
      <c r="Q669" s="27">
        <f t="shared" si="236"/>
        <v>3.011868208894426</v>
      </c>
      <c r="R669" s="27">
        <f t="shared" si="237"/>
        <v>1.0600927956355002</v>
      </c>
      <c r="S669" s="28">
        <f t="shared" si="249"/>
        <v>21.033445734697931</v>
      </c>
      <c r="T669" s="28">
        <f t="shared" si="238"/>
        <v>0.25019358531120173</v>
      </c>
      <c r="U669" s="27">
        <f t="shared" si="239"/>
        <v>0.22869171480716582</v>
      </c>
      <c r="V669" s="26">
        <v>0</v>
      </c>
      <c r="W669" s="28">
        <f t="shared" si="250"/>
        <v>0.9140590655939842</v>
      </c>
      <c r="X669" s="27">
        <f t="shared" si="251"/>
        <v>17</v>
      </c>
      <c r="Y669" s="27">
        <f t="shared" si="252"/>
        <v>1.5934727800063875</v>
      </c>
      <c r="Z669" s="28">
        <f t="shared" si="253"/>
        <v>0.94447291500633213</v>
      </c>
      <c r="AA669" s="36">
        <f t="shared" si="254"/>
        <v>0.42066891469395862</v>
      </c>
      <c r="AB669" s="36">
        <f t="shared" si="255"/>
        <v>0</v>
      </c>
      <c r="AC669" s="36">
        <f t="shared" si="256"/>
        <v>0</v>
      </c>
      <c r="AD669" s="37"/>
      <c r="AE669" s="37">
        <v>0.40024807913910171</v>
      </c>
      <c r="AF669" s="37"/>
      <c r="AG669" s="37">
        <v>0.4055011920636411</v>
      </c>
    </row>
    <row r="670" spans="1:33" x14ac:dyDescent="0.3">
      <c r="A670" s="47"/>
      <c r="B670" s="47"/>
      <c r="C670" s="47"/>
      <c r="D670" s="26">
        <v>7.4</v>
      </c>
      <c r="E670" s="29">
        <f t="shared" si="257"/>
        <v>5.8794930257510742</v>
      </c>
      <c r="F670" s="26">
        <v>9</v>
      </c>
      <c r="G670" s="26">
        <v>20</v>
      </c>
      <c r="H670" s="26">
        <v>0.24</v>
      </c>
      <c r="I670" s="26">
        <v>93.2</v>
      </c>
      <c r="J670" s="26">
        <v>68.7</v>
      </c>
      <c r="K670" s="28">
        <f t="shared" si="232"/>
        <v>1.3566229985443958</v>
      </c>
      <c r="L670" s="26">
        <v>0.19</v>
      </c>
      <c r="M670" s="27"/>
      <c r="N670" s="27">
        <f t="shared" si="233"/>
        <v>0.95502187835300423</v>
      </c>
      <c r="O670" s="27">
        <f t="shared" si="234"/>
        <v>1.0345864770195246</v>
      </c>
      <c r="P670" s="27">
        <f t="shared" si="235"/>
        <v>0.20211432450873362</v>
      </c>
      <c r="Q670" s="27">
        <f t="shared" si="236"/>
        <v>3.6146679572174487</v>
      </c>
      <c r="R670" s="27">
        <f t="shared" si="237"/>
        <v>1.0794427190999916</v>
      </c>
      <c r="S670" s="28">
        <f t="shared" si="249"/>
        <v>13.329652429117374</v>
      </c>
      <c r="T670" s="28">
        <f t="shared" si="238"/>
        <v>0.19535759358752894</v>
      </c>
      <c r="U670" s="27">
        <f t="shared" si="239"/>
        <v>0.14368948523864475</v>
      </c>
      <c r="V670" s="26">
        <v>1</v>
      </c>
      <c r="W670" s="28">
        <f t="shared" si="250"/>
        <v>0.73552034809573674</v>
      </c>
      <c r="X670" s="27">
        <f t="shared" si="251"/>
        <v>20</v>
      </c>
      <c r="Y670" s="27">
        <f t="shared" si="252"/>
        <v>3.2766698748408785</v>
      </c>
      <c r="Z670" s="28">
        <f t="shared" si="253"/>
        <v>0.99947480447821213</v>
      </c>
      <c r="AA670" s="36">
        <f t="shared" si="254"/>
        <v>0.2665930485823475</v>
      </c>
      <c r="AB670" s="36">
        <f t="shared" si="255"/>
        <v>1</v>
      </c>
      <c r="AC670" s="36">
        <f t="shared" si="256"/>
        <v>0</v>
      </c>
      <c r="AD670" s="37"/>
      <c r="AE670" s="37">
        <v>0.74455281267295503</v>
      </c>
      <c r="AF670" s="37"/>
      <c r="AG670" s="37">
        <v>0.5791354757286119</v>
      </c>
    </row>
    <row r="671" spans="1:33" x14ac:dyDescent="0.3">
      <c r="A671" s="47"/>
      <c r="B671" s="47"/>
      <c r="C671" s="47"/>
      <c r="D671" s="26">
        <v>7.4</v>
      </c>
      <c r="E671" s="29">
        <f t="shared" si="257"/>
        <v>3.5817179589661725</v>
      </c>
      <c r="F671" s="26">
        <v>10</v>
      </c>
      <c r="G671" s="26">
        <v>26</v>
      </c>
      <c r="H671" s="26">
        <v>0.24</v>
      </c>
      <c r="I671" s="26">
        <v>83.4</v>
      </c>
      <c r="J671" s="26">
        <v>63.8</v>
      </c>
      <c r="K671" s="28">
        <f t="shared" si="232"/>
        <v>1.3072100313479624</v>
      </c>
      <c r="L671" s="26">
        <v>0.19</v>
      </c>
      <c r="M671" s="27"/>
      <c r="N671" s="27">
        <f t="shared" si="233"/>
        <v>0.97259985761390877</v>
      </c>
      <c r="O671" s="27">
        <f t="shared" si="234"/>
        <v>1.0345864770195246</v>
      </c>
      <c r="P671" s="27">
        <f t="shared" si="235"/>
        <v>0.19833719729623822</v>
      </c>
      <c r="Q671" s="27">
        <f t="shared" si="236"/>
        <v>4.3882692946874364</v>
      </c>
      <c r="R671" s="27">
        <f t="shared" si="237"/>
        <v>1.1225745073534124</v>
      </c>
      <c r="S671" s="28">
        <f t="shared" si="249"/>
        <v>15.614014368221561</v>
      </c>
      <c r="T671" s="28">
        <f t="shared" si="238"/>
        <v>0.19170673665445101</v>
      </c>
      <c r="U671" s="27">
        <f t="shared" si="239"/>
        <v>0.16628448652776187</v>
      </c>
      <c r="V671" s="26">
        <v>0</v>
      </c>
      <c r="W671" s="28">
        <f t="shared" si="250"/>
        <v>0.86738989682708734</v>
      </c>
      <c r="X671" s="27">
        <f t="shared" si="251"/>
        <v>26</v>
      </c>
      <c r="Y671" s="27">
        <f t="shared" si="252"/>
        <v>2.4822010900130995</v>
      </c>
      <c r="Z671" s="28">
        <f t="shared" si="253"/>
        <v>0.99347132171909569</v>
      </c>
      <c r="AA671" s="36">
        <f t="shared" si="254"/>
        <v>0.3122802873644312</v>
      </c>
      <c r="AB671" s="36">
        <f t="shared" si="255"/>
        <v>0</v>
      </c>
      <c r="AC671" s="36">
        <f t="shared" si="256"/>
        <v>0</v>
      </c>
      <c r="AD671" s="37"/>
      <c r="AE671" s="37">
        <v>0.6099956009015286</v>
      </c>
      <c r="AF671" s="37"/>
      <c r="AG671" s="37">
        <v>0.39425541602140546</v>
      </c>
    </row>
    <row r="672" spans="1:33" ht="38.25" customHeight="1" x14ac:dyDescent="0.3">
      <c r="A672" s="47" t="s">
        <v>30</v>
      </c>
      <c r="B672" s="47">
        <v>1989</v>
      </c>
      <c r="C672" s="47" t="s">
        <v>19</v>
      </c>
      <c r="D672" s="26">
        <v>6.1</v>
      </c>
      <c r="E672" s="29">
        <f t="shared" si="257"/>
        <v>3.4549797256013002</v>
      </c>
      <c r="F672" s="26">
        <v>5</v>
      </c>
      <c r="G672" s="26">
        <v>13</v>
      </c>
      <c r="H672" s="26">
        <v>0.1</v>
      </c>
      <c r="I672" s="26">
        <v>105.9</v>
      </c>
      <c r="J672" s="26">
        <v>56.9</v>
      </c>
      <c r="K672" s="28">
        <f t="shared" si="232"/>
        <v>1.8611599297012305</v>
      </c>
      <c r="L672" s="26">
        <v>0.09</v>
      </c>
      <c r="M672" s="27"/>
      <c r="N672" s="27">
        <f t="shared" si="233"/>
        <v>0.97356940509915002</v>
      </c>
      <c r="O672" s="27">
        <f t="shared" si="234"/>
        <v>1.6965068688804585</v>
      </c>
      <c r="P672" s="27">
        <f t="shared" si="235"/>
        <v>0.11777794376098417</v>
      </c>
      <c r="Q672" s="27">
        <f t="shared" si="236"/>
        <v>1.888418384193032</v>
      </c>
      <c r="R672" s="27">
        <f t="shared" si="237"/>
        <v>1.0368721665810319</v>
      </c>
      <c r="S672" s="28">
        <f t="shared" si="249"/>
        <v>7.0727792170981916</v>
      </c>
      <c r="T672" s="28">
        <f t="shared" si="238"/>
        <v>6.9423794221774651E-2</v>
      </c>
      <c r="U672" s="27">
        <f t="shared" si="239"/>
        <v>8.8261413638498265E-2</v>
      </c>
      <c r="V672" s="26">
        <v>0</v>
      </c>
      <c r="W672" s="28">
        <f t="shared" si="250"/>
        <v>1.2713424068489652</v>
      </c>
      <c r="X672" s="27">
        <f t="shared" si="251"/>
        <v>13</v>
      </c>
      <c r="Y672" s="27">
        <f t="shared" si="252"/>
        <v>2.2799905480753929E-2</v>
      </c>
      <c r="Z672" s="28">
        <f t="shared" si="253"/>
        <v>0.50909505828928614</v>
      </c>
      <c r="AA672" s="36">
        <f t="shared" si="254"/>
        <v>0.14145558434196384</v>
      </c>
      <c r="AB672" s="36">
        <f t="shared" si="255"/>
        <v>0</v>
      </c>
      <c r="AC672" s="36">
        <f t="shared" si="256"/>
        <v>1</v>
      </c>
      <c r="AD672" s="37">
        <v>0.40265688407779787</v>
      </c>
      <c r="AE672" s="37">
        <v>0.35139372601200786</v>
      </c>
      <c r="AF672" s="37"/>
      <c r="AG672" s="37">
        <v>0.57677039367229976</v>
      </c>
    </row>
    <row r="673" spans="1:33" ht="38.25" customHeight="1" x14ac:dyDescent="0.3">
      <c r="A673" s="47"/>
      <c r="B673" s="47"/>
      <c r="C673" s="47"/>
      <c r="D673" s="26">
        <v>6.1</v>
      </c>
      <c r="E673" s="29">
        <f t="shared" si="257"/>
        <v>16.266895107557588</v>
      </c>
      <c r="F673" s="26">
        <v>4</v>
      </c>
      <c r="G673" s="26">
        <v>27</v>
      </c>
      <c r="H673" s="26">
        <v>0.1</v>
      </c>
      <c r="I673" s="26">
        <v>247.2</v>
      </c>
      <c r="J673" s="26">
        <v>105.9</v>
      </c>
      <c r="K673" s="28">
        <f t="shared" ref="K673" si="258">I673/J673</f>
        <v>2.3342776203966005</v>
      </c>
      <c r="L673" s="26">
        <v>0.09</v>
      </c>
      <c r="M673" s="27"/>
      <c r="N673" s="27">
        <f t="shared" si="233"/>
        <v>0.73967390062821226</v>
      </c>
      <c r="O673" s="27">
        <f t="shared" si="234"/>
        <v>1.6965068688804585</v>
      </c>
      <c r="P673" s="27">
        <f t="shared" si="235"/>
        <v>0.11222927512081317</v>
      </c>
      <c r="Q673" s="27">
        <f t="shared" si="236"/>
        <v>4.4788620104201051</v>
      </c>
      <c r="R673" s="27">
        <f t="shared" si="237"/>
        <v>1.1302961154130791</v>
      </c>
      <c r="S673" s="28">
        <f t="shared" si="249"/>
        <v>9.0000464720724214</v>
      </c>
      <c r="T673" s="28">
        <f t="shared" si="238"/>
        <v>6.6153151030195576E-2</v>
      </c>
      <c r="U673" s="27">
        <f t="shared" si="239"/>
        <v>0.10441055059655041</v>
      </c>
      <c r="V673" s="26">
        <v>0</v>
      </c>
      <c r="W673" s="28">
        <f t="shared" si="250"/>
        <v>1.5783156050857239</v>
      </c>
      <c r="X673" s="27">
        <f t="shared" si="251"/>
        <v>27</v>
      </c>
      <c r="Y673" s="27">
        <f t="shared" si="252"/>
        <v>0.68341270375456087</v>
      </c>
      <c r="Z673" s="28">
        <f t="shared" si="253"/>
        <v>0.75282695257404797</v>
      </c>
      <c r="AA673" s="36">
        <f t="shared" si="254"/>
        <v>0.18000092944144844</v>
      </c>
      <c r="AB673" s="36">
        <f t="shared" si="255"/>
        <v>0</v>
      </c>
      <c r="AC673" s="36">
        <f t="shared" si="256"/>
        <v>1</v>
      </c>
      <c r="AD673" s="37"/>
      <c r="AE673" s="37">
        <v>0.48633616558872167</v>
      </c>
      <c r="AF673" s="37"/>
      <c r="AG673" s="37">
        <v>0.46225185568386051</v>
      </c>
    </row>
    <row r="674" spans="1:33" x14ac:dyDescent="0.3">
      <c r="A674" s="47" t="s">
        <v>31</v>
      </c>
      <c r="B674" s="47">
        <v>1989</v>
      </c>
      <c r="C674" s="47" t="s">
        <v>32</v>
      </c>
      <c r="D674" s="26">
        <v>7</v>
      </c>
      <c r="E674" s="26">
        <v>2.6</v>
      </c>
      <c r="F674" s="26">
        <v>6</v>
      </c>
      <c r="G674" s="26">
        <v>2</v>
      </c>
      <c r="H674" s="26">
        <v>0.25</v>
      </c>
      <c r="I674" s="26" t="s">
        <v>57</v>
      </c>
      <c r="J674" s="26" t="s">
        <v>57</v>
      </c>
      <c r="K674" s="35">
        <f>L674/(0.65*H674*M674)</f>
        <v>1.1930926216640503</v>
      </c>
      <c r="L674" s="26">
        <v>0.19</v>
      </c>
      <c r="M674" s="27">
        <v>0.98</v>
      </c>
      <c r="N674" s="27">
        <f t="shared" si="233"/>
        <v>0.98011000000000004</v>
      </c>
      <c r="O674" s="27">
        <f t="shared" si="234"/>
        <v>1.192748880379199</v>
      </c>
      <c r="P674" s="31">
        <f>0.65*H674*K674*N674</f>
        <v>0.19002132653061227</v>
      </c>
      <c r="Q674" s="27">
        <f t="shared" si="236"/>
        <v>0</v>
      </c>
      <c r="R674" s="27">
        <f t="shared" si="237"/>
        <v>1</v>
      </c>
      <c r="S674" s="28">
        <f t="shared" si="249"/>
        <v>6</v>
      </c>
      <c r="T674" s="28">
        <f t="shared" si="238"/>
        <v>0.15931377480748557</v>
      </c>
      <c r="U674" s="27">
        <f t="shared" si="239"/>
        <v>7.9693877551020392E-2</v>
      </c>
      <c r="V674" s="26">
        <v>1</v>
      </c>
      <c r="W674" s="28">
        <f t="shared" si="250"/>
        <v>0.5002321842371904</v>
      </c>
      <c r="X674" s="27"/>
      <c r="Y674" s="27"/>
      <c r="Z674" s="28" t="s">
        <v>57</v>
      </c>
      <c r="AA674" s="36">
        <f t="shared" si="254"/>
        <v>0.12</v>
      </c>
      <c r="AB674" s="36">
        <f t="shared" si="255"/>
        <v>1</v>
      </c>
      <c r="AC674" s="36">
        <f t="shared" si="256"/>
        <v>0</v>
      </c>
      <c r="AD674" s="37">
        <v>0.87410891230736831</v>
      </c>
      <c r="AE674" s="37">
        <v>0.86046338978316628</v>
      </c>
      <c r="AF674" s="37"/>
      <c r="AG674" s="37">
        <v>0.88538263595056388</v>
      </c>
    </row>
    <row r="675" spans="1:33" x14ac:dyDescent="0.3">
      <c r="A675" s="47"/>
      <c r="B675" s="47"/>
      <c r="C675" s="47"/>
      <c r="D675" s="26">
        <v>7</v>
      </c>
      <c r="E675" s="26">
        <v>4.9000000000000004</v>
      </c>
      <c r="F675" s="26">
        <v>17</v>
      </c>
      <c r="G675" s="26">
        <v>1</v>
      </c>
      <c r="H675" s="26">
        <v>0.25</v>
      </c>
      <c r="I675" s="26" t="s">
        <v>57</v>
      </c>
      <c r="J675" s="26" t="s">
        <v>57</v>
      </c>
      <c r="K675" s="35">
        <f t="shared" ref="K675:K699" si="259">L675/(0.65*H675*M675)</f>
        <v>1.3322759714512293</v>
      </c>
      <c r="L675" s="26">
        <v>0.21</v>
      </c>
      <c r="M675" s="27">
        <v>0.97</v>
      </c>
      <c r="N675" s="27">
        <f t="shared" si="233"/>
        <v>0.96251500000000001</v>
      </c>
      <c r="O675" s="27">
        <f t="shared" si="234"/>
        <v>1.192748880379199</v>
      </c>
      <c r="P675" s="31">
        <f t="shared" ref="P675:P699" si="260">0.65*H675*K675*N675</f>
        <v>0.20837953608247425</v>
      </c>
      <c r="Q675" s="27">
        <f t="shared" si="236"/>
        <v>0</v>
      </c>
      <c r="R675" s="27">
        <f t="shared" si="237"/>
        <v>1</v>
      </c>
      <c r="S675" s="28">
        <f t="shared" si="249"/>
        <v>17</v>
      </c>
      <c r="T675" s="28">
        <f t="shared" si="238"/>
        <v>0.17470528751720663</v>
      </c>
      <c r="U675" s="27">
        <f t="shared" si="239"/>
        <v>0.18083112110296912</v>
      </c>
      <c r="V675" s="26">
        <v>1</v>
      </c>
      <c r="W675" s="28">
        <f t="shared" si="250"/>
        <v>1.0350638133099386</v>
      </c>
      <c r="X675" s="27"/>
      <c r="Y675" s="27"/>
      <c r="Z675" s="28" t="s">
        <v>57</v>
      </c>
      <c r="AA675" s="36">
        <f t="shared" si="254"/>
        <v>0.34</v>
      </c>
      <c r="AB675" s="36">
        <f t="shared" si="255"/>
        <v>0</v>
      </c>
      <c r="AC675" s="36">
        <f t="shared" si="256"/>
        <v>0</v>
      </c>
      <c r="AD675" s="37">
        <v>0.39401557040410129</v>
      </c>
      <c r="AE675" s="37">
        <v>0.36451186747953679</v>
      </c>
      <c r="AF675" s="37"/>
      <c r="AG675" s="37">
        <v>0.30089686625425133</v>
      </c>
    </row>
    <row r="676" spans="1:33" x14ac:dyDescent="0.3">
      <c r="A676" s="47"/>
      <c r="B676" s="47"/>
      <c r="C676" s="47"/>
      <c r="D676" s="26">
        <v>7</v>
      </c>
      <c r="E676" s="26">
        <v>3.1</v>
      </c>
      <c r="F676" s="26">
        <v>17</v>
      </c>
      <c r="G676" s="26">
        <v>2</v>
      </c>
      <c r="H676" s="26">
        <v>0.25</v>
      </c>
      <c r="I676" s="26" t="s">
        <v>57</v>
      </c>
      <c r="J676" s="26" t="s">
        <v>57</v>
      </c>
      <c r="K676" s="35">
        <f t="shared" si="259"/>
        <v>1.2558869701726845</v>
      </c>
      <c r="L676" s="26">
        <v>0.2</v>
      </c>
      <c r="M676" s="27">
        <v>0.98</v>
      </c>
      <c r="N676" s="27">
        <f t="shared" si="233"/>
        <v>0.97628499999999996</v>
      </c>
      <c r="O676" s="27">
        <f t="shared" si="234"/>
        <v>1.192748880379199</v>
      </c>
      <c r="P676" s="31">
        <f t="shared" si="260"/>
        <v>0.19924183673469387</v>
      </c>
      <c r="Q676" s="27">
        <f t="shared" si="236"/>
        <v>0</v>
      </c>
      <c r="R676" s="27">
        <f t="shared" si="237"/>
        <v>1</v>
      </c>
      <c r="S676" s="28">
        <f t="shared" si="249"/>
        <v>17</v>
      </c>
      <c r="T676" s="28">
        <f t="shared" si="238"/>
        <v>0.16704424545035065</v>
      </c>
      <c r="U676" s="27">
        <f t="shared" si="239"/>
        <v>0.18083112110296912</v>
      </c>
      <c r="V676" s="26">
        <v>1</v>
      </c>
      <c r="W676" s="28">
        <f t="shared" si="250"/>
        <v>1.082534274769233</v>
      </c>
      <c r="X676" s="27"/>
      <c r="Y676" s="27"/>
      <c r="Z676" s="28" t="s">
        <v>57</v>
      </c>
      <c r="AA676" s="36">
        <f t="shared" si="254"/>
        <v>0.34</v>
      </c>
      <c r="AB676" s="36">
        <f t="shared" si="255"/>
        <v>0</v>
      </c>
      <c r="AC676" s="36">
        <f t="shared" si="256"/>
        <v>0</v>
      </c>
      <c r="AD676" s="37">
        <v>0.37339290264591796</v>
      </c>
      <c r="AE676" s="37">
        <v>0.35653983621408369</v>
      </c>
      <c r="AF676" s="37"/>
      <c r="AG676" s="37">
        <v>0.26748736184934357</v>
      </c>
    </row>
    <row r="677" spans="1:33" x14ac:dyDescent="0.3">
      <c r="A677" s="47"/>
      <c r="B677" s="47"/>
      <c r="C677" s="47"/>
      <c r="D677" s="26">
        <v>7</v>
      </c>
      <c r="E677" s="26">
        <v>6.1</v>
      </c>
      <c r="F677" s="26">
        <v>38</v>
      </c>
      <c r="G677" s="26">
        <v>5</v>
      </c>
      <c r="H677" s="26">
        <v>0.25</v>
      </c>
      <c r="I677" s="26" t="s">
        <v>57</v>
      </c>
      <c r="J677" s="26" t="s">
        <v>57</v>
      </c>
      <c r="K677" s="35">
        <f t="shared" si="259"/>
        <v>1.5384615384615383</v>
      </c>
      <c r="L677" s="26">
        <v>0.24</v>
      </c>
      <c r="M677" s="27">
        <v>0.96</v>
      </c>
      <c r="N677" s="27">
        <f t="shared" si="233"/>
        <v>0.95333500000000004</v>
      </c>
      <c r="O677" s="27">
        <f t="shared" si="234"/>
        <v>1.192748880379199</v>
      </c>
      <c r="P677" s="31">
        <f t="shared" si="260"/>
        <v>0.23833375000000001</v>
      </c>
      <c r="Q677" s="27">
        <f t="shared" si="236"/>
        <v>0</v>
      </c>
      <c r="R677" s="27">
        <f t="shared" si="237"/>
        <v>1</v>
      </c>
      <c r="S677" s="28">
        <f t="shared" si="249"/>
        <v>38</v>
      </c>
      <c r="T677" s="28">
        <f t="shared" si="238"/>
        <v>0.19981888385778981</v>
      </c>
      <c r="U677" s="27">
        <f t="shared" si="239"/>
        <v>2.6758298090478038E-2</v>
      </c>
      <c r="V677" s="26">
        <v>0</v>
      </c>
      <c r="W677" s="28">
        <f t="shared" si="250"/>
        <v>5</v>
      </c>
      <c r="X677" s="27"/>
      <c r="Y677" s="27"/>
      <c r="Z677" s="28" t="s">
        <v>57</v>
      </c>
      <c r="AA677" s="36">
        <f t="shared" si="254"/>
        <v>0.76</v>
      </c>
      <c r="AB677" s="36">
        <f t="shared" si="255"/>
        <v>0</v>
      </c>
      <c r="AC677" s="36">
        <f t="shared" si="256"/>
        <v>1</v>
      </c>
      <c r="AD677" s="37">
        <v>0.30734320068784643</v>
      </c>
      <c r="AE677" s="37">
        <v>0.25789033669297584</v>
      </c>
      <c r="AF677" s="37"/>
      <c r="AG677" s="37">
        <v>0.35922971633650441</v>
      </c>
    </row>
    <row r="678" spans="1:33" x14ac:dyDescent="0.3">
      <c r="A678" s="47"/>
      <c r="B678" s="47"/>
      <c r="C678" s="47"/>
      <c r="D678" s="26">
        <v>7</v>
      </c>
      <c r="E678" s="26">
        <v>1.8</v>
      </c>
      <c r="F678" s="26">
        <v>10</v>
      </c>
      <c r="G678" s="26">
        <v>5</v>
      </c>
      <c r="H678" s="26">
        <v>0.25</v>
      </c>
      <c r="I678" s="26" t="s">
        <v>57</v>
      </c>
      <c r="J678" s="26" t="s">
        <v>57</v>
      </c>
      <c r="K678" s="35">
        <f t="shared" si="259"/>
        <v>1.0567210567210568</v>
      </c>
      <c r="L678" s="26">
        <v>0.17</v>
      </c>
      <c r="M678" s="27">
        <v>0.99</v>
      </c>
      <c r="N678" s="27">
        <f t="shared" si="233"/>
        <v>0.98623000000000005</v>
      </c>
      <c r="O678" s="27">
        <f t="shared" si="234"/>
        <v>1.192748880379199</v>
      </c>
      <c r="P678" s="31">
        <f t="shared" si="260"/>
        <v>0.16935262626262629</v>
      </c>
      <c r="Q678" s="27">
        <f t="shared" si="236"/>
        <v>0</v>
      </c>
      <c r="R678" s="27">
        <f t="shared" si="237"/>
        <v>1</v>
      </c>
      <c r="S678" s="28">
        <f t="shared" si="249"/>
        <v>10</v>
      </c>
      <c r="T678" s="28">
        <f t="shared" si="238"/>
        <v>0.14198514796239897</v>
      </c>
      <c r="U678" s="27">
        <f t="shared" si="239"/>
        <v>0.11311886202492621</v>
      </c>
      <c r="V678" s="26">
        <v>1</v>
      </c>
      <c r="W678" s="28">
        <f t="shared" si="250"/>
        <v>0.79669503217958237</v>
      </c>
      <c r="X678" s="27"/>
      <c r="Y678" s="27"/>
      <c r="Z678" s="28" t="s">
        <v>57</v>
      </c>
      <c r="AA678" s="36">
        <f t="shared" si="254"/>
        <v>0.2</v>
      </c>
      <c r="AB678" s="36">
        <f t="shared" si="255"/>
        <v>1</v>
      </c>
      <c r="AC678" s="36">
        <f t="shared" si="256"/>
        <v>0</v>
      </c>
      <c r="AD678" s="37">
        <v>0.60266302827289997</v>
      </c>
      <c r="AE678" s="37">
        <v>0.68599040165857661</v>
      </c>
      <c r="AF678" s="37"/>
      <c r="AG678" s="37">
        <v>0.58261504135452991</v>
      </c>
    </row>
    <row r="679" spans="1:33" x14ac:dyDescent="0.3">
      <c r="A679" s="47"/>
      <c r="B679" s="47"/>
      <c r="C679" s="47"/>
      <c r="D679" s="26">
        <v>7</v>
      </c>
      <c r="E679" s="26">
        <v>1.8</v>
      </c>
      <c r="F679" s="26">
        <v>5</v>
      </c>
      <c r="G679" s="26">
        <v>10</v>
      </c>
      <c r="H679" s="26">
        <v>0.25</v>
      </c>
      <c r="I679" s="26" t="s">
        <v>57</v>
      </c>
      <c r="J679" s="26" t="s">
        <v>57</v>
      </c>
      <c r="K679" s="35">
        <f t="shared" si="259"/>
        <v>0.99456099456099467</v>
      </c>
      <c r="L679" s="26">
        <v>0.16</v>
      </c>
      <c r="M679" s="27">
        <v>0.99</v>
      </c>
      <c r="N679" s="27">
        <f t="shared" si="233"/>
        <v>0.98623000000000005</v>
      </c>
      <c r="O679" s="27">
        <f t="shared" si="234"/>
        <v>1.192748880379199</v>
      </c>
      <c r="P679" s="31">
        <f t="shared" si="260"/>
        <v>0.1593907070707071</v>
      </c>
      <c r="Q679" s="27">
        <f t="shared" si="236"/>
        <v>0.86935823539880586</v>
      </c>
      <c r="R679" s="27">
        <f t="shared" si="237"/>
        <v>1.0216227766016839</v>
      </c>
      <c r="S679" s="28">
        <f t="shared" si="249"/>
        <v>5.9774721184072259</v>
      </c>
      <c r="T679" s="28">
        <f t="shared" si="238"/>
        <v>0.13363308043519903</v>
      </c>
      <c r="U679" s="27">
        <f t="shared" si="239"/>
        <v>7.9517816151150528E-2</v>
      </c>
      <c r="V679" s="26">
        <v>1</v>
      </c>
      <c r="W679" s="28">
        <f t="shared" si="250"/>
        <v>0.59504589651145612</v>
      </c>
      <c r="X679" s="27"/>
      <c r="Y679" s="27"/>
      <c r="Z679" s="28" t="s">
        <v>57</v>
      </c>
      <c r="AA679" s="36">
        <f t="shared" si="254"/>
        <v>0.11954944236814452</v>
      </c>
      <c r="AB679" s="36">
        <f t="shared" si="255"/>
        <v>1</v>
      </c>
      <c r="AC679" s="36">
        <f t="shared" si="256"/>
        <v>0</v>
      </c>
      <c r="AD679" s="37">
        <v>0.68527044189808961</v>
      </c>
      <c r="AE679" s="37">
        <v>0.68504828416064312</v>
      </c>
      <c r="AF679" s="37"/>
      <c r="AG679" s="37">
        <v>0.78483412358476967</v>
      </c>
    </row>
    <row r="680" spans="1:33" x14ac:dyDescent="0.3">
      <c r="A680" s="47"/>
      <c r="B680" s="47"/>
      <c r="C680" s="47"/>
      <c r="D680" s="26">
        <v>7</v>
      </c>
      <c r="E680" s="26">
        <v>2</v>
      </c>
      <c r="F680" s="26">
        <v>22</v>
      </c>
      <c r="G680" s="26">
        <v>1</v>
      </c>
      <c r="H680" s="26">
        <v>0.25</v>
      </c>
      <c r="I680" s="26" t="s">
        <v>57</v>
      </c>
      <c r="J680" s="26" t="s">
        <v>57</v>
      </c>
      <c r="K680" s="35">
        <f t="shared" si="259"/>
        <v>0.99456099456099467</v>
      </c>
      <c r="L680" s="26">
        <v>0.16</v>
      </c>
      <c r="M680" s="27">
        <v>0.99</v>
      </c>
      <c r="N680" s="27">
        <f t="shared" si="233"/>
        <v>0.98470000000000002</v>
      </c>
      <c r="O680" s="27">
        <f t="shared" si="234"/>
        <v>1.192748880379199</v>
      </c>
      <c r="P680" s="31">
        <f t="shared" si="260"/>
        <v>0.15914343434343436</v>
      </c>
      <c r="Q680" s="27">
        <f t="shared" si="236"/>
        <v>0</v>
      </c>
      <c r="R680" s="27">
        <f t="shared" si="237"/>
        <v>1</v>
      </c>
      <c r="S680" s="28">
        <f t="shared" si="249"/>
        <v>22</v>
      </c>
      <c r="T680" s="28">
        <f t="shared" si="238"/>
        <v>0.13342576711775192</v>
      </c>
      <c r="U680" s="27">
        <f t="shared" si="239"/>
        <v>0.24200829344830768</v>
      </c>
      <c r="V680" s="26">
        <v>0</v>
      </c>
      <c r="W680" s="28">
        <f t="shared" si="250"/>
        <v>1.8138047745659853</v>
      </c>
      <c r="X680" s="27"/>
      <c r="Y680" s="27"/>
      <c r="Z680" s="28" t="s">
        <v>57</v>
      </c>
      <c r="AA680" s="36">
        <f t="shared" si="254"/>
        <v>0.44</v>
      </c>
      <c r="AB680" s="36">
        <f t="shared" si="255"/>
        <v>0</v>
      </c>
      <c r="AC680" s="36">
        <f t="shared" si="256"/>
        <v>1</v>
      </c>
      <c r="AD680" s="37">
        <v>0.18471692880970222</v>
      </c>
      <c r="AE680" s="37">
        <v>0.2913435234102682</v>
      </c>
      <c r="AF680" s="37"/>
      <c r="AG680" s="37">
        <v>0.22010291873128074</v>
      </c>
    </row>
    <row r="681" spans="1:33" x14ac:dyDescent="0.3">
      <c r="A681" s="47"/>
      <c r="B681" s="47"/>
      <c r="C681" s="47"/>
      <c r="D681" s="26">
        <v>7</v>
      </c>
      <c r="E681" s="26">
        <v>3.4</v>
      </c>
      <c r="F681" s="26">
        <v>18</v>
      </c>
      <c r="G681" s="26">
        <v>1</v>
      </c>
      <c r="H681" s="26">
        <v>0.25</v>
      </c>
      <c r="I681" s="26" t="s">
        <v>57</v>
      </c>
      <c r="J681" s="26" t="s">
        <v>57</v>
      </c>
      <c r="K681" s="35">
        <f t="shared" si="259"/>
        <v>1.3186813186813187</v>
      </c>
      <c r="L681" s="26">
        <v>0.21</v>
      </c>
      <c r="M681" s="27">
        <v>0.98</v>
      </c>
      <c r="N681" s="27">
        <f t="shared" si="233"/>
        <v>0.97399000000000002</v>
      </c>
      <c r="O681" s="27">
        <f t="shared" si="234"/>
        <v>1.192748880379199</v>
      </c>
      <c r="P681" s="31">
        <f t="shared" si="260"/>
        <v>0.20871214285714287</v>
      </c>
      <c r="Q681" s="27">
        <f t="shared" si="236"/>
        <v>0</v>
      </c>
      <c r="R681" s="27">
        <f t="shared" si="237"/>
        <v>1</v>
      </c>
      <c r="S681" s="28">
        <f t="shared" si="249"/>
        <v>18</v>
      </c>
      <c r="T681" s="28">
        <f t="shared" si="238"/>
        <v>0.17498414485267766</v>
      </c>
      <c r="U681" s="27">
        <f t="shared" si="239"/>
        <v>0.19182098765432098</v>
      </c>
      <c r="V681" s="26">
        <v>0</v>
      </c>
      <c r="W681" s="28">
        <f t="shared" si="250"/>
        <v>1.0962192478399604</v>
      </c>
      <c r="X681" s="27"/>
      <c r="Y681" s="27"/>
      <c r="Z681" s="28" t="s">
        <v>57</v>
      </c>
      <c r="AA681" s="36">
        <f t="shared" si="254"/>
        <v>0.36</v>
      </c>
      <c r="AB681" s="36">
        <f t="shared" si="255"/>
        <v>0</v>
      </c>
      <c r="AC681" s="36">
        <f t="shared" si="256"/>
        <v>1</v>
      </c>
      <c r="AD681" s="37">
        <v>0.31591575916263409</v>
      </c>
      <c r="AE681" s="37">
        <v>0.32339818111696128</v>
      </c>
      <c r="AF681" s="37"/>
      <c r="AG681" s="37">
        <v>0.18311662796792305</v>
      </c>
    </row>
    <row r="682" spans="1:33" x14ac:dyDescent="0.3">
      <c r="A682" s="47"/>
      <c r="B682" s="47"/>
      <c r="C682" s="47"/>
      <c r="D682" s="26">
        <v>7</v>
      </c>
      <c r="E682" s="26">
        <v>8.1999999999999993</v>
      </c>
      <c r="F682" s="26">
        <v>24</v>
      </c>
      <c r="G682" s="26">
        <v>1</v>
      </c>
      <c r="H682" s="26">
        <v>0.25</v>
      </c>
      <c r="I682" s="26" t="s">
        <v>57</v>
      </c>
      <c r="J682" s="26" t="s">
        <v>57</v>
      </c>
      <c r="K682" s="35">
        <f t="shared" si="259"/>
        <v>1.3895781637717119</v>
      </c>
      <c r="L682" s="26">
        <v>0.21</v>
      </c>
      <c r="M682" s="27">
        <v>0.93</v>
      </c>
      <c r="N682" s="27">
        <f t="shared" si="233"/>
        <v>0.93727000000000005</v>
      </c>
      <c r="O682" s="27">
        <f t="shared" si="234"/>
        <v>1.192748880379199</v>
      </c>
      <c r="P682" s="31">
        <f t="shared" si="260"/>
        <v>0.21164161290322578</v>
      </c>
      <c r="Q682" s="27">
        <f t="shared" si="236"/>
        <v>0</v>
      </c>
      <c r="R682" s="27">
        <f t="shared" si="237"/>
        <v>1</v>
      </c>
      <c r="S682" s="28">
        <f t="shared" si="249"/>
        <v>24</v>
      </c>
      <c r="T682" s="28">
        <f t="shared" si="238"/>
        <v>0.17744021091509274</v>
      </c>
      <c r="U682" s="27">
        <f t="shared" si="239"/>
        <v>0.27339335180055402</v>
      </c>
      <c r="V682" s="26">
        <v>0</v>
      </c>
      <c r="W682" s="28">
        <f t="shared" si="250"/>
        <v>1.5407632260501314</v>
      </c>
      <c r="X682" s="27"/>
      <c r="Y682" s="27"/>
      <c r="Z682" s="28" t="s">
        <v>57</v>
      </c>
      <c r="AA682" s="36">
        <f t="shared" si="254"/>
        <v>0.48</v>
      </c>
      <c r="AB682" s="36">
        <f t="shared" si="255"/>
        <v>0</v>
      </c>
      <c r="AC682" s="36">
        <f t="shared" si="256"/>
        <v>1</v>
      </c>
      <c r="AD682" s="37">
        <v>0.23890118223637105</v>
      </c>
      <c r="AE682" s="37">
        <v>0.20088220260853834</v>
      </c>
      <c r="AF682" s="37"/>
      <c r="AG682" s="37">
        <v>0.12642307450682314</v>
      </c>
    </row>
    <row r="683" spans="1:33" x14ac:dyDescent="0.3">
      <c r="A683" s="47"/>
      <c r="B683" s="47"/>
      <c r="C683" s="47"/>
      <c r="D683" s="26">
        <v>7</v>
      </c>
      <c r="E683" s="26">
        <v>3.4</v>
      </c>
      <c r="F683" s="26">
        <v>17</v>
      </c>
      <c r="G683" s="26">
        <v>4</v>
      </c>
      <c r="H683" s="26">
        <v>0.25</v>
      </c>
      <c r="I683" s="26" t="s">
        <v>57</v>
      </c>
      <c r="J683" s="26" t="s">
        <v>57</v>
      </c>
      <c r="K683" s="35">
        <f t="shared" si="259"/>
        <v>1.2558869701726845</v>
      </c>
      <c r="L683" s="26">
        <v>0.2</v>
      </c>
      <c r="M683" s="27">
        <v>0.98</v>
      </c>
      <c r="N683" s="27">
        <f t="shared" si="233"/>
        <v>0.97399000000000002</v>
      </c>
      <c r="O683" s="27">
        <f t="shared" si="234"/>
        <v>1.192748880379199</v>
      </c>
      <c r="P683" s="31">
        <f t="shared" si="260"/>
        <v>0.19877346938775511</v>
      </c>
      <c r="Q683" s="27">
        <f t="shared" si="236"/>
        <v>0</v>
      </c>
      <c r="R683" s="27">
        <f t="shared" si="237"/>
        <v>1</v>
      </c>
      <c r="S683" s="28">
        <f t="shared" si="249"/>
        <v>17</v>
      </c>
      <c r="T683" s="28">
        <f t="shared" si="238"/>
        <v>0.16665156652635968</v>
      </c>
      <c r="U683" s="27">
        <f t="shared" si="239"/>
        <v>0.18083112110296912</v>
      </c>
      <c r="V683" s="26">
        <v>0</v>
      </c>
      <c r="W683" s="28">
        <f t="shared" si="250"/>
        <v>1.0850850362355677</v>
      </c>
      <c r="X683" s="27"/>
      <c r="Y683" s="27"/>
      <c r="Z683" s="28" t="s">
        <v>57</v>
      </c>
      <c r="AA683" s="36">
        <f t="shared" si="254"/>
        <v>0.34</v>
      </c>
      <c r="AB683" s="36">
        <f t="shared" si="255"/>
        <v>0</v>
      </c>
      <c r="AC683" s="36">
        <f t="shared" si="256"/>
        <v>1</v>
      </c>
      <c r="AD683" s="37">
        <v>0.38737915471360168</v>
      </c>
      <c r="AE683" s="37">
        <v>0.39278872479803462</v>
      </c>
      <c r="AF683" s="37"/>
      <c r="AG683" s="37">
        <v>0.32666262771628707</v>
      </c>
    </row>
    <row r="684" spans="1:33" x14ac:dyDescent="0.3">
      <c r="A684" s="47"/>
      <c r="B684" s="47"/>
      <c r="C684" s="47"/>
      <c r="D684" s="26">
        <v>7</v>
      </c>
      <c r="E684" s="26">
        <v>1.8</v>
      </c>
      <c r="F684" s="26">
        <v>20</v>
      </c>
      <c r="G684" s="26">
        <v>5</v>
      </c>
      <c r="H684" s="26">
        <v>0.25</v>
      </c>
      <c r="I684" s="26" t="s">
        <v>57</v>
      </c>
      <c r="J684" s="26" t="s">
        <v>57</v>
      </c>
      <c r="K684" s="35">
        <f t="shared" si="259"/>
        <v>0.99456099456099467</v>
      </c>
      <c r="L684" s="26">
        <v>0.16</v>
      </c>
      <c r="M684" s="27">
        <v>0.99</v>
      </c>
      <c r="N684" s="27">
        <f t="shared" si="233"/>
        <v>0.98623000000000005</v>
      </c>
      <c r="O684" s="27">
        <f t="shared" si="234"/>
        <v>1.192748880379199</v>
      </c>
      <c r="P684" s="31">
        <f t="shared" si="260"/>
        <v>0.1593907070707071</v>
      </c>
      <c r="Q684" s="27">
        <f t="shared" si="236"/>
        <v>0</v>
      </c>
      <c r="R684" s="27">
        <f t="shared" si="237"/>
        <v>1</v>
      </c>
      <c r="S684" s="28">
        <f t="shared" si="249"/>
        <v>20</v>
      </c>
      <c r="T684" s="28">
        <f t="shared" si="238"/>
        <v>0.13363308043519903</v>
      </c>
      <c r="U684" s="27">
        <f t="shared" si="239"/>
        <v>0.21540970583244634</v>
      </c>
      <c r="V684" s="26">
        <v>0</v>
      </c>
      <c r="W684" s="28">
        <f t="shared" si="250"/>
        <v>1.6119489660114674</v>
      </c>
      <c r="X684" s="27"/>
      <c r="Y684" s="27"/>
      <c r="Z684" s="28" t="s">
        <v>57</v>
      </c>
      <c r="AA684" s="36">
        <f t="shared" si="254"/>
        <v>0.4</v>
      </c>
      <c r="AB684" s="36">
        <f t="shared" si="255"/>
        <v>0</v>
      </c>
      <c r="AC684" s="36">
        <f t="shared" si="256"/>
        <v>1</v>
      </c>
      <c r="AD684" s="37">
        <v>0.29593507144452597</v>
      </c>
      <c r="AE684" s="37">
        <v>0.36403242757805582</v>
      </c>
      <c r="AF684" s="37"/>
      <c r="AG684" s="37">
        <v>0.29687650085507111</v>
      </c>
    </row>
    <row r="685" spans="1:33" x14ac:dyDescent="0.3">
      <c r="A685" s="47"/>
      <c r="B685" s="47"/>
      <c r="C685" s="47"/>
      <c r="D685" s="26">
        <v>7</v>
      </c>
      <c r="E685" s="26">
        <v>9.5</v>
      </c>
      <c r="F685" s="26">
        <v>10</v>
      </c>
      <c r="G685" s="26">
        <v>5</v>
      </c>
      <c r="H685" s="26">
        <v>0.25</v>
      </c>
      <c r="I685" s="26" t="s">
        <v>57</v>
      </c>
      <c r="J685" s="26" t="s">
        <v>57</v>
      </c>
      <c r="K685" s="35">
        <f t="shared" si="259"/>
        <v>1.6906170752324599</v>
      </c>
      <c r="L685" s="26">
        <v>0.25</v>
      </c>
      <c r="M685" s="27">
        <v>0.91</v>
      </c>
      <c r="N685" s="27">
        <f t="shared" si="233"/>
        <v>0.92034999999999989</v>
      </c>
      <c r="O685" s="27">
        <f t="shared" si="234"/>
        <v>1.192748880379199</v>
      </c>
      <c r="P685" s="31">
        <f t="shared" si="260"/>
        <v>0.25284340659340659</v>
      </c>
      <c r="Q685" s="27">
        <f t="shared" si="236"/>
        <v>0</v>
      </c>
      <c r="R685" s="27">
        <f t="shared" si="237"/>
        <v>1</v>
      </c>
      <c r="S685" s="28">
        <f t="shared" si="249"/>
        <v>10</v>
      </c>
      <c r="T685" s="28">
        <f t="shared" si="238"/>
        <v>0.21198377190094075</v>
      </c>
      <c r="U685" s="27">
        <f t="shared" si="239"/>
        <v>0.11311886202492621</v>
      </c>
      <c r="V685" s="26">
        <v>0</v>
      </c>
      <c r="W685" s="28">
        <f t="shared" si="250"/>
        <v>0.53362038523300859</v>
      </c>
      <c r="X685" s="27"/>
      <c r="Y685" s="27"/>
      <c r="Z685" s="28" t="s">
        <v>57</v>
      </c>
      <c r="AA685" s="36">
        <f t="shared" si="254"/>
        <v>0.2</v>
      </c>
      <c r="AB685" s="36">
        <f t="shared" si="255"/>
        <v>0</v>
      </c>
      <c r="AC685" s="36">
        <f t="shared" si="256"/>
        <v>0</v>
      </c>
      <c r="AD685" s="37">
        <v>0.81546069417661038</v>
      </c>
      <c r="AE685" s="37">
        <v>0.77448895166965848</v>
      </c>
      <c r="AF685" s="37"/>
      <c r="AG685" s="37">
        <v>0.62603412526548541</v>
      </c>
    </row>
    <row r="686" spans="1:33" x14ac:dyDescent="0.3">
      <c r="A686" s="47"/>
      <c r="B686" s="47"/>
      <c r="C686" s="47"/>
      <c r="D686" s="26">
        <v>7</v>
      </c>
      <c r="E686" s="26">
        <v>3.4</v>
      </c>
      <c r="F686" s="26">
        <v>31</v>
      </c>
      <c r="G686" s="26">
        <v>3</v>
      </c>
      <c r="H686" s="26">
        <v>0.25</v>
      </c>
      <c r="I686" s="26" t="s">
        <v>57</v>
      </c>
      <c r="J686" s="26" t="s">
        <v>57</v>
      </c>
      <c r="K686" s="35">
        <f t="shared" si="259"/>
        <v>1.1930926216640503</v>
      </c>
      <c r="L686" s="26">
        <v>0.19</v>
      </c>
      <c r="M686" s="27">
        <v>0.98</v>
      </c>
      <c r="N686" s="27">
        <f t="shared" si="233"/>
        <v>0.97399000000000002</v>
      </c>
      <c r="O686" s="27">
        <f t="shared" si="234"/>
        <v>1.192748880379199</v>
      </c>
      <c r="P686" s="31">
        <f t="shared" si="260"/>
        <v>0.18883479591836738</v>
      </c>
      <c r="Q686" s="27">
        <f t="shared" si="236"/>
        <v>0</v>
      </c>
      <c r="R686" s="27">
        <f t="shared" si="237"/>
        <v>1</v>
      </c>
      <c r="S686" s="28">
        <f t="shared" si="249"/>
        <v>31</v>
      </c>
      <c r="T686" s="28">
        <f t="shared" si="238"/>
        <v>0.15831898820004173</v>
      </c>
      <c r="U686" s="27">
        <f t="shared" si="239"/>
        <v>0.55835970964020942</v>
      </c>
      <c r="V686" s="26">
        <v>0</v>
      </c>
      <c r="W686" s="28">
        <f t="shared" si="250"/>
        <v>5</v>
      </c>
      <c r="X686" s="27"/>
      <c r="Y686" s="27"/>
      <c r="Z686" s="28" t="s">
        <v>57</v>
      </c>
      <c r="AA686" s="36">
        <f t="shared" si="254"/>
        <v>0.62</v>
      </c>
      <c r="AB686" s="36">
        <f t="shared" si="255"/>
        <v>0</v>
      </c>
      <c r="AC686" s="36">
        <f t="shared" si="256"/>
        <v>1</v>
      </c>
      <c r="AD686" s="37">
        <v>0.35778584614351339</v>
      </c>
      <c r="AE686" s="37">
        <v>0.3237197419737306</v>
      </c>
      <c r="AF686" s="37"/>
      <c r="AG686" s="37">
        <v>0.42698872682077643</v>
      </c>
    </row>
    <row r="687" spans="1:33" x14ac:dyDescent="0.3">
      <c r="A687" s="47"/>
      <c r="B687" s="47"/>
      <c r="C687" s="47"/>
      <c r="D687" s="26">
        <v>7</v>
      </c>
      <c r="E687" s="26">
        <v>6.4</v>
      </c>
      <c r="F687" s="26">
        <v>19</v>
      </c>
      <c r="G687" s="26">
        <v>2</v>
      </c>
      <c r="H687" s="26">
        <v>0.25</v>
      </c>
      <c r="I687" s="26" t="s">
        <v>57</v>
      </c>
      <c r="J687" s="26" t="s">
        <v>57</v>
      </c>
      <c r="K687" s="35">
        <f t="shared" si="259"/>
        <v>1.6025641025641026</v>
      </c>
      <c r="L687" s="26">
        <v>0.25</v>
      </c>
      <c r="M687" s="27">
        <v>0.96</v>
      </c>
      <c r="N687" s="27">
        <f t="shared" si="233"/>
        <v>0.95104</v>
      </c>
      <c r="O687" s="27">
        <f t="shared" si="234"/>
        <v>1.192748880379199</v>
      </c>
      <c r="P687" s="31">
        <f t="shared" si="260"/>
        <v>0.24766666666666667</v>
      </c>
      <c r="Q687" s="27">
        <f t="shared" si="236"/>
        <v>0</v>
      </c>
      <c r="R687" s="27">
        <f t="shared" si="237"/>
        <v>1</v>
      </c>
      <c r="S687" s="28">
        <f t="shared" si="249"/>
        <v>19</v>
      </c>
      <c r="T687" s="28">
        <f t="shared" si="238"/>
        <v>0.20764359601656338</v>
      </c>
      <c r="U687" s="27">
        <f t="shared" si="239"/>
        <v>0.20331279446037256</v>
      </c>
      <c r="V687" s="26">
        <v>0</v>
      </c>
      <c r="W687" s="28">
        <f t="shared" si="250"/>
        <v>0.97914310077809796</v>
      </c>
      <c r="X687" s="27"/>
      <c r="Y687" s="27"/>
      <c r="Z687" s="28" t="s">
        <v>57</v>
      </c>
      <c r="AA687" s="36">
        <f t="shared" si="254"/>
        <v>0.38</v>
      </c>
      <c r="AB687" s="36">
        <f t="shared" si="255"/>
        <v>0</v>
      </c>
      <c r="AC687" s="36">
        <f t="shared" si="256"/>
        <v>0</v>
      </c>
      <c r="AD687" s="37">
        <v>0.36103919486795383</v>
      </c>
      <c r="AE687" s="37">
        <v>0.34263417353015341</v>
      </c>
      <c r="AF687" s="37"/>
      <c r="AG687" s="37">
        <v>0.34237157044886618</v>
      </c>
    </row>
    <row r="688" spans="1:33" x14ac:dyDescent="0.3">
      <c r="A688" s="47"/>
      <c r="B688" s="47"/>
      <c r="C688" s="47"/>
      <c r="D688" s="26">
        <v>7</v>
      </c>
      <c r="E688" s="26">
        <v>2</v>
      </c>
      <c r="F688" s="26">
        <v>22</v>
      </c>
      <c r="G688" s="26">
        <v>5</v>
      </c>
      <c r="H688" s="26">
        <v>0.25</v>
      </c>
      <c r="I688" s="26" t="s">
        <v>57</v>
      </c>
      <c r="J688" s="26" t="s">
        <v>57</v>
      </c>
      <c r="K688" s="35">
        <f t="shared" si="259"/>
        <v>1.118881118881119</v>
      </c>
      <c r="L688" s="26">
        <v>0.18</v>
      </c>
      <c r="M688" s="27">
        <v>0.99</v>
      </c>
      <c r="N688" s="27">
        <f t="shared" si="233"/>
        <v>0.98470000000000002</v>
      </c>
      <c r="O688" s="27">
        <f t="shared" si="234"/>
        <v>1.192748880379199</v>
      </c>
      <c r="P688" s="31">
        <f t="shared" si="260"/>
        <v>0.17903636363636366</v>
      </c>
      <c r="Q688" s="27">
        <f t="shared" si="236"/>
        <v>0</v>
      </c>
      <c r="R688" s="27">
        <f t="shared" si="237"/>
        <v>1</v>
      </c>
      <c r="S688" s="28">
        <f t="shared" si="249"/>
        <v>22</v>
      </c>
      <c r="T688" s="28">
        <f t="shared" si="238"/>
        <v>0.15010398800747093</v>
      </c>
      <c r="U688" s="27">
        <f t="shared" si="239"/>
        <v>0.24200829344830768</v>
      </c>
      <c r="V688" s="26">
        <v>0</v>
      </c>
      <c r="W688" s="28">
        <f t="shared" si="250"/>
        <v>1.6122709107253201</v>
      </c>
      <c r="X688" s="27"/>
      <c r="Y688" s="27"/>
      <c r="Z688" s="28" t="s">
        <v>57</v>
      </c>
      <c r="AA688" s="36">
        <f t="shared" si="254"/>
        <v>0.44</v>
      </c>
      <c r="AB688" s="36">
        <f t="shared" si="255"/>
        <v>0</v>
      </c>
      <c r="AC688" s="36">
        <f t="shared" si="256"/>
        <v>1</v>
      </c>
      <c r="AD688" s="37">
        <v>0.11884908636103651</v>
      </c>
      <c r="AE688" s="37">
        <v>0.16230890248423666</v>
      </c>
      <c r="AF688" s="37"/>
      <c r="AG688" s="37">
        <v>0.1210503898602769</v>
      </c>
    </row>
    <row r="689" spans="1:33" x14ac:dyDescent="0.3">
      <c r="A689" s="47"/>
      <c r="B689" s="47"/>
      <c r="C689" s="47"/>
      <c r="D689" s="26">
        <v>7</v>
      </c>
      <c r="E689" s="26">
        <v>1.8</v>
      </c>
      <c r="F689" s="26">
        <v>13</v>
      </c>
      <c r="G689" s="26">
        <v>5</v>
      </c>
      <c r="H689" s="26">
        <v>0.25</v>
      </c>
      <c r="I689" s="26" t="s">
        <v>57</v>
      </c>
      <c r="J689" s="26" t="s">
        <v>57</v>
      </c>
      <c r="K689" s="35">
        <f t="shared" si="259"/>
        <v>1.0567210567210568</v>
      </c>
      <c r="L689" s="26">
        <v>0.17</v>
      </c>
      <c r="M689" s="27">
        <v>0.99</v>
      </c>
      <c r="N689" s="27">
        <f t="shared" si="233"/>
        <v>0.98623000000000005</v>
      </c>
      <c r="O689" s="27">
        <f t="shared" si="234"/>
        <v>1.192748880379199</v>
      </c>
      <c r="P689" s="31">
        <f t="shared" si="260"/>
        <v>0.16935262626262629</v>
      </c>
      <c r="Q689" s="27">
        <f t="shared" si="236"/>
        <v>0</v>
      </c>
      <c r="R689" s="27">
        <f t="shared" si="237"/>
        <v>1</v>
      </c>
      <c r="S689" s="28">
        <f t="shared" si="249"/>
        <v>13</v>
      </c>
      <c r="T689" s="28">
        <f t="shared" si="238"/>
        <v>0.14198514796239897</v>
      </c>
      <c r="U689" s="27">
        <f t="shared" si="239"/>
        <v>0.14054799697656839</v>
      </c>
      <c r="V689" s="26">
        <v>0</v>
      </c>
      <c r="W689" s="28">
        <f t="shared" si="250"/>
        <v>0.98987815974800986</v>
      </c>
      <c r="X689" s="27"/>
      <c r="Y689" s="27"/>
      <c r="Z689" s="28" t="s">
        <v>57</v>
      </c>
      <c r="AA689" s="36">
        <f t="shared" si="254"/>
        <v>0.26</v>
      </c>
      <c r="AB689" s="36">
        <f t="shared" si="255"/>
        <v>0</v>
      </c>
      <c r="AC689" s="36">
        <f t="shared" si="256"/>
        <v>0</v>
      </c>
      <c r="AD689" s="37">
        <v>0.57130530387500633</v>
      </c>
      <c r="AE689" s="37">
        <v>0.54122903738320483</v>
      </c>
      <c r="AF689" s="37"/>
      <c r="AG689" s="37">
        <v>0.46848366646032513</v>
      </c>
    </row>
    <row r="690" spans="1:33" x14ac:dyDescent="0.3">
      <c r="A690" s="47"/>
      <c r="B690" s="47"/>
      <c r="C690" s="47"/>
      <c r="D690" s="26">
        <v>7</v>
      </c>
      <c r="E690" s="26">
        <v>1.7</v>
      </c>
      <c r="F690" s="26">
        <v>6</v>
      </c>
      <c r="G690" s="26">
        <v>5</v>
      </c>
      <c r="H690" s="26">
        <v>0.25</v>
      </c>
      <c r="I690" s="26" t="s">
        <v>57</v>
      </c>
      <c r="J690" s="26" t="s">
        <v>57</v>
      </c>
      <c r="K690" s="35">
        <f t="shared" si="259"/>
        <v>1.0567210567210568</v>
      </c>
      <c r="L690" s="26">
        <v>0.17</v>
      </c>
      <c r="M690" s="27">
        <v>0.99</v>
      </c>
      <c r="N690" s="27">
        <f t="shared" si="233"/>
        <v>0.98699499999999996</v>
      </c>
      <c r="O690" s="27">
        <f t="shared" si="234"/>
        <v>1.192748880379199</v>
      </c>
      <c r="P690" s="31">
        <f t="shared" si="260"/>
        <v>0.16948398989898991</v>
      </c>
      <c r="Q690" s="27">
        <f t="shared" si="236"/>
        <v>0</v>
      </c>
      <c r="R690" s="27">
        <f t="shared" si="237"/>
        <v>1</v>
      </c>
      <c r="S690" s="28">
        <f t="shared" si="249"/>
        <v>6</v>
      </c>
      <c r="T690" s="28">
        <f t="shared" si="238"/>
        <v>0.14209528316229272</v>
      </c>
      <c r="U690" s="27">
        <f t="shared" si="239"/>
        <v>7.9693877551020392E-2</v>
      </c>
      <c r="V690" s="26">
        <v>1</v>
      </c>
      <c r="W690" s="28">
        <f t="shared" si="250"/>
        <v>0.56084815609254823</v>
      </c>
      <c r="X690" s="27"/>
      <c r="Y690" s="27"/>
      <c r="Z690" s="28" t="s">
        <v>57</v>
      </c>
      <c r="AA690" s="36">
        <f t="shared" si="254"/>
        <v>0.12</v>
      </c>
      <c r="AB690" s="36">
        <f t="shared" si="255"/>
        <v>1</v>
      </c>
      <c r="AC690" s="36">
        <f t="shared" si="256"/>
        <v>0</v>
      </c>
      <c r="AD690" s="37">
        <v>0.7647754932288372</v>
      </c>
      <c r="AE690" s="37">
        <v>0.79756527856180581</v>
      </c>
      <c r="AF690" s="37"/>
      <c r="AG690" s="37">
        <v>0.65254418286813265</v>
      </c>
    </row>
    <row r="691" spans="1:33" x14ac:dyDescent="0.3">
      <c r="A691" s="47"/>
      <c r="B691" s="47"/>
      <c r="C691" s="47"/>
      <c r="D691" s="26">
        <v>7</v>
      </c>
      <c r="E691" s="26">
        <v>4</v>
      </c>
      <c r="F691" s="26">
        <v>24</v>
      </c>
      <c r="G691" s="26">
        <v>8</v>
      </c>
      <c r="H691" s="26">
        <v>0.25</v>
      </c>
      <c r="I691" s="26" t="s">
        <v>57</v>
      </c>
      <c r="J691" s="26" t="s">
        <v>57</v>
      </c>
      <c r="K691" s="35">
        <f t="shared" si="259"/>
        <v>1.2053925455987313</v>
      </c>
      <c r="L691" s="26">
        <v>0.19</v>
      </c>
      <c r="M691" s="27">
        <v>0.97</v>
      </c>
      <c r="N691" s="27">
        <f t="shared" si="233"/>
        <v>0.96940000000000004</v>
      </c>
      <c r="O691" s="27">
        <f t="shared" si="234"/>
        <v>1.192748880379199</v>
      </c>
      <c r="P691" s="31">
        <f t="shared" si="260"/>
        <v>0.18988247422680415</v>
      </c>
      <c r="Q691" s="27">
        <f t="shared" si="236"/>
        <v>0.29857025909289908</v>
      </c>
      <c r="R691" s="27">
        <f t="shared" si="237"/>
        <v>1.0126274169979694</v>
      </c>
      <c r="S691" s="28">
        <f t="shared" si="249"/>
        <v>24.601628267044163</v>
      </c>
      <c r="T691" s="28">
        <f t="shared" si="238"/>
        <v>0.1591973611129584</v>
      </c>
      <c r="U691" s="27">
        <f t="shared" si="239"/>
        <v>0.2842260781762615</v>
      </c>
      <c r="V691" s="26">
        <v>1</v>
      </c>
      <c r="W691" s="28">
        <f t="shared" si="250"/>
        <v>1.7853692811816713</v>
      </c>
      <c r="X691" s="27"/>
      <c r="Y691" s="27"/>
      <c r="Z691" s="28" t="s">
        <v>57</v>
      </c>
      <c r="AA691" s="36">
        <f t="shared" si="254"/>
        <v>0.49203256534088324</v>
      </c>
      <c r="AB691" s="36">
        <f t="shared" si="255"/>
        <v>0</v>
      </c>
      <c r="AC691" s="36">
        <f t="shared" si="256"/>
        <v>0</v>
      </c>
      <c r="AD691" s="37">
        <v>0.23626838840988196</v>
      </c>
      <c r="AE691" s="37">
        <v>0.20818072030992144</v>
      </c>
      <c r="AF691" s="37"/>
      <c r="AG691" s="37">
        <v>0.20362125006721271</v>
      </c>
    </row>
    <row r="692" spans="1:33" x14ac:dyDescent="0.3">
      <c r="A692" s="47"/>
      <c r="B692" s="47"/>
      <c r="C692" s="47"/>
      <c r="D692" s="26">
        <v>7</v>
      </c>
      <c r="E692" s="26">
        <v>7.2</v>
      </c>
      <c r="F692" s="26">
        <v>5</v>
      </c>
      <c r="G692" s="26">
        <v>7</v>
      </c>
      <c r="H692" s="26">
        <v>0.25</v>
      </c>
      <c r="I692" s="26" t="s">
        <v>57</v>
      </c>
      <c r="J692" s="26" t="s">
        <v>57</v>
      </c>
      <c r="K692" s="35">
        <f t="shared" si="259"/>
        <v>1.4251012145748989</v>
      </c>
      <c r="L692" s="26">
        <v>0.22</v>
      </c>
      <c r="M692" s="27">
        <v>0.95</v>
      </c>
      <c r="N692" s="27">
        <f t="shared" si="233"/>
        <v>0.94491999999999998</v>
      </c>
      <c r="O692" s="27">
        <f t="shared" si="234"/>
        <v>1.192748880379199</v>
      </c>
      <c r="P692" s="31">
        <f t="shared" si="260"/>
        <v>0.21882357894736845</v>
      </c>
      <c r="Q692" s="27">
        <f t="shared" si="236"/>
        <v>0.12032594375897732</v>
      </c>
      <c r="R692" s="27">
        <f t="shared" si="237"/>
        <v>1.008520259177452</v>
      </c>
      <c r="S692" s="28">
        <f t="shared" si="249"/>
        <v>5.1629272396462369</v>
      </c>
      <c r="T692" s="28">
        <f t="shared" si="238"/>
        <v>0.18346156726451926</v>
      </c>
      <c r="U692" s="27">
        <f t="shared" si="239"/>
        <v>7.3276404079009705E-2</v>
      </c>
      <c r="V692" s="26">
        <v>1</v>
      </c>
      <c r="W692" s="28">
        <f t="shared" si="250"/>
        <v>0.3994101062777799</v>
      </c>
      <c r="X692" s="27"/>
      <c r="Y692" s="27"/>
      <c r="Z692" s="28" t="s">
        <v>57</v>
      </c>
      <c r="AA692" s="36">
        <f t="shared" si="254"/>
        <v>0.10325854479292473</v>
      </c>
      <c r="AB692" s="36">
        <f t="shared" si="255"/>
        <v>1</v>
      </c>
      <c r="AC692" s="36">
        <f t="shared" si="256"/>
        <v>0</v>
      </c>
      <c r="AD692" s="37">
        <v>0.9809791842657597</v>
      </c>
      <c r="AE692" s="37">
        <v>0.93514543632108083</v>
      </c>
      <c r="AF692" s="37"/>
      <c r="AG692" s="37">
        <v>0.91717495022199758</v>
      </c>
    </row>
    <row r="693" spans="1:33" x14ac:dyDescent="0.3">
      <c r="A693" s="47"/>
      <c r="B693" s="47"/>
      <c r="C693" s="47"/>
      <c r="D693" s="26">
        <v>7</v>
      </c>
      <c r="E693" s="26">
        <v>5.3</v>
      </c>
      <c r="F693" s="26">
        <v>12</v>
      </c>
      <c r="G693" s="26">
        <v>5</v>
      </c>
      <c r="H693" s="26">
        <v>0.25</v>
      </c>
      <c r="I693" s="26" t="s">
        <v>57</v>
      </c>
      <c r="J693" s="26" t="s">
        <v>57</v>
      </c>
      <c r="K693" s="35">
        <f t="shared" si="259"/>
        <v>1.3957176843774783</v>
      </c>
      <c r="L693" s="26">
        <v>0.22</v>
      </c>
      <c r="M693" s="27">
        <v>0.97</v>
      </c>
      <c r="N693" s="27">
        <f t="shared" si="233"/>
        <v>0.95945499999999995</v>
      </c>
      <c r="O693" s="27">
        <f t="shared" si="234"/>
        <v>1.192748880379199</v>
      </c>
      <c r="P693" s="31">
        <f t="shared" si="260"/>
        <v>0.21760835051546393</v>
      </c>
      <c r="Q693" s="27">
        <f t="shared" si="236"/>
        <v>0</v>
      </c>
      <c r="R693" s="27">
        <f t="shared" si="237"/>
        <v>1</v>
      </c>
      <c r="S693" s="28">
        <f t="shared" si="249"/>
        <v>12</v>
      </c>
      <c r="T693" s="28">
        <f t="shared" si="238"/>
        <v>0.18244272042098403</v>
      </c>
      <c r="U693" s="27">
        <f t="shared" si="239"/>
        <v>0.1311799816345271</v>
      </c>
      <c r="V693" s="26">
        <v>1</v>
      </c>
      <c r="W693" s="28">
        <f t="shared" si="250"/>
        <v>0.7190200920696157</v>
      </c>
      <c r="X693" s="27"/>
      <c r="Y693" s="27"/>
      <c r="Z693" s="28" t="s">
        <v>57</v>
      </c>
      <c r="AA693" s="36">
        <f t="shared" si="254"/>
        <v>0.24</v>
      </c>
      <c r="AB693" s="36">
        <f t="shared" si="255"/>
        <v>1</v>
      </c>
      <c r="AC693" s="36">
        <f t="shared" si="256"/>
        <v>0</v>
      </c>
      <c r="AD693" s="37">
        <v>0.77941132151254622</v>
      </c>
      <c r="AE693" s="37">
        <v>0.7871846325028109</v>
      </c>
      <c r="AF693" s="37"/>
      <c r="AG693" s="37">
        <v>0.61192416882217604</v>
      </c>
    </row>
    <row r="694" spans="1:33" x14ac:dyDescent="0.3">
      <c r="A694" s="47"/>
      <c r="B694" s="47"/>
      <c r="C694" s="47"/>
      <c r="D694" s="26">
        <v>7</v>
      </c>
      <c r="E694" s="26">
        <v>4</v>
      </c>
      <c r="F694" s="26">
        <v>17</v>
      </c>
      <c r="G694" s="26">
        <v>5</v>
      </c>
      <c r="H694" s="26">
        <v>0.25</v>
      </c>
      <c r="I694" s="26" t="s">
        <v>57</v>
      </c>
      <c r="J694" s="26" t="s">
        <v>57</v>
      </c>
      <c r="K694" s="35">
        <f t="shared" si="259"/>
        <v>1.2688342585249803</v>
      </c>
      <c r="L694" s="26">
        <v>0.2</v>
      </c>
      <c r="M694" s="27">
        <v>0.97</v>
      </c>
      <c r="N694" s="27">
        <f t="shared" si="233"/>
        <v>0.96940000000000004</v>
      </c>
      <c r="O694" s="27">
        <f t="shared" si="234"/>
        <v>1.192748880379199</v>
      </c>
      <c r="P694" s="31">
        <f t="shared" si="260"/>
        <v>0.19987628865979387</v>
      </c>
      <c r="Q694" s="27">
        <f t="shared" si="236"/>
        <v>0</v>
      </c>
      <c r="R694" s="27">
        <f t="shared" si="237"/>
        <v>1</v>
      </c>
      <c r="S694" s="28">
        <f t="shared" si="249"/>
        <v>17</v>
      </c>
      <c r="T694" s="28">
        <f t="shared" si="238"/>
        <v>0.16757616959258781</v>
      </c>
      <c r="U694" s="27">
        <f t="shared" si="239"/>
        <v>0.18083112110296912</v>
      </c>
      <c r="V694" s="26">
        <v>1</v>
      </c>
      <c r="W694" s="28">
        <f t="shared" si="250"/>
        <v>1.0790980695083723</v>
      </c>
      <c r="X694" s="27"/>
      <c r="Y694" s="27"/>
      <c r="Z694" s="28" t="s">
        <v>57</v>
      </c>
      <c r="AA694" s="36">
        <f t="shared" si="254"/>
        <v>0.34</v>
      </c>
      <c r="AB694" s="36">
        <f t="shared" si="255"/>
        <v>0</v>
      </c>
      <c r="AC694" s="36">
        <f t="shared" si="256"/>
        <v>0</v>
      </c>
      <c r="AD694" s="37">
        <v>0.36787183583269123</v>
      </c>
      <c r="AE694" s="37">
        <v>0.33761603647747701</v>
      </c>
      <c r="AF694" s="37"/>
      <c r="AG694" s="37">
        <v>0.27164653597928579</v>
      </c>
    </row>
    <row r="695" spans="1:33" x14ac:dyDescent="0.3">
      <c r="A695" s="47"/>
      <c r="B695" s="47"/>
      <c r="C695" s="47"/>
      <c r="D695" s="26">
        <v>7</v>
      </c>
      <c r="E695" s="26">
        <v>5.6</v>
      </c>
      <c r="F695" s="26">
        <v>15</v>
      </c>
      <c r="G695" s="26">
        <v>2</v>
      </c>
      <c r="H695" s="26">
        <v>0.25</v>
      </c>
      <c r="I695" s="26" t="s">
        <v>57</v>
      </c>
      <c r="J695" s="26" t="s">
        <v>57</v>
      </c>
      <c r="K695" s="35">
        <f t="shared" si="259"/>
        <v>1.6025641025641026</v>
      </c>
      <c r="L695" s="26">
        <v>0.25</v>
      </c>
      <c r="M695" s="27">
        <v>0.96</v>
      </c>
      <c r="N695" s="27">
        <f t="shared" si="233"/>
        <v>0.95716000000000001</v>
      </c>
      <c r="O695" s="27">
        <f t="shared" si="234"/>
        <v>1.192748880379199</v>
      </c>
      <c r="P695" s="31">
        <f t="shared" si="260"/>
        <v>0.24926041666666668</v>
      </c>
      <c r="Q695" s="27">
        <f t="shared" si="236"/>
        <v>0</v>
      </c>
      <c r="R695" s="27">
        <f t="shared" si="237"/>
        <v>1</v>
      </c>
      <c r="S695" s="28">
        <f t="shared" si="249"/>
        <v>15</v>
      </c>
      <c r="T695" s="28">
        <f t="shared" si="238"/>
        <v>0.20897979513292164</v>
      </c>
      <c r="U695" s="27">
        <f t="shared" si="239"/>
        <v>0.16005761445032698</v>
      </c>
      <c r="V695" s="26">
        <v>1</v>
      </c>
      <c r="W695" s="28">
        <f t="shared" si="250"/>
        <v>0.76589994907652348</v>
      </c>
      <c r="X695" s="27"/>
      <c r="Y695" s="27"/>
      <c r="Z695" s="28" t="s">
        <v>57</v>
      </c>
      <c r="AA695" s="36">
        <f t="shared" si="254"/>
        <v>0.3</v>
      </c>
      <c r="AB695" s="36">
        <f t="shared" si="255"/>
        <v>1</v>
      </c>
      <c r="AC695" s="36">
        <f t="shared" si="256"/>
        <v>0</v>
      </c>
      <c r="AD695" s="37">
        <v>0.55706243435880731</v>
      </c>
      <c r="AE695" s="37">
        <v>0.62267310649413965</v>
      </c>
      <c r="AF695" s="37"/>
      <c r="AG695" s="37">
        <v>0.467800561675074</v>
      </c>
    </row>
    <row r="696" spans="1:33" x14ac:dyDescent="0.3">
      <c r="A696" s="47"/>
      <c r="B696" s="47"/>
      <c r="C696" s="47"/>
      <c r="D696" s="26">
        <v>7</v>
      </c>
      <c r="E696" s="26">
        <v>4.9000000000000004</v>
      </c>
      <c r="F696" s="26">
        <v>19</v>
      </c>
      <c r="G696" s="26">
        <v>5</v>
      </c>
      <c r="H696" s="26">
        <v>0.25</v>
      </c>
      <c r="I696" s="26" t="s">
        <v>57</v>
      </c>
      <c r="J696" s="26" t="s">
        <v>57</v>
      </c>
      <c r="K696" s="35">
        <f t="shared" si="259"/>
        <v>1.5226011102299764</v>
      </c>
      <c r="L696" s="26">
        <v>0.24</v>
      </c>
      <c r="M696" s="27">
        <v>0.97</v>
      </c>
      <c r="N696" s="27">
        <f t="shared" si="233"/>
        <v>0.96251500000000001</v>
      </c>
      <c r="O696" s="27">
        <f t="shared" si="234"/>
        <v>1.192748880379199</v>
      </c>
      <c r="P696" s="31">
        <f t="shared" si="260"/>
        <v>0.23814804123711344</v>
      </c>
      <c r="Q696" s="27">
        <f t="shared" si="236"/>
        <v>0</v>
      </c>
      <c r="R696" s="27">
        <f t="shared" si="237"/>
        <v>1</v>
      </c>
      <c r="S696" s="28">
        <f t="shared" si="249"/>
        <v>19</v>
      </c>
      <c r="T696" s="28">
        <f t="shared" si="238"/>
        <v>0.19966318573395045</v>
      </c>
      <c r="U696" s="27">
        <f t="shared" si="239"/>
        <v>0.20331279446037256</v>
      </c>
      <c r="V696" s="26">
        <v>1</v>
      </c>
      <c r="W696" s="28">
        <f t="shared" si="250"/>
        <v>1.0182788264797358</v>
      </c>
      <c r="X696" s="27"/>
      <c r="Y696" s="27"/>
      <c r="Z696" s="28" t="s">
        <v>57</v>
      </c>
      <c r="AA696" s="36">
        <f t="shared" si="254"/>
        <v>0.38</v>
      </c>
      <c r="AB696" s="36">
        <f t="shared" si="255"/>
        <v>0</v>
      </c>
      <c r="AC696" s="36">
        <f t="shared" si="256"/>
        <v>0</v>
      </c>
      <c r="AD696" s="37">
        <v>0.33355563172707858</v>
      </c>
      <c r="AE696" s="37">
        <v>0.32912852069524712</v>
      </c>
      <c r="AF696" s="37"/>
      <c r="AG696" s="37">
        <v>0.22621213437294815</v>
      </c>
    </row>
    <row r="697" spans="1:33" x14ac:dyDescent="0.3">
      <c r="A697" s="47"/>
      <c r="B697" s="47"/>
      <c r="C697" s="47"/>
      <c r="D697" s="26">
        <v>7</v>
      </c>
      <c r="E697" s="26">
        <v>9.5</v>
      </c>
      <c r="F697" s="26">
        <v>16</v>
      </c>
      <c r="G697" s="26">
        <v>30</v>
      </c>
      <c r="H697" s="26">
        <v>0.25</v>
      </c>
      <c r="I697" s="26" t="s">
        <v>57</v>
      </c>
      <c r="J697" s="26" t="s">
        <v>57</v>
      </c>
      <c r="K697" s="35">
        <f t="shared" si="259"/>
        <v>1.6906170752324599</v>
      </c>
      <c r="L697" s="26">
        <v>0.25</v>
      </c>
      <c r="M697" s="27">
        <v>0.91</v>
      </c>
      <c r="N697" s="27">
        <f t="shared" si="233"/>
        <v>0.92034999999999989</v>
      </c>
      <c r="O697" s="27">
        <f t="shared" si="234"/>
        <v>1.192748880379199</v>
      </c>
      <c r="P697" s="31">
        <f t="shared" si="260"/>
        <v>0.25284340659340659</v>
      </c>
      <c r="Q697" s="27">
        <f t="shared" si="236"/>
        <v>4.7062381229592694</v>
      </c>
      <c r="R697" s="27">
        <f t="shared" si="237"/>
        <v>1.1543167672515497</v>
      </c>
      <c r="S697" s="28">
        <f t="shared" si="249"/>
        <v>23.175306398984066</v>
      </c>
      <c r="T697" s="28">
        <f t="shared" si="238"/>
        <v>0.21198377190094075</v>
      </c>
      <c r="U697" s="27">
        <f t="shared" si="239"/>
        <v>0.25970311149797393</v>
      </c>
      <c r="V697" s="26">
        <v>0</v>
      </c>
      <c r="W697" s="28">
        <f t="shared" si="250"/>
        <v>1.2251084560347019</v>
      </c>
      <c r="X697" s="27"/>
      <c r="Y697" s="27"/>
      <c r="Z697" s="28" t="s">
        <v>57</v>
      </c>
      <c r="AA697" s="36">
        <f t="shared" si="254"/>
        <v>0.46350612797968133</v>
      </c>
      <c r="AB697" s="36">
        <f t="shared" si="255"/>
        <v>0</v>
      </c>
      <c r="AC697" s="36">
        <f t="shared" si="256"/>
        <v>1</v>
      </c>
      <c r="AD697" s="37"/>
      <c r="AE697" s="37">
        <v>0.23821435953757245</v>
      </c>
      <c r="AF697" s="37"/>
      <c r="AG697" s="37">
        <v>0.27422404235485148</v>
      </c>
    </row>
    <row r="698" spans="1:33" x14ac:dyDescent="0.3">
      <c r="A698" s="47"/>
      <c r="B698" s="47"/>
      <c r="C698" s="47"/>
      <c r="D698" s="26">
        <v>7</v>
      </c>
      <c r="E698" s="26">
        <v>1.5</v>
      </c>
      <c r="F698" s="26">
        <v>8</v>
      </c>
      <c r="G698" s="26">
        <v>35</v>
      </c>
      <c r="H698" s="26">
        <v>0.25</v>
      </c>
      <c r="I698" s="26" t="s">
        <v>57</v>
      </c>
      <c r="J698" s="26" t="s">
        <v>57</v>
      </c>
      <c r="K698" s="35">
        <f t="shared" si="259"/>
        <v>1.2432012432012434</v>
      </c>
      <c r="L698" s="26">
        <v>0.2</v>
      </c>
      <c r="M698" s="27">
        <v>0.99</v>
      </c>
      <c r="N698" s="27">
        <f t="shared" si="233"/>
        <v>0.98852499999999999</v>
      </c>
      <c r="O698" s="27">
        <f t="shared" si="234"/>
        <v>1.192748880379199</v>
      </c>
      <c r="P698" s="31">
        <f t="shared" si="260"/>
        <v>0.19970202020202021</v>
      </c>
      <c r="Q698" s="27">
        <f t="shared" si="236"/>
        <v>5</v>
      </c>
      <c r="R698" s="27">
        <f t="shared" si="237"/>
        <v>1.2</v>
      </c>
      <c r="S698" s="28">
        <f t="shared" si="249"/>
        <v>14.6</v>
      </c>
      <c r="T698" s="28">
        <f t="shared" si="238"/>
        <v>0.16743006301421209</v>
      </c>
      <c r="U698" s="27">
        <f t="shared" si="239"/>
        <v>0.15606511636518641</v>
      </c>
      <c r="V698" s="26">
        <v>1</v>
      </c>
      <c r="W698" s="28">
        <f t="shared" si="250"/>
        <v>0.93212123053396345</v>
      </c>
      <c r="X698" s="27"/>
      <c r="Y698" s="27"/>
      <c r="Z698" s="28" t="s">
        <v>57</v>
      </c>
      <c r="AA698" s="36">
        <f t="shared" si="254"/>
        <v>0.29199999999999998</v>
      </c>
      <c r="AB698" s="36">
        <f t="shared" si="255"/>
        <v>1</v>
      </c>
      <c r="AC698" s="36">
        <f t="shared" si="256"/>
        <v>0</v>
      </c>
      <c r="AD698" s="37"/>
      <c r="AE698" s="37">
        <v>0.65520823275994589</v>
      </c>
      <c r="AF698" s="37"/>
      <c r="AG698" s="37">
        <v>0.40900439448566317</v>
      </c>
    </row>
    <row r="699" spans="1:33" x14ac:dyDescent="0.3">
      <c r="A699" s="47"/>
      <c r="B699" s="47"/>
      <c r="C699" s="47"/>
      <c r="D699" s="26">
        <v>7</v>
      </c>
      <c r="E699" s="26">
        <v>9.5</v>
      </c>
      <c r="F699" s="26">
        <v>14</v>
      </c>
      <c r="G699" s="26">
        <v>27</v>
      </c>
      <c r="H699" s="26">
        <v>0.25</v>
      </c>
      <c r="I699" s="26" t="s">
        <v>57</v>
      </c>
      <c r="J699" s="26" t="s">
        <v>57</v>
      </c>
      <c r="K699" s="35">
        <f t="shared" si="259"/>
        <v>1.6906170752324599</v>
      </c>
      <c r="L699" s="26">
        <v>0.25</v>
      </c>
      <c r="M699" s="27">
        <v>0.91</v>
      </c>
      <c r="N699" s="27">
        <f t="shared" si="233"/>
        <v>0.92034999999999989</v>
      </c>
      <c r="O699" s="27">
        <f t="shared" si="234"/>
        <v>1.192748880379199</v>
      </c>
      <c r="P699" s="31">
        <f t="shared" si="260"/>
        <v>0.25284340659340659</v>
      </c>
      <c r="Q699" s="27">
        <f t="shared" si="236"/>
        <v>4.4788620104201051</v>
      </c>
      <c r="R699" s="27">
        <f t="shared" si="237"/>
        <v>1.1302961154130791</v>
      </c>
      <c r="S699" s="28">
        <f t="shared" si="249"/>
        <v>20.303007626203211</v>
      </c>
      <c r="T699" s="28">
        <f t="shared" si="238"/>
        <v>0.21198377190094075</v>
      </c>
      <c r="U699" s="27">
        <f t="shared" si="239"/>
        <v>0.21921413587469965</v>
      </c>
      <c r="V699" s="26">
        <v>1</v>
      </c>
      <c r="W699" s="28">
        <f t="shared" si="250"/>
        <v>1.0341081013368212</v>
      </c>
      <c r="X699" s="27"/>
      <c r="Y699" s="27"/>
      <c r="Z699" s="28" t="s">
        <v>57</v>
      </c>
      <c r="AA699" s="36">
        <f t="shared" si="254"/>
        <v>0.40606015252406424</v>
      </c>
      <c r="AB699" s="36">
        <f t="shared" si="255"/>
        <v>0</v>
      </c>
      <c r="AC699" s="36">
        <f t="shared" si="256"/>
        <v>0</v>
      </c>
      <c r="AD699" s="37"/>
      <c r="AE699" s="37">
        <v>0.32966468898969664</v>
      </c>
      <c r="AF699" s="37"/>
      <c r="AG699" s="37">
        <v>0.19752646560162349</v>
      </c>
    </row>
    <row r="700" spans="1:33" ht="27" customHeight="1" x14ac:dyDescent="0.3">
      <c r="A700" s="44" t="s">
        <v>58</v>
      </c>
      <c r="B700" s="44"/>
      <c r="C700" s="44"/>
      <c r="D700" s="38">
        <f>MIN(D3:D699)</f>
        <v>5.5</v>
      </c>
      <c r="E700" s="38">
        <f t="shared" ref="E700:T700" si="261">MIN(E3:E699)</f>
        <v>1</v>
      </c>
      <c r="F700" s="38">
        <f t="shared" si="261"/>
        <v>1</v>
      </c>
      <c r="G700" s="38">
        <f t="shared" si="261"/>
        <v>0</v>
      </c>
      <c r="H700" s="38">
        <f t="shared" si="261"/>
        <v>0.1</v>
      </c>
      <c r="I700" s="38">
        <f t="shared" si="261"/>
        <v>15.1</v>
      </c>
      <c r="J700" s="38">
        <f t="shared" si="261"/>
        <v>7.5</v>
      </c>
      <c r="K700" s="38">
        <f t="shared" si="261"/>
        <v>0.99456099456099467</v>
      </c>
      <c r="L700" s="38">
        <f t="shared" si="261"/>
        <v>0.08</v>
      </c>
      <c r="M700" s="38">
        <f t="shared" si="261"/>
        <v>0.91</v>
      </c>
      <c r="N700" s="38">
        <f t="shared" si="261"/>
        <v>0.5</v>
      </c>
      <c r="O700" s="38">
        <f t="shared" si="261"/>
        <v>0.84740229001343259</v>
      </c>
      <c r="P700" s="38">
        <f t="shared" si="261"/>
        <v>9.3388916843955241E-2</v>
      </c>
      <c r="Q700" s="38">
        <f t="shared" si="261"/>
        <v>0</v>
      </c>
      <c r="R700" s="38">
        <f t="shared" si="261"/>
        <v>1</v>
      </c>
      <c r="S700" s="38">
        <f t="shared" si="261"/>
        <v>3.2471290609399812</v>
      </c>
      <c r="T700" s="38">
        <f t="shared" si="261"/>
        <v>6.4902611838247984E-2</v>
      </c>
      <c r="U700" s="27"/>
      <c r="V700" s="46"/>
      <c r="W700" s="46"/>
      <c r="X700" s="46"/>
      <c r="Y700" s="46"/>
      <c r="Z700" s="46"/>
      <c r="AA700" s="46"/>
      <c r="AB700" s="46"/>
      <c r="AC700" s="46"/>
      <c r="AD700" s="46"/>
      <c r="AE700" s="46"/>
      <c r="AF700" s="46"/>
      <c r="AG700" s="46"/>
    </row>
    <row r="701" spans="1:33" ht="27" customHeight="1" x14ac:dyDescent="0.3">
      <c r="A701" s="44" t="s">
        <v>59</v>
      </c>
      <c r="B701" s="44"/>
      <c r="C701" s="44"/>
      <c r="D701" s="38">
        <f>MAX(D3:D699)</f>
        <v>8</v>
      </c>
      <c r="E701" s="38">
        <f t="shared" ref="E701:T701" si="262">MAX(E3:E699)</f>
        <v>33.12026837118637</v>
      </c>
      <c r="F701" s="38">
        <f t="shared" si="262"/>
        <v>75</v>
      </c>
      <c r="G701" s="39">
        <f t="shared" si="262"/>
        <v>100</v>
      </c>
      <c r="H701" s="38">
        <f t="shared" si="262"/>
        <v>0.67</v>
      </c>
      <c r="I701" s="39">
        <f t="shared" si="262"/>
        <v>408.9</v>
      </c>
      <c r="J701" s="39">
        <f t="shared" si="262"/>
        <v>233.7</v>
      </c>
      <c r="K701" s="38">
        <f t="shared" si="262"/>
        <v>3.04</v>
      </c>
      <c r="L701" s="38">
        <f t="shared" si="262"/>
        <v>0.77</v>
      </c>
      <c r="M701" s="38">
        <f t="shared" si="262"/>
        <v>0.99</v>
      </c>
      <c r="N701" s="38">
        <f t="shared" si="262"/>
        <v>0.99234999999999995</v>
      </c>
      <c r="O701" s="38">
        <f t="shared" si="262"/>
        <v>2.2114214353149442</v>
      </c>
      <c r="P701" s="38">
        <f t="shared" si="262"/>
        <v>0.77891153600000018</v>
      </c>
      <c r="Q701" s="38">
        <f t="shared" si="262"/>
        <v>5</v>
      </c>
      <c r="R701" s="38">
        <f t="shared" si="262"/>
        <v>1.2</v>
      </c>
      <c r="S701" s="38">
        <f t="shared" si="262"/>
        <v>50</v>
      </c>
      <c r="T701" s="38">
        <f t="shared" si="262"/>
        <v>0.78642377638846173</v>
      </c>
      <c r="U701" s="27"/>
      <c r="V701" s="46"/>
      <c r="W701" s="46"/>
      <c r="X701" s="46"/>
      <c r="Y701" s="46"/>
      <c r="Z701" s="46"/>
      <c r="AA701" s="46"/>
      <c r="AB701" s="46"/>
      <c r="AC701" s="46"/>
      <c r="AD701" s="46"/>
      <c r="AE701" s="46"/>
      <c r="AF701" s="46"/>
      <c r="AG701" s="46"/>
    </row>
    <row r="702" spans="1:33" ht="27" customHeight="1" x14ac:dyDescent="0.3">
      <c r="A702" s="44" t="s">
        <v>60</v>
      </c>
      <c r="B702" s="44"/>
      <c r="C702" s="44"/>
      <c r="D702" s="38">
        <f>AVERAGE(D3:D699)</f>
        <v>7.4565279770444679</v>
      </c>
      <c r="E702" s="38">
        <f t="shared" ref="E702:T702" si="263">AVERAGE(E3:E699)</f>
        <v>7.659780105437056</v>
      </c>
      <c r="F702" s="38">
        <f t="shared" si="263"/>
        <v>14.212769010043043</v>
      </c>
      <c r="G702" s="38">
        <f t="shared" si="263"/>
        <v>54.968436154949785</v>
      </c>
      <c r="H702" s="38">
        <f t="shared" si="263"/>
        <v>0.35911047345767605</v>
      </c>
      <c r="I702" s="39">
        <f t="shared" si="263"/>
        <v>144.3487332339792</v>
      </c>
      <c r="J702" s="38">
        <f t="shared" si="263"/>
        <v>82.363934426229392</v>
      </c>
      <c r="K702" s="38">
        <f t="shared" si="263"/>
        <v>1.7054017599921543</v>
      </c>
      <c r="L702" s="38">
        <f t="shared" si="263"/>
        <v>0.35215208034433237</v>
      </c>
      <c r="M702" s="38">
        <f t="shared" si="263"/>
        <v>0.96769230769230741</v>
      </c>
      <c r="N702" s="38">
        <f t="shared" si="263"/>
        <v>0.91479407858464512</v>
      </c>
      <c r="O702" s="38">
        <f t="shared" si="263"/>
        <v>1.0192766833092128</v>
      </c>
      <c r="P702" s="38">
        <f t="shared" si="263"/>
        <v>0.36307227204343911</v>
      </c>
      <c r="Q702" s="38">
        <f t="shared" si="263"/>
        <v>3.7166943689801837</v>
      </c>
      <c r="R702" s="38">
        <f t="shared" si="263"/>
        <v>1.139443976227857</v>
      </c>
      <c r="S702" s="38">
        <f t="shared" si="263"/>
        <v>19.341877427369877</v>
      </c>
      <c r="T702" s="38">
        <f t="shared" si="263"/>
        <v>0.35921094953289684</v>
      </c>
      <c r="U702" s="27"/>
      <c r="V702" s="46"/>
      <c r="W702" s="46"/>
      <c r="X702" s="46"/>
      <c r="Y702" s="46"/>
      <c r="Z702" s="46"/>
      <c r="AA702" s="46"/>
      <c r="AB702" s="46"/>
      <c r="AC702" s="46"/>
      <c r="AD702" s="46"/>
      <c r="AE702" s="46"/>
      <c r="AF702" s="46"/>
      <c r="AG702" s="46"/>
    </row>
    <row r="703" spans="1:33" ht="27" customHeight="1" x14ac:dyDescent="0.3">
      <c r="A703" s="45" t="s">
        <v>61</v>
      </c>
      <c r="B703" s="44"/>
      <c r="C703" s="44"/>
      <c r="D703" s="38">
        <f>STDEV(D3:D699)</f>
        <v>0.21930139112661468</v>
      </c>
      <c r="E703" s="38">
        <f t="shared" ref="E703:T703" si="264">STDEV(E3:E699)</f>
        <v>4.891193232944671</v>
      </c>
      <c r="F703" s="38">
        <f t="shared" si="264"/>
        <v>10.878590459994324</v>
      </c>
      <c r="G703" s="38">
        <f t="shared" si="264"/>
        <v>37.488260721823664</v>
      </c>
      <c r="H703" s="38">
        <f t="shared" si="264"/>
        <v>0.15073216185392901</v>
      </c>
      <c r="I703" s="38">
        <f t="shared" si="264"/>
        <v>93.255574651688889</v>
      </c>
      <c r="J703" s="38">
        <f t="shared" si="264"/>
        <v>50.182437125357815</v>
      </c>
      <c r="K703" s="38">
        <f t="shared" si="264"/>
        <v>0.28071436690293666</v>
      </c>
      <c r="L703" s="38">
        <f t="shared" si="264"/>
        <v>0.15696003902214328</v>
      </c>
      <c r="M703" s="38">
        <f t="shared" si="264"/>
        <v>2.581591637849677E-2</v>
      </c>
      <c r="N703" s="38">
        <f t="shared" si="264"/>
        <v>8.8293762279772037E-2</v>
      </c>
      <c r="O703" s="38">
        <f t="shared" si="264"/>
        <v>9.3498623744966439E-2</v>
      </c>
      <c r="P703" s="38">
        <f t="shared" si="264"/>
        <v>0.1601320153703554</v>
      </c>
      <c r="Q703" s="38">
        <f t="shared" si="264"/>
        <v>1.9600155226097569</v>
      </c>
      <c r="R703" s="38">
        <f t="shared" si="264"/>
        <v>8.2551647753098589E-2</v>
      </c>
      <c r="S703" s="38">
        <f t="shared" si="264"/>
        <v>10.574760936562988</v>
      </c>
      <c r="T703" s="38">
        <f t="shared" si="264"/>
        <v>0.16239735923859352</v>
      </c>
      <c r="U703" s="27"/>
      <c r="V703" s="46"/>
      <c r="W703" s="46"/>
      <c r="X703" s="46"/>
      <c r="Y703" s="46"/>
      <c r="Z703" s="46"/>
      <c r="AA703" s="46"/>
      <c r="AB703" s="46"/>
      <c r="AC703" s="46"/>
      <c r="AD703" s="46"/>
      <c r="AE703" s="46"/>
      <c r="AF703" s="46"/>
      <c r="AG703" s="46"/>
    </row>
    <row r="704" spans="1:33" x14ac:dyDescent="0.3">
      <c r="AB704" s="33">
        <f>COUNTIF(AB3:AB699,"=1")</f>
        <v>289</v>
      </c>
      <c r="AC704" s="33">
        <f>COUNTIF(AC3:AC699,"=1")</f>
        <v>193</v>
      </c>
    </row>
  </sheetData>
  <autoFilter ref="A2:W704" xr:uid="{00000000-0009-0000-0000-000009000000}"/>
  <mergeCells count="72">
    <mergeCell ref="A674:A699"/>
    <mergeCell ref="B674:B699"/>
    <mergeCell ref="C674:C699"/>
    <mergeCell ref="A1:AG1"/>
    <mergeCell ref="A648:A671"/>
    <mergeCell ref="B648:B671"/>
    <mergeCell ref="C648:C671"/>
    <mergeCell ref="A672:A673"/>
    <mergeCell ref="B672:B673"/>
    <mergeCell ref="C672:C673"/>
    <mergeCell ref="A629:A642"/>
    <mergeCell ref="B629:B642"/>
    <mergeCell ref="C629:C642"/>
    <mergeCell ref="A645:A646"/>
    <mergeCell ref="B645:B646"/>
    <mergeCell ref="C645:C646"/>
    <mergeCell ref="A615:A624"/>
    <mergeCell ref="B615:B624"/>
    <mergeCell ref="C615:C624"/>
    <mergeCell ref="A625:A628"/>
    <mergeCell ref="B625:B628"/>
    <mergeCell ref="C625:C628"/>
    <mergeCell ref="A123:A182"/>
    <mergeCell ref="B123:B182"/>
    <mergeCell ref="C123:C182"/>
    <mergeCell ref="A183:A242"/>
    <mergeCell ref="C609:C614"/>
    <mergeCell ref="B183:B242"/>
    <mergeCell ref="C183:C242"/>
    <mergeCell ref="A243:A302"/>
    <mergeCell ref="B243:B302"/>
    <mergeCell ref="C243:C302"/>
    <mergeCell ref="A363:A422"/>
    <mergeCell ref="B363:B422"/>
    <mergeCell ref="C363:C422"/>
    <mergeCell ref="A303:A317"/>
    <mergeCell ref="B303:B317"/>
    <mergeCell ref="C303:C317"/>
    <mergeCell ref="A3:A62"/>
    <mergeCell ref="B3:B62"/>
    <mergeCell ref="C3:C62"/>
    <mergeCell ref="A63:A122"/>
    <mergeCell ref="B63:B122"/>
    <mergeCell ref="C63:C122"/>
    <mergeCell ref="A702:C702"/>
    <mergeCell ref="A703:C703"/>
    <mergeCell ref="V700:AG703"/>
    <mergeCell ref="A594:A598"/>
    <mergeCell ref="B594:B598"/>
    <mergeCell ref="C594:C598"/>
    <mergeCell ref="A700:C700"/>
    <mergeCell ref="A701:C701"/>
    <mergeCell ref="A599:A604"/>
    <mergeCell ref="B599:B604"/>
    <mergeCell ref="C599:C604"/>
    <mergeCell ref="A605:A608"/>
    <mergeCell ref="B605:B608"/>
    <mergeCell ref="C605:C608"/>
    <mergeCell ref="A609:A614"/>
    <mergeCell ref="B609:B614"/>
    <mergeCell ref="A318:A362"/>
    <mergeCell ref="B318:B362"/>
    <mergeCell ref="C318:C362"/>
    <mergeCell ref="A543:A593"/>
    <mergeCell ref="B543:B593"/>
    <mergeCell ref="C543:C593"/>
    <mergeCell ref="A423:A482"/>
    <mergeCell ref="B423:B482"/>
    <mergeCell ref="C423:C482"/>
    <mergeCell ref="A483:A542"/>
    <mergeCell ref="B483:B542"/>
    <mergeCell ref="C483:C542"/>
  </mergeCells>
  <printOptions horizontalCentered="1"/>
  <pageMargins left="0.25" right="0.25" top="0.5" bottom="0.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CRR(7.5)</vt:lpstr>
      <vt:lpstr>cen-testC25</vt:lpstr>
      <vt:lpstr>FC(0-15)</vt:lpstr>
      <vt:lpstr>FC(0-35)</vt:lpstr>
      <vt:lpstr>FC(0-100)</vt:lpstr>
      <vt:lpstr>ALL DATA-RESULTS</vt:lpstr>
      <vt:lpstr>CSR(eq-7.5)-(N1)60cs-FC(0-15)</vt:lpstr>
      <vt:lpstr>CSR(eq-7.5)-(N1)60cs-FC(0-1 (2</vt:lpstr>
      <vt:lpstr>CSR(eq-7.5)-(N1)60cs-FC(0-35)</vt:lpstr>
      <vt:lpstr>CSR(eq-7.5)-(N1)60cs-FC(0-100)</vt:lpstr>
      <vt:lpstr>'ALL DATA-RESULTS'!Print_Area</vt:lpstr>
      <vt:lpstr>'ALL DATA-RESULTS'!Print_Titles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S12</dc:creator>
  <cp:lastModifiedBy>Iman</cp:lastModifiedBy>
  <cp:lastPrinted>2015-05-21T12:17:09Z</cp:lastPrinted>
  <dcterms:created xsi:type="dcterms:W3CDTF">2015-04-14T12:57:16Z</dcterms:created>
  <dcterms:modified xsi:type="dcterms:W3CDTF">2026-10-08T14:08:33Z</dcterms:modified>
</cp:coreProperties>
</file>